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N189" i="24" s="1"/>
  <c r="G189" i="24"/>
  <c r="J189" i="24"/>
  <c r="C189" i="24"/>
  <c r="E189" i="24"/>
  <c r="P189" i="4"/>
  <c r="F189" i="4"/>
  <c r="J189" i="4"/>
  <c r="C189" i="4"/>
  <c r="E189" i="23"/>
  <c r="D189" i="23"/>
  <c r="C189" i="23"/>
  <c r="E189" i="5"/>
  <c r="D189" i="5"/>
  <c r="C189" i="5"/>
  <c r="H189" i="24" l="1"/>
  <c r="D189" i="24"/>
  <c r="F189" i="24"/>
  <c r="N189" i="4"/>
  <c r="H189" i="4"/>
  <c r="D189" i="4"/>
  <c r="G189" i="4"/>
  <c r="E189" i="4"/>
  <c r="P188" i="24"/>
  <c r="N188" i="24"/>
  <c r="J188" i="24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H188" i="24" l="1"/>
  <c r="D188" i="24"/>
  <c r="E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C187" i="4"/>
  <c r="E187" i="23"/>
  <c r="D187" i="23"/>
  <c r="C187" i="23"/>
  <c r="E187" i="5"/>
  <c r="D187" i="5"/>
  <c r="C187" i="5"/>
  <c r="N187" i="24" l="1"/>
  <c r="H187" i="24"/>
  <c r="D187" i="24"/>
  <c r="E187" i="24"/>
  <c r="F187" i="4"/>
  <c r="D187" i="4"/>
  <c r="P186" i="24"/>
  <c r="N186" i="24" s="1"/>
  <c r="J186" i="24"/>
  <c r="G186" i="24"/>
  <c r="E186" i="24"/>
  <c r="C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4" l="1"/>
  <c r="D185" i="4" s="1"/>
  <c r="P185" i="24"/>
  <c r="N185" i="24" s="1"/>
  <c r="J185" i="24"/>
  <c r="D185" i="24" s="1"/>
  <c r="F185" i="24"/>
  <c r="H185" i="4"/>
  <c r="F185" i="4"/>
  <c r="P184" i="24"/>
  <c r="N184" i="24" s="1"/>
  <c r="G184" i="24"/>
  <c r="E184" i="24"/>
  <c r="C184" i="24"/>
  <c r="G184" i="4"/>
  <c r="P184" i="4"/>
  <c r="N184" i="4" s="1"/>
  <c r="J184" i="4"/>
  <c r="C184" i="4"/>
  <c r="E184" i="4"/>
  <c r="E184" i="23"/>
  <c r="D184" i="23"/>
  <c r="C184" i="23"/>
  <c r="E184" i="5"/>
  <c r="D184" i="5"/>
  <c r="C184" i="5"/>
  <c r="H185" i="24" l="1"/>
  <c r="J184" i="24"/>
  <c r="H184" i="24"/>
  <c r="D184" i="24"/>
  <c r="F184" i="24"/>
  <c r="H184" i="4"/>
  <c r="D184" i="4"/>
  <c r="F184" i="4"/>
  <c r="P183" i="24"/>
  <c r="N183" i="24" s="1"/>
  <c r="G183" i="24"/>
  <c r="E183" i="24"/>
  <c r="C183" i="24"/>
  <c r="G183" i="4"/>
  <c r="P183" i="4"/>
  <c r="N183" i="4" s="1"/>
  <c r="J183" i="4"/>
  <c r="C183" i="4"/>
  <c r="E183" i="4"/>
  <c r="E183" i="23"/>
  <c r="D183" i="23"/>
  <c r="C183" i="23"/>
  <c r="E183" i="5"/>
  <c r="D183" i="5"/>
  <c r="C183" i="5"/>
  <c r="J183" i="24" l="1"/>
  <c r="H183" i="24" s="1"/>
  <c r="F183" i="24"/>
  <c r="D183" i="4"/>
  <c r="H183" i="4"/>
  <c r="F183" i="4"/>
  <c r="P182" i="24"/>
  <c r="N182" i="24" s="1"/>
  <c r="G182" i="24"/>
  <c r="C182" i="24"/>
  <c r="E182" i="24"/>
  <c r="P182" i="4"/>
  <c r="N182" i="4" s="1"/>
  <c r="G182" i="4"/>
  <c r="F182" i="4"/>
  <c r="C182" i="4"/>
  <c r="E182" i="23"/>
  <c r="D182" i="23"/>
  <c r="C182" i="23"/>
  <c r="E182" i="5"/>
  <c r="D182" i="5"/>
  <c r="C182" i="5"/>
  <c r="D183" i="24" l="1"/>
  <c r="E182" i="4"/>
  <c r="J182" i="24"/>
  <c r="H182" i="24" s="1"/>
  <c r="D182" i="24"/>
  <c r="F182" i="24"/>
  <c r="J182" i="4"/>
  <c r="D182" i="4" l="1"/>
  <c r="H182" i="4"/>
  <c r="P181" i="24"/>
  <c r="N181" i="24" s="1"/>
  <c r="J181" i="24"/>
  <c r="G181" i="24"/>
  <c r="E181" i="24"/>
  <c r="C181" i="24"/>
  <c r="F181" i="4"/>
  <c r="P181" i="4"/>
  <c r="N181" i="4" s="1"/>
  <c r="G181" i="4"/>
  <c r="J181" i="4"/>
  <c r="H181" i="4" s="1"/>
  <c r="E181" i="4"/>
  <c r="C181" i="4"/>
  <c r="E181" i="23"/>
  <c r="D181" i="23"/>
  <c r="C181" i="23"/>
  <c r="E181" i="5"/>
  <c r="D181" i="5"/>
  <c r="C181" i="5"/>
  <c r="H181" i="24" l="1"/>
  <c r="D181" i="24"/>
  <c r="F181" i="24"/>
  <c r="D181" i="4"/>
  <c r="P180" i="24" l="1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G179" i="4"/>
  <c r="J179" i="4"/>
  <c r="E179" i="4"/>
  <c r="C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J178" i="24"/>
  <c r="H178" i="24" s="1"/>
  <c r="G178" i="24"/>
  <c r="F178" i="24"/>
  <c r="E178" i="24"/>
  <c r="C178" i="24"/>
  <c r="P178" i="4"/>
  <c r="N178" i="4" s="1"/>
  <c r="J178" i="4"/>
  <c r="H178" i="4" s="1"/>
  <c r="G178" i="4"/>
  <c r="F178" i="4"/>
  <c r="E178" i="4"/>
  <c r="C178" i="4"/>
  <c r="E178" i="23"/>
  <c r="D178" i="23"/>
  <c r="C178" i="23"/>
  <c r="E178" i="5"/>
  <c r="D178" i="5"/>
  <c r="C178" i="5"/>
  <c r="D178" i="24" l="1"/>
  <c r="D178" i="4"/>
  <c r="N178" i="24"/>
  <c r="P177" i="24"/>
  <c r="J177" i="24"/>
  <c r="G177" i="24"/>
  <c r="F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F176" i="24"/>
  <c r="E176" i="24"/>
  <c r="G176" i="24"/>
  <c r="C176" i="24"/>
  <c r="P176" i="4"/>
  <c r="N176" i="4" s="1"/>
  <c r="J176" i="4"/>
  <c r="G176" i="4"/>
  <c r="E176" i="4"/>
  <c r="C176" i="4"/>
  <c r="E176" i="23"/>
  <c r="D176" i="23"/>
  <c r="C176" i="23"/>
  <c r="E176" i="5"/>
  <c r="D176" i="5"/>
  <c r="C176" i="5"/>
  <c r="J176" i="24" l="1"/>
  <c r="H176" i="24" s="1"/>
  <c r="D176" i="4"/>
  <c r="H176" i="4"/>
  <c r="F176" i="4"/>
  <c r="G175" i="24"/>
  <c r="E175" i="24"/>
  <c r="J175" i="24"/>
  <c r="H175" i="24" s="1"/>
  <c r="F175" i="24"/>
  <c r="C175" i="24"/>
  <c r="P175" i="4"/>
  <c r="G175" i="4"/>
  <c r="J175" i="4"/>
  <c r="H175" i="4" s="1"/>
  <c r="F175" i="4"/>
  <c r="E175" i="4"/>
  <c r="C175" i="4"/>
  <c r="E175" i="23"/>
  <c r="D175" i="23"/>
  <c r="C175" i="23"/>
  <c r="C175" i="5"/>
  <c r="D175" i="5"/>
  <c r="E175" i="5" l="1"/>
  <c r="P175" i="24"/>
  <c r="N175" i="24" s="1"/>
  <c r="D176" i="24"/>
  <c r="N175" i="4"/>
  <c r="D175" i="4"/>
  <c r="J174" i="24"/>
  <c r="H174" i="24" s="1"/>
  <c r="E174" i="24"/>
  <c r="C174" i="24"/>
  <c r="F174" i="24"/>
  <c r="P174" i="4"/>
  <c r="F174" i="4"/>
  <c r="C174" i="4"/>
  <c r="G174" i="4"/>
  <c r="D174" i="23"/>
  <c r="C174" i="23"/>
  <c r="E174" i="23"/>
  <c r="C174" i="5"/>
  <c r="E174" i="5"/>
  <c r="D174" i="5"/>
  <c r="D175" i="24" l="1"/>
  <c r="G174" i="24"/>
  <c r="J174" i="4"/>
  <c r="H174" i="4" s="1"/>
  <c r="P174" i="24"/>
  <c r="N174" i="24" s="1"/>
  <c r="N174" i="4"/>
  <c r="E174" i="4"/>
  <c r="P173" i="24"/>
  <c r="N173" i="24" s="1"/>
  <c r="E173" i="24"/>
  <c r="C173" i="24"/>
  <c r="P173" i="4"/>
  <c r="N173" i="4" s="1"/>
  <c r="E173" i="4"/>
  <c r="C173" i="4"/>
  <c r="E173" i="23"/>
  <c r="D173" i="23"/>
  <c r="C173" i="23"/>
  <c r="E173" i="5"/>
  <c r="D173" i="5"/>
  <c r="C173" i="5"/>
  <c r="D174" i="4" l="1"/>
  <c r="F173" i="4"/>
  <c r="G173" i="4"/>
  <c r="J173" i="4"/>
  <c r="H173" i="4" s="1"/>
  <c r="G173" i="24"/>
  <c r="D174" i="24"/>
  <c r="J173" i="24"/>
  <c r="H173" i="24" s="1"/>
  <c r="F173" i="24"/>
  <c r="F172" i="24"/>
  <c r="P172" i="24"/>
  <c r="N172" i="24" s="1"/>
  <c r="C172" i="24"/>
  <c r="G172" i="24"/>
  <c r="P172" i="4"/>
  <c r="N172" i="4" s="1"/>
  <c r="G172" i="4"/>
  <c r="E172" i="4"/>
  <c r="C172" i="4"/>
  <c r="E172" i="23"/>
  <c r="D172" i="23"/>
  <c r="D172" i="5"/>
  <c r="E172" i="5"/>
  <c r="C172" i="5"/>
  <c r="D173" i="4" l="1"/>
  <c r="C172" i="23"/>
  <c r="E172" i="24"/>
  <c r="D173" i="24"/>
  <c r="J172" i="4"/>
  <c r="H172" i="4" s="1"/>
  <c r="J172" i="24"/>
  <c r="H172" i="24" s="1"/>
  <c r="F172" i="4"/>
  <c r="F171" i="24"/>
  <c r="C171" i="24"/>
  <c r="G171" i="24"/>
  <c r="C171" i="4"/>
  <c r="G171" i="4"/>
  <c r="E171" i="4"/>
  <c r="C171" i="23"/>
  <c r="E171" i="23"/>
  <c r="D171" i="23"/>
  <c r="C171" i="5"/>
  <c r="E171" i="5"/>
  <c r="D172" i="4" l="1"/>
  <c r="P171" i="4"/>
  <c r="N171" i="4" s="1"/>
  <c r="D171" i="5"/>
  <c r="J171" i="4"/>
  <c r="J171" i="24"/>
  <c r="H171" i="24" s="1"/>
  <c r="D172" i="24"/>
  <c r="P171" i="24"/>
  <c r="N171" i="24" s="1"/>
  <c r="E171" i="24"/>
  <c r="F171" i="4"/>
  <c r="F170" i="24"/>
  <c r="G170" i="24"/>
  <c r="C170" i="24"/>
  <c r="P170" i="4"/>
  <c r="N170" i="4" s="1"/>
  <c r="C170" i="4"/>
  <c r="F170" i="4"/>
  <c r="D170" i="23"/>
  <c r="C170" i="23"/>
  <c r="C170" i="5"/>
  <c r="E170" i="5"/>
  <c r="D170" i="5"/>
  <c r="D171" i="4" l="1"/>
  <c r="H171" i="4"/>
  <c r="J170" i="4"/>
  <c r="D170" i="4" s="1"/>
  <c r="G170" i="4"/>
  <c r="D171" i="24"/>
  <c r="E170" i="4"/>
  <c r="J170" i="24"/>
  <c r="H170" i="24" s="1"/>
  <c r="E170" i="23"/>
  <c r="P170" i="24"/>
  <c r="N170" i="24" s="1"/>
  <c r="E170" i="24"/>
  <c r="G169" i="24"/>
  <c r="C169" i="24"/>
  <c r="E169" i="24"/>
  <c r="P169" i="4"/>
  <c r="N169" i="4" s="1"/>
  <c r="E169" i="4"/>
  <c r="C169" i="4"/>
  <c r="E169" i="23"/>
  <c r="D169" i="23"/>
  <c r="C169" i="23"/>
  <c r="C169" i="5"/>
  <c r="E169" i="5"/>
  <c r="D169" i="5"/>
  <c r="H170" i="4" l="1"/>
  <c r="G169" i="4"/>
  <c r="P169" i="24"/>
  <c r="N169" i="24" s="1"/>
  <c r="J169" i="4"/>
  <c r="D169" i="4" s="1"/>
  <c r="D170" i="24"/>
  <c r="J169" i="24"/>
  <c r="H169" i="24" s="1"/>
  <c r="F169" i="24"/>
  <c r="F169" i="4"/>
  <c r="G168" i="24"/>
  <c r="J168" i="24"/>
  <c r="F168" i="24"/>
  <c r="F168" i="4"/>
  <c r="J168" i="4"/>
  <c r="H168" i="4" s="1"/>
  <c r="E168" i="4"/>
  <c r="C168" i="23"/>
  <c r="D168" i="23"/>
  <c r="D168" i="5"/>
  <c r="C168" i="5"/>
  <c r="E168" i="5"/>
  <c r="H169" i="4" l="1"/>
  <c r="G168" i="4"/>
  <c r="C168" i="4"/>
  <c r="P168" i="4"/>
  <c r="N168" i="4" s="1"/>
  <c r="D169" i="24"/>
  <c r="E168" i="23"/>
  <c r="E168" i="24"/>
  <c r="P168" i="24"/>
  <c r="N168" i="24" s="1"/>
  <c r="H168" i="24"/>
  <c r="C168" i="24"/>
  <c r="P167" i="24"/>
  <c r="N167" i="24" s="1"/>
  <c r="C167" i="24"/>
  <c r="F167" i="24"/>
  <c r="J167" i="24"/>
  <c r="H167" i="24" s="1"/>
  <c r="E167" i="4"/>
  <c r="C167" i="4"/>
  <c r="G167" i="4"/>
  <c r="C167" i="23"/>
  <c r="E167" i="23"/>
  <c r="C167" i="5"/>
  <c r="E167" i="5"/>
  <c r="D167" i="5"/>
  <c r="D168" i="4" l="1"/>
  <c r="E167" i="24"/>
  <c r="J167" i="4"/>
  <c r="H167" i="4" s="1"/>
  <c r="P167" i="4"/>
  <c r="N167" i="4" s="1"/>
  <c r="G167" i="24"/>
  <c r="F167" i="4"/>
  <c r="D167" i="23"/>
  <c r="D168" i="24"/>
  <c r="D167" i="24"/>
  <c r="F166" i="4"/>
  <c r="C166" i="4"/>
  <c r="G166" i="4"/>
  <c r="D166" i="23"/>
  <c r="C166" i="23"/>
  <c r="D166" i="5"/>
  <c r="E166" i="5"/>
  <c r="C166" i="5"/>
  <c r="D167" i="4" l="1"/>
  <c r="E166" i="23"/>
  <c r="E166" i="24"/>
  <c r="J166" i="24"/>
  <c r="C166" i="24"/>
  <c r="P166" i="4"/>
  <c r="N166" i="4" s="1"/>
  <c r="P166" i="24"/>
  <c r="N166" i="24" s="1"/>
  <c r="J166" i="4"/>
  <c r="H166" i="4" s="1"/>
  <c r="G166" i="24"/>
  <c r="F166" i="24"/>
  <c r="E166" i="4"/>
  <c r="F165" i="24"/>
  <c r="G165" i="24"/>
  <c r="C165" i="24"/>
  <c r="P165" i="4"/>
  <c r="F165" i="4"/>
  <c r="E165" i="4"/>
  <c r="C165" i="4"/>
  <c r="E165" i="23"/>
  <c r="D165" i="23"/>
  <c r="C165" i="23"/>
  <c r="D165" i="5"/>
  <c r="C165" i="5"/>
  <c r="D166" i="24" l="1"/>
  <c r="H166" i="24"/>
  <c r="E165" i="5"/>
  <c r="G165" i="4"/>
  <c r="D166" i="4"/>
  <c r="P165" i="24"/>
  <c r="N165" i="24" s="1"/>
  <c r="J165" i="4"/>
  <c r="D165" i="4" s="1"/>
  <c r="J165" i="24"/>
  <c r="E165" i="24"/>
  <c r="N165" i="4"/>
  <c r="H165" i="4"/>
  <c r="P164" i="24"/>
  <c r="J164" i="24"/>
  <c r="H164" i="24" s="1"/>
  <c r="E164" i="24"/>
  <c r="C164" i="24"/>
  <c r="G164" i="24"/>
  <c r="P164" i="4"/>
  <c r="N164" i="4" s="1"/>
  <c r="G164" i="4"/>
  <c r="C164" i="4"/>
  <c r="E164" i="23"/>
  <c r="C164" i="23"/>
  <c r="C164" i="5"/>
  <c r="E164" i="5"/>
  <c r="D164" i="5"/>
  <c r="D165" i="24" l="1"/>
  <c r="E164" i="4"/>
  <c r="H165" i="24"/>
  <c r="D164" i="23"/>
  <c r="J164" i="4"/>
  <c r="D164" i="4" s="1"/>
  <c r="N164" i="24"/>
  <c r="F164" i="24"/>
  <c r="D164" i="24"/>
  <c r="F164" i="4"/>
  <c r="F163" i="24"/>
  <c r="C163" i="24"/>
  <c r="G163" i="24"/>
  <c r="F163" i="4"/>
  <c r="G163" i="4"/>
  <c r="C163" i="23"/>
  <c r="E163" i="23"/>
  <c r="D163" i="23"/>
  <c r="C163" i="5"/>
  <c r="E163" i="5"/>
  <c r="D163" i="5"/>
  <c r="H164" i="4" l="1"/>
  <c r="C163" i="4"/>
  <c r="P163" i="4"/>
  <c r="N163" i="4" s="1"/>
  <c r="P163" i="24"/>
  <c r="N163" i="24" s="1"/>
  <c r="E163" i="4"/>
  <c r="J163" i="4"/>
  <c r="H163" i="4" s="1"/>
  <c r="J163" i="24"/>
  <c r="H163" i="24" s="1"/>
  <c r="E163" i="24"/>
  <c r="F162" i="24"/>
  <c r="C162" i="24"/>
  <c r="G162" i="4"/>
  <c r="E162" i="4"/>
  <c r="C162" i="4"/>
  <c r="F162" i="4"/>
  <c r="C162" i="23"/>
  <c r="E162" i="23"/>
  <c r="D162" i="23"/>
  <c r="C162" i="5"/>
  <c r="E162" i="5" l="1"/>
  <c r="P162" i="24"/>
  <c r="N162" i="24" s="1"/>
  <c r="D163" i="4"/>
  <c r="D162" i="5"/>
  <c r="P162" i="4"/>
  <c r="N162" i="4" s="1"/>
  <c r="D163" i="24"/>
  <c r="J162" i="24"/>
  <c r="H162" i="24" s="1"/>
  <c r="J162" i="4"/>
  <c r="H162" i="4" s="1"/>
  <c r="G162" i="24"/>
  <c r="E162" i="24"/>
  <c r="C161" i="24"/>
  <c r="E161" i="24"/>
  <c r="F161" i="4"/>
  <c r="G161" i="4"/>
  <c r="E161" i="4"/>
  <c r="E161" i="23"/>
  <c r="D161" i="23"/>
  <c r="C161" i="23"/>
  <c r="E161" i="5"/>
  <c r="D161" i="5"/>
  <c r="C161" i="5"/>
  <c r="D162" i="24" l="1"/>
  <c r="P161" i="24"/>
  <c r="N161" i="24" s="1"/>
  <c r="C161" i="4"/>
  <c r="J161" i="24"/>
  <c r="G161" i="24"/>
  <c r="D162" i="4"/>
  <c r="J161" i="4"/>
  <c r="H161" i="4" s="1"/>
  <c r="P161" i="4"/>
  <c r="N161" i="4" s="1"/>
  <c r="F161" i="24"/>
  <c r="P160" i="24"/>
  <c r="N160" i="24" s="1"/>
  <c r="G160" i="24"/>
  <c r="E160" i="24"/>
  <c r="C160" i="24"/>
  <c r="F160" i="4"/>
  <c r="E160" i="4"/>
  <c r="C160" i="23"/>
  <c r="E160" i="23"/>
  <c r="D160" i="23"/>
  <c r="E160" i="5"/>
  <c r="D160" i="5"/>
  <c r="D161" i="24" l="1"/>
  <c r="H161" i="24"/>
  <c r="C160" i="5"/>
  <c r="J160" i="4"/>
  <c r="H160" i="4" s="1"/>
  <c r="C160" i="4"/>
  <c r="P160" i="4"/>
  <c r="N160" i="4" s="1"/>
  <c r="G160" i="4"/>
  <c r="D161" i="4"/>
  <c r="J160" i="24"/>
  <c r="H160" i="24" s="1"/>
  <c r="F160" i="24"/>
  <c r="G159" i="24"/>
  <c r="E159" i="24"/>
  <c r="C159" i="24"/>
  <c r="F159" i="4"/>
  <c r="C159" i="4"/>
  <c r="C159" i="23"/>
  <c r="E159" i="23"/>
  <c r="D159" i="23"/>
  <c r="E159" i="5"/>
  <c r="D159" i="5"/>
  <c r="C159" i="5"/>
  <c r="D160" i="24" l="1"/>
  <c r="P159" i="24"/>
  <c r="N159" i="24" s="1"/>
  <c r="J159" i="4"/>
  <c r="H159" i="4" s="1"/>
  <c r="D160" i="4"/>
  <c r="P159" i="4"/>
  <c r="N159" i="4" s="1"/>
  <c r="J159" i="24"/>
  <c r="H159" i="24" s="1"/>
  <c r="F159" i="24"/>
  <c r="G159" i="4"/>
  <c r="E159" i="4"/>
  <c r="P158" i="24"/>
  <c r="N158" i="24" s="1"/>
  <c r="C158" i="24"/>
  <c r="E158" i="24"/>
  <c r="P158" i="4"/>
  <c r="N158" i="4" s="1"/>
  <c r="C158" i="4"/>
  <c r="E158" i="23"/>
  <c r="D158" i="23"/>
  <c r="C158" i="23"/>
  <c r="D158" i="5"/>
  <c r="E158" i="5"/>
  <c r="C158" i="5"/>
  <c r="D159" i="4" l="1"/>
  <c r="E158" i="4"/>
  <c r="G158" i="4"/>
  <c r="J158" i="24"/>
  <c r="H158" i="24" s="1"/>
  <c r="D159" i="24"/>
  <c r="G158" i="24"/>
  <c r="J158" i="4"/>
  <c r="H158" i="4" s="1"/>
  <c r="F158" i="24"/>
  <c r="F158" i="4"/>
  <c r="E157" i="24"/>
  <c r="C157" i="24"/>
  <c r="P157" i="4"/>
  <c r="N157" i="4" s="1"/>
  <c r="G157" i="4"/>
  <c r="E157" i="4"/>
  <c r="C157" i="4"/>
  <c r="D157" i="23"/>
  <c r="E157" i="23"/>
  <c r="C157" i="5"/>
  <c r="E157" i="5"/>
  <c r="D157" i="5"/>
  <c r="D158" i="24" l="1"/>
  <c r="C157" i="23"/>
  <c r="P157" i="24"/>
  <c r="N157" i="24" s="1"/>
  <c r="D158" i="4"/>
  <c r="J157" i="24"/>
  <c r="J157" i="4"/>
  <c r="H157" i="4" s="1"/>
  <c r="G157" i="24"/>
  <c r="F157" i="24"/>
  <c r="F157" i="4"/>
  <c r="F156" i="24"/>
  <c r="E156" i="24"/>
  <c r="C156" i="24"/>
  <c r="G156" i="24"/>
  <c r="E156" i="4"/>
  <c r="C156" i="4"/>
  <c r="C156" i="23"/>
  <c r="D156" i="23"/>
  <c r="E156" i="5"/>
  <c r="D156" i="5"/>
  <c r="C156" i="5"/>
  <c r="D157" i="24" l="1"/>
  <c r="E156" i="23"/>
  <c r="P156" i="4"/>
  <c r="N156" i="4" s="1"/>
  <c r="P156" i="24"/>
  <c r="N156" i="24" s="1"/>
  <c r="H157" i="24"/>
  <c r="J156" i="4"/>
  <c r="H156" i="4" s="1"/>
  <c r="J156" i="24"/>
  <c r="H156" i="24" s="1"/>
  <c r="D157" i="4"/>
  <c r="G156" i="4"/>
  <c r="F156" i="4"/>
  <c r="P155" i="24"/>
  <c r="E155" i="24"/>
  <c r="C155" i="24"/>
  <c r="G155" i="24"/>
  <c r="P155" i="4"/>
  <c r="G155" i="4"/>
  <c r="E155" i="4"/>
  <c r="C155" i="4"/>
  <c r="D155" i="23"/>
  <c r="E155" i="23"/>
  <c r="C155" i="23"/>
  <c r="C155" i="5"/>
  <c r="E155" i="5"/>
  <c r="D155" i="5"/>
  <c r="D156" i="4" l="1"/>
  <c r="J155" i="24"/>
  <c r="D155" i="24" s="1"/>
  <c r="N155" i="4"/>
  <c r="N155" i="24"/>
  <c r="J155" i="4"/>
  <c r="D155" i="4" s="1"/>
  <c r="D156" i="24"/>
  <c r="F155" i="24"/>
  <c r="F155" i="4"/>
  <c r="G154" i="24"/>
  <c r="J154" i="24"/>
  <c r="C154" i="24"/>
  <c r="P154" i="4"/>
  <c r="N154" i="4" s="1"/>
  <c r="E154" i="4"/>
  <c r="C154" i="4"/>
  <c r="E154" i="23"/>
  <c r="C154" i="23"/>
  <c r="E154" i="5"/>
  <c r="D154" i="5"/>
  <c r="C154" i="5"/>
  <c r="H155" i="24" l="1"/>
  <c r="D154" i="23"/>
  <c r="F154" i="4"/>
  <c r="H155" i="4"/>
  <c r="G154" i="4"/>
  <c r="E154" i="24"/>
  <c r="P154" i="24"/>
  <c r="N154" i="24" s="1"/>
  <c r="H154" i="24"/>
  <c r="F154" i="24"/>
  <c r="J154" i="4"/>
  <c r="P153" i="24"/>
  <c r="N153" i="24" s="1"/>
  <c r="F153" i="24"/>
  <c r="E153" i="24"/>
  <c r="G153" i="24"/>
  <c r="C153" i="24"/>
  <c r="G153" i="4"/>
  <c r="E153" i="4"/>
  <c r="C153" i="4"/>
  <c r="E153" i="23"/>
  <c r="D153" i="23"/>
  <c r="C153" i="23"/>
  <c r="C153" i="5"/>
  <c r="E153" i="5"/>
  <c r="D153" i="5"/>
  <c r="D154" i="24" l="1"/>
  <c r="J153" i="4"/>
  <c r="H153" i="4" s="1"/>
  <c r="F153" i="4"/>
  <c r="J153" i="24"/>
  <c r="H153" i="24" s="1"/>
  <c r="P153" i="4"/>
  <c r="N153" i="4" s="1"/>
  <c r="H154" i="4"/>
  <c r="D154" i="4"/>
  <c r="P152" i="24"/>
  <c r="N152" i="24" s="1"/>
  <c r="G152" i="24"/>
  <c r="F152" i="24"/>
  <c r="C152" i="24"/>
  <c r="F152" i="4"/>
  <c r="C152" i="4"/>
  <c r="E152" i="23"/>
  <c r="D152" i="23"/>
  <c r="C152" i="23"/>
  <c r="E152" i="5"/>
  <c r="D152" i="5"/>
  <c r="C152" i="5"/>
  <c r="D153" i="24" l="1"/>
  <c r="D153" i="4"/>
  <c r="E152" i="24"/>
  <c r="J152" i="4"/>
  <c r="H152" i="4" s="1"/>
  <c r="J152" i="24"/>
  <c r="H152" i="24" s="1"/>
  <c r="G152" i="4"/>
  <c r="P152" i="4"/>
  <c r="N152" i="4" s="1"/>
  <c r="E152" i="4"/>
  <c r="J151" i="24"/>
  <c r="H151" i="24" s="1"/>
  <c r="E151" i="24"/>
  <c r="E151" i="4"/>
  <c r="E151" i="23"/>
  <c r="D151" i="23"/>
  <c r="C151" i="23"/>
  <c r="E151" i="5"/>
  <c r="D151" i="5"/>
  <c r="C151" i="5"/>
  <c r="C151" i="24" l="1"/>
  <c r="J151" i="4"/>
  <c r="H151" i="4" s="1"/>
  <c r="P151" i="24"/>
  <c r="N151" i="24" s="1"/>
  <c r="D152" i="24"/>
  <c r="G151" i="4"/>
  <c r="P151" i="4"/>
  <c r="G151" i="24"/>
  <c r="C151" i="4"/>
  <c r="D152" i="4"/>
  <c r="F151" i="24"/>
  <c r="F151" i="4"/>
  <c r="E150" i="24"/>
  <c r="G150" i="24"/>
  <c r="F150" i="24"/>
  <c r="C150" i="24"/>
  <c r="G150" i="4"/>
  <c r="C150" i="4"/>
  <c r="E150" i="23"/>
  <c r="D150" i="23"/>
  <c r="C150" i="23"/>
  <c r="E150" i="5"/>
  <c r="C150" i="5"/>
  <c r="D150" i="5"/>
  <c r="D151" i="4" l="1"/>
  <c r="D151" i="24"/>
  <c r="N151" i="4"/>
  <c r="F150" i="4"/>
  <c r="J150" i="4"/>
  <c r="J150" i="24"/>
  <c r="H150" i="24" s="1"/>
  <c r="P150" i="4"/>
  <c r="N150" i="4" s="1"/>
  <c r="P150" i="24"/>
  <c r="N150" i="24" s="1"/>
  <c r="E150" i="4"/>
  <c r="F149" i="24"/>
  <c r="J149" i="24"/>
  <c r="C149" i="24"/>
  <c r="F149" i="4"/>
  <c r="E149" i="4"/>
  <c r="C149" i="4"/>
  <c r="E149" i="23"/>
  <c r="D149" i="23"/>
  <c r="C149" i="23"/>
  <c r="E149" i="5"/>
  <c r="D149" i="5"/>
  <c r="C149" i="5"/>
  <c r="D150" i="4" l="1"/>
  <c r="P149" i="24"/>
  <c r="N149" i="24" s="1"/>
  <c r="J149" i="4"/>
  <c r="H149" i="4" s="1"/>
  <c r="G149" i="4"/>
  <c r="H150" i="4"/>
  <c r="P149" i="4"/>
  <c r="N149" i="4" s="1"/>
  <c r="G149" i="24"/>
  <c r="D150" i="24"/>
  <c r="H149" i="24"/>
  <c r="D149" i="24"/>
  <c r="E149" i="24"/>
  <c r="P148" i="24"/>
  <c r="N148" i="24" s="1"/>
  <c r="G148" i="24"/>
  <c r="E148" i="24"/>
  <c r="C148" i="24"/>
  <c r="P148" i="4"/>
  <c r="N148" i="4" s="1"/>
  <c r="E148" i="4"/>
  <c r="C148" i="4"/>
  <c r="D148" i="23"/>
  <c r="C148" i="23"/>
  <c r="E148" i="5"/>
  <c r="D148" i="5"/>
  <c r="C148" i="5"/>
  <c r="E148" i="23" l="1"/>
  <c r="J148" i="4"/>
  <c r="H148" i="4" s="1"/>
  <c r="G148" i="4"/>
  <c r="J148" i="24"/>
  <c r="H148" i="24" s="1"/>
  <c r="D149" i="4"/>
  <c r="F148" i="24"/>
  <c r="F148" i="4"/>
  <c r="G147" i="24"/>
  <c r="F147" i="24"/>
  <c r="E147" i="24"/>
  <c r="C147" i="24"/>
  <c r="J147" i="4"/>
  <c r="H147" i="4" s="1"/>
  <c r="E147" i="4"/>
  <c r="F147" i="4"/>
  <c r="C147" i="4"/>
  <c r="E147" i="23"/>
  <c r="D147" i="23"/>
  <c r="C147" i="23"/>
  <c r="C147" i="5"/>
  <c r="G147" i="4" l="1"/>
  <c r="P147" i="4"/>
  <c r="N147" i="4" s="1"/>
  <c r="D148" i="4"/>
  <c r="J147" i="24"/>
  <c r="H147" i="24" s="1"/>
  <c r="D148" i="24"/>
  <c r="D147" i="5"/>
  <c r="E147" i="5"/>
  <c r="P147" i="24"/>
  <c r="N147" i="24" s="1"/>
  <c r="E146" i="24"/>
  <c r="C146" i="24"/>
  <c r="F146" i="24"/>
  <c r="G146" i="4"/>
  <c r="F146" i="4"/>
  <c r="C146" i="4"/>
  <c r="E146" i="23"/>
  <c r="D146" i="23"/>
  <c r="C146" i="23"/>
  <c r="E146" i="5"/>
  <c r="D146" i="5"/>
  <c r="C146" i="5"/>
  <c r="D147" i="4" l="1"/>
  <c r="J146" i="4"/>
  <c r="H146" i="4" s="1"/>
  <c r="J146" i="24"/>
  <c r="H146" i="24" s="1"/>
  <c r="D147" i="24"/>
  <c r="P146" i="4"/>
  <c r="N146" i="4" s="1"/>
  <c r="G146" i="24"/>
  <c r="P146" i="24"/>
  <c r="N146" i="24" s="1"/>
  <c r="E146" i="4"/>
  <c r="G145" i="24"/>
  <c r="F145" i="24"/>
  <c r="E145" i="24"/>
  <c r="C145" i="24"/>
  <c r="E145" i="4"/>
  <c r="E145" i="23"/>
  <c r="D145" i="23"/>
  <c r="C145" i="23"/>
  <c r="E145" i="5"/>
  <c r="D145" i="5"/>
  <c r="C145" i="5"/>
  <c r="D146" i="4" l="1"/>
  <c r="D146" i="24"/>
  <c r="C145" i="4"/>
  <c r="J145" i="4"/>
  <c r="H145" i="4" s="1"/>
  <c r="P145" i="4"/>
  <c r="N145" i="4" s="1"/>
  <c r="J145" i="24"/>
  <c r="H145" i="24" s="1"/>
  <c r="G145" i="4"/>
  <c r="P145" i="24"/>
  <c r="N145" i="24" s="1"/>
  <c r="F145" i="4"/>
  <c r="G144" i="24"/>
  <c r="C144" i="24"/>
  <c r="F144" i="4"/>
  <c r="C144" i="4"/>
  <c r="E144" i="23"/>
  <c r="D144" i="23"/>
  <c r="C144" i="23"/>
  <c r="C144" i="5"/>
  <c r="E144" i="5"/>
  <c r="D144" i="5"/>
  <c r="D145" i="4" l="1"/>
  <c r="P144" i="24"/>
  <c r="N144" i="24" s="1"/>
  <c r="P144" i="4"/>
  <c r="N144" i="4" s="1"/>
  <c r="J144" i="24"/>
  <c r="H144" i="24" s="1"/>
  <c r="J144" i="4"/>
  <c r="F144" i="24"/>
  <c r="D145" i="24"/>
  <c r="E144" i="24"/>
  <c r="G144" i="4"/>
  <c r="E144" i="4"/>
  <c r="G143" i="24"/>
  <c r="C143" i="24"/>
  <c r="E143" i="4"/>
  <c r="C143" i="4"/>
  <c r="D143" i="23"/>
  <c r="C143" i="23"/>
  <c r="D143" i="5"/>
  <c r="C143" i="5"/>
  <c r="E143" i="5" l="1"/>
  <c r="E143" i="23"/>
  <c r="G143" i="4"/>
  <c r="P143" i="4"/>
  <c r="N143" i="4" s="1"/>
  <c r="P143" i="24"/>
  <c r="N143" i="24" s="1"/>
  <c r="J143" i="24"/>
  <c r="D144" i="24"/>
  <c r="D144" i="4"/>
  <c r="J143" i="4"/>
  <c r="H143" i="4" s="1"/>
  <c r="E143" i="24"/>
  <c r="H144" i="4"/>
  <c r="F143" i="24"/>
  <c r="F143" i="4"/>
  <c r="G142" i="24"/>
  <c r="F142" i="24"/>
  <c r="C142" i="24"/>
  <c r="G142" i="4"/>
  <c r="E142" i="4"/>
  <c r="C142" i="4"/>
  <c r="E142" i="23"/>
  <c r="D142" i="23"/>
  <c r="C142" i="23"/>
  <c r="D142" i="5"/>
  <c r="C142" i="5"/>
  <c r="E142" i="5" l="1"/>
  <c r="D143" i="4"/>
  <c r="D143" i="24"/>
  <c r="H143" i="24"/>
  <c r="P142" i="24"/>
  <c r="N142" i="24" s="1"/>
  <c r="P142" i="4"/>
  <c r="N142" i="4" s="1"/>
  <c r="J142" i="4"/>
  <c r="H142" i="4" s="1"/>
  <c r="F142" i="4"/>
  <c r="J142" i="24"/>
  <c r="H142" i="24" s="1"/>
  <c r="E142" i="24"/>
  <c r="F141" i="24"/>
  <c r="C141" i="24"/>
  <c r="F141" i="4"/>
  <c r="C141" i="4"/>
  <c r="D141" i="23"/>
  <c r="C141" i="23"/>
  <c r="E141" i="5"/>
  <c r="C141" i="5"/>
  <c r="G141" i="24" l="1"/>
  <c r="E141" i="23"/>
  <c r="D141" i="5"/>
  <c r="D142" i="24"/>
  <c r="J141" i="4"/>
  <c r="H141" i="4" s="1"/>
  <c r="D142" i="4"/>
  <c r="P141" i="24"/>
  <c r="N141" i="24" s="1"/>
  <c r="P141" i="4"/>
  <c r="N141" i="4" s="1"/>
  <c r="J141" i="24"/>
  <c r="H141" i="24" s="1"/>
  <c r="E141" i="24"/>
  <c r="G141" i="4"/>
  <c r="E141" i="4"/>
  <c r="E140" i="24"/>
  <c r="C140" i="24"/>
  <c r="C140" i="4"/>
  <c r="G140" i="4"/>
  <c r="E140" i="23"/>
  <c r="D140" i="23"/>
  <c r="E140" i="5"/>
  <c r="D140" i="5"/>
  <c r="C140" i="5"/>
  <c r="C140" i="23" l="1"/>
  <c r="D141" i="24"/>
  <c r="P140" i="4"/>
  <c r="N140" i="4" s="1"/>
  <c r="D141" i="4"/>
  <c r="E140" i="4"/>
  <c r="G140" i="24"/>
  <c r="J140" i="4"/>
  <c r="H140" i="4" s="1"/>
  <c r="P140" i="24"/>
  <c r="N140" i="24" s="1"/>
  <c r="J140" i="24"/>
  <c r="H140" i="24" s="1"/>
  <c r="F140" i="24"/>
  <c r="F140" i="4"/>
  <c r="G139" i="24"/>
  <c r="F139" i="24"/>
  <c r="E139" i="24"/>
  <c r="C139" i="24"/>
  <c r="G139" i="4"/>
  <c r="F139" i="4"/>
  <c r="E139" i="23"/>
  <c r="C139" i="23"/>
  <c r="E139" i="5"/>
  <c r="C139" i="5"/>
  <c r="D140" i="4" l="1"/>
  <c r="C139" i="4"/>
  <c r="D139" i="23"/>
  <c r="D139" i="5"/>
  <c r="P139" i="4"/>
  <c r="N139" i="4" s="1"/>
  <c r="J139" i="24"/>
  <c r="H139" i="24" s="1"/>
  <c r="J139" i="4"/>
  <c r="D140" i="24"/>
  <c r="P139" i="24"/>
  <c r="N139" i="24" s="1"/>
  <c r="E139" i="4"/>
  <c r="G138" i="24"/>
  <c r="E138" i="24"/>
  <c r="C138" i="24"/>
  <c r="E138" i="4"/>
  <c r="C138" i="4"/>
  <c r="E138" i="23"/>
  <c r="C138" i="23"/>
  <c r="E138" i="5"/>
  <c r="D138" i="5"/>
  <c r="C138" i="5"/>
  <c r="F138" i="4" l="1"/>
  <c r="D138" i="23"/>
  <c r="D139" i="4"/>
  <c r="D139" i="24"/>
  <c r="H139" i="4"/>
  <c r="G138" i="4"/>
  <c r="P138" i="24"/>
  <c r="N138" i="24" s="1"/>
  <c r="P138" i="4"/>
  <c r="N138" i="4" s="1"/>
  <c r="J138" i="4"/>
  <c r="H138" i="4" s="1"/>
  <c r="J138" i="24"/>
  <c r="F138" i="24"/>
  <c r="F137" i="24"/>
  <c r="E137" i="24"/>
  <c r="C137" i="24"/>
  <c r="G137" i="4"/>
  <c r="E137" i="4"/>
  <c r="C137" i="4"/>
  <c r="D137" i="23"/>
  <c r="C137" i="23"/>
  <c r="E137" i="5"/>
  <c r="D137" i="5"/>
  <c r="C137" i="5"/>
  <c r="E137" i="23" l="1"/>
  <c r="D138" i="24"/>
  <c r="D138" i="4"/>
  <c r="G137" i="24"/>
  <c r="P137" i="4"/>
  <c r="N137" i="4" s="1"/>
  <c r="P137" i="24"/>
  <c r="N137" i="24" s="1"/>
  <c r="H138" i="24"/>
  <c r="J137" i="24"/>
  <c r="H137" i="24" s="1"/>
  <c r="J137" i="4"/>
  <c r="F137" i="4"/>
  <c r="G136" i="24"/>
  <c r="F136" i="24"/>
  <c r="E136" i="24"/>
  <c r="C136" i="24"/>
  <c r="E136" i="4"/>
  <c r="C136" i="4"/>
  <c r="D136" i="23"/>
  <c r="E136" i="23"/>
  <c r="E136" i="5"/>
  <c r="D136" i="5"/>
  <c r="C136" i="5"/>
  <c r="D137" i="4" l="1"/>
  <c r="C136" i="23"/>
  <c r="P136" i="4"/>
  <c r="N136" i="4" s="1"/>
  <c r="D137" i="24"/>
  <c r="H137" i="4"/>
  <c r="J136" i="4"/>
  <c r="H136" i="4" s="1"/>
  <c r="J136" i="24"/>
  <c r="H136" i="24" s="1"/>
  <c r="G136" i="4"/>
  <c r="P136" i="24"/>
  <c r="N136" i="24" s="1"/>
  <c r="F136" i="4"/>
  <c r="E135" i="24"/>
  <c r="C135" i="24"/>
  <c r="C135" i="4"/>
  <c r="G135" i="4"/>
  <c r="E135" i="23"/>
  <c r="C135" i="23"/>
  <c r="E135" i="5"/>
  <c r="D135" i="5"/>
  <c r="C135" i="5"/>
  <c r="D135" i="23" l="1"/>
  <c r="P135" i="4"/>
  <c r="N135" i="4" s="1"/>
  <c r="D136" i="4"/>
  <c r="E135" i="4"/>
  <c r="G135" i="24"/>
  <c r="J135" i="4"/>
  <c r="D135" i="4" s="1"/>
  <c r="P135" i="24"/>
  <c r="N135" i="24" s="1"/>
  <c r="J135" i="24"/>
  <c r="H135" i="24" s="1"/>
  <c r="D136" i="24"/>
  <c r="F135" i="24"/>
  <c r="F135" i="4"/>
  <c r="G134" i="24"/>
  <c r="E134" i="24"/>
  <c r="C134" i="24"/>
  <c r="G134" i="4"/>
  <c r="C134" i="4"/>
  <c r="C134" i="23"/>
  <c r="E134" i="5"/>
  <c r="D134" i="5"/>
  <c r="E134" i="23" l="1"/>
  <c r="D134" i="23"/>
  <c r="C134" i="5"/>
  <c r="H135" i="4"/>
  <c r="P134" i="4"/>
  <c r="N134" i="4" s="1"/>
  <c r="P134" i="24"/>
  <c r="N134" i="24" s="1"/>
  <c r="J134" i="24"/>
  <c r="H134" i="24" s="1"/>
  <c r="E134" i="4"/>
  <c r="D135" i="24"/>
  <c r="J134" i="4"/>
  <c r="F134" i="24"/>
  <c r="F134" i="4"/>
  <c r="E133" i="24"/>
  <c r="C133" i="24"/>
  <c r="G133" i="4"/>
  <c r="E133" i="4"/>
  <c r="C133" i="4"/>
  <c r="E133" i="23"/>
  <c r="D133" i="23"/>
  <c r="C133" i="23"/>
  <c r="D133" i="5"/>
  <c r="C133" i="5"/>
  <c r="D134" i="4" l="1"/>
  <c r="D134" i="24"/>
  <c r="J133" i="24"/>
  <c r="H133" i="24" s="1"/>
  <c r="H134" i="4"/>
  <c r="E133" i="5"/>
  <c r="P133" i="4"/>
  <c r="N133" i="4" s="1"/>
  <c r="F133" i="4"/>
  <c r="P133" i="24"/>
  <c r="N133" i="24" s="1"/>
  <c r="J133" i="4"/>
  <c r="H133" i="4" s="1"/>
  <c r="G133" i="24"/>
  <c r="F133" i="24"/>
  <c r="E132" i="24"/>
  <c r="C132" i="24"/>
  <c r="G132" i="4"/>
  <c r="C132" i="4"/>
  <c r="E132" i="23"/>
  <c r="C132" i="23"/>
  <c r="D132" i="5"/>
  <c r="C132" i="5" l="1"/>
  <c r="E132" i="5"/>
  <c r="D133" i="24"/>
  <c r="D133" i="4"/>
  <c r="P132" i="4"/>
  <c r="N132" i="4" s="1"/>
  <c r="P132" i="24"/>
  <c r="N132" i="24" s="1"/>
  <c r="J132" i="24"/>
  <c r="H132" i="24" s="1"/>
  <c r="D132" i="23"/>
  <c r="J132" i="4"/>
  <c r="F132" i="4"/>
  <c r="G132" i="24"/>
  <c r="F132" i="24"/>
  <c r="E132" i="4"/>
  <c r="G131" i="24"/>
  <c r="E131" i="24"/>
  <c r="C131" i="24"/>
  <c r="E131" i="4"/>
  <c r="C131" i="4"/>
  <c r="C131" i="23"/>
  <c r="E131" i="5"/>
  <c r="D131" i="5"/>
  <c r="C131" i="5"/>
  <c r="E131" i="23" l="1"/>
  <c r="D132" i="4"/>
  <c r="D132" i="24"/>
  <c r="G131" i="4"/>
  <c r="P131" i="24"/>
  <c r="N131" i="24" s="1"/>
  <c r="H132" i="4"/>
  <c r="P131" i="4"/>
  <c r="N131" i="4" s="1"/>
  <c r="D131" i="23"/>
  <c r="J131" i="24"/>
  <c r="J131" i="4"/>
  <c r="H131" i="4" s="1"/>
  <c r="F131" i="24"/>
  <c r="F131" i="4"/>
  <c r="F130" i="24"/>
  <c r="C130" i="24"/>
  <c r="F130" i="4"/>
  <c r="E130" i="23"/>
  <c r="C130" i="5"/>
  <c r="E130" i="5"/>
  <c r="C130" i="23" l="1"/>
  <c r="D130" i="23"/>
  <c r="D130" i="5"/>
  <c r="D131" i="24"/>
  <c r="J130" i="24"/>
  <c r="H130" i="24" s="1"/>
  <c r="D131" i="4"/>
  <c r="J130" i="4"/>
  <c r="H130" i="4" s="1"/>
  <c r="H131" i="24"/>
  <c r="G130" i="4"/>
  <c r="E130" i="4"/>
  <c r="C130" i="4"/>
  <c r="G130" i="24"/>
  <c r="P130" i="4"/>
  <c r="N130" i="4" s="1"/>
  <c r="P130" i="24"/>
  <c r="E130" i="24"/>
  <c r="G129" i="24"/>
  <c r="E129" i="24"/>
  <c r="C129" i="24"/>
  <c r="G129" i="4"/>
  <c r="F129" i="4"/>
  <c r="E129" i="4"/>
  <c r="C129" i="4"/>
  <c r="D129" i="23"/>
  <c r="C129" i="23"/>
  <c r="E129" i="5"/>
  <c r="C129" i="5"/>
  <c r="F129" i="24" l="1"/>
  <c r="E129" i="23"/>
  <c r="D130" i="24"/>
  <c r="D129" i="5"/>
  <c r="D130" i="4"/>
  <c r="P129" i="24"/>
  <c r="P129" i="4"/>
  <c r="N129" i="4" s="1"/>
  <c r="J129" i="24"/>
  <c r="H129" i="24" s="1"/>
  <c r="J129" i="4"/>
  <c r="H129" i="4" s="1"/>
  <c r="N130" i="24"/>
  <c r="G128" i="24"/>
  <c r="E128" i="24"/>
  <c r="C128" i="24"/>
  <c r="F128" i="4"/>
  <c r="E128" i="4"/>
  <c r="E128" i="23"/>
  <c r="D128" i="23"/>
  <c r="C128" i="23"/>
  <c r="C128" i="5"/>
  <c r="E128" i="5" l="1"/>
  <c r="D129" i="24"/>
  <c r="J128" i="4"/>
  <c r="H128" i="4" s="1"/>
  <c r="C128" i="4"/>
  <c r="D129" i="4"/>
  <c r="N129" i="24"/>
  <c r="P128" i="24"/>
  <c r="N128" i="24" s="1"/>
  <c r="D128" i="5"/>
  <c r="G128" i="4"/>
  <c r="P128" i="4"/>
  <c r="N128" i="4" s="1"/>
  <c r="J128" i="24"/>
  <c r="H128" i="24" s="1"/>
  <c r="F128" i="24"/>
  <c r="G127" i="24"/>
  <c r="E127" i="24"/>
  <c r="G127" i="4"/>
  <c r="E127" i="4"/>
  <c r="C127" i="23"/>
  <c r="E127" i="5"/>
  <c r="C127" i="5"/>
  <c r="D127" i="23" l="1"/>
  <c r="D127" i="5"/>
  <c r="C127" i="24"/>
  <c r="C127" i="4"/>
  <c r="E127" i="23"/>
  <c r="D128" i="4"/>
  <c r="P127" i="4"/>
  <c r="N127" i="4" s="1"/>
  <c r="P127" i="24"/>
  <c r="N127" i="24" s="1"/>
  <c r="D128" i="24"/>
  <c r="J127" i="24"/>
  <c r="H127" i="24" s="1"/>
  <c r="J127" i="4"/>
  <c r="D127" i="4" s="1"/>
  <c r="F127" i="24"/>
  <c r="F127" i="4"/>
  <c r="G126" i="24"/>
  <c r="E126" i="24"/>
  <c r="C126" i="24"/>
  <c r="G126" i="4"/>
  <c r="F126" i="4"/>
  <c r="E126" i="4"/>
  <c r="C126" i="4"/>
  <c r="E126" i="23"/>
  <c r="D126" i="23"/>
  <c r="C126" i="23"/>
  <c r="E126" i="5"/>
  <c r="D126" i="5"/>
  <c r="C126" i="5" l="1"/>
  <c r="P126" i="24"/>
  <c r="N126" i="24" s="1"/>
  <c r="D127" i="24"/>
  <c r="P126" i="4"/>
  <c r="N126" i="4" s="1"/>
  <c r="H127" i="4"/>
  <c r="J126" i="4"/>
  <c r="H126" i="4" s="1"/>
  <c r="J126" i="24"/>
  <c r="H126" i="24" s="1"/>
  <c r="F126" i="24"/>
  <c r="F125" i="24"/>
  <c r="E125" i="24"/>
  <c r="C125" i="24"/>
  <c r="G125" i="4"/>
  <c r="F125" i="4"/>
  <c r="C125" i="4"/>
  <c r="E125" i="23"/>
  <c r="C125" i="23"/>
  <c r="E125" i="5"/>
  <c r="D125" i="5"/>
  <c r="C125" i="5"/>
  <c r="E125" i="4" l="1"/>
  <c r="D125" i="23"/>
  <c r="D126" i="24"/>
  <c r="P125" i="24"/>
  <c r="N125" i="24" s="1"/>
  <c r="D126" i="4"/>
  <c r="P125" i="4"/>
  <c r="N125" i="4" s="1"/>
  <c r="J125" i="4"/>
  <c r="H125" i="4" s="1"/>
  <c r="J125" i="24"/>
  <c r="G125" i="24"/>
  <c r="C124" i="24"/>
  <c r="C124" i="4"/>
  <c r="D125" i="24" l="1"/>
  <c r="D125" i="4"/>
  <c r="H125" i="24"/>
  <c r="G124" i="4"/>
  <c r="E124" i="23"/>
  <c r="J124" i="24"/>
  <c r="H124" i="24" s="1"/>
  <c r="C124" i="23"/>
  <c r="D124" i="23"/>
  <c r="C124" i="5"/>
  <c r="J124" i="4"/>
  <c r="H124" i="4" s="1"/>
  <c r="D124" i="5"/>
  <c r="P124" i="4"/>
  <c r="N124" i="4" s="1"/>
  <c r="F124" i="4"/>
  <c r="E124" i="24"/>
  <c r="E124" i="5"/>
  <c r="E124" i="4"/>
  <c r="G124" i="24"/>
  <c r="P124" i="24"/>
  <c r="N124" i="24" s="1"/>
  <c r="F124" i="24"/>
  <c r="E123" i="23" l="1"/>
  <c r="G123" i="4"/>
  <c r="D123" i="23"/>
  <c r="G123" i="24"/>
  <c r="C123" i="23"/>
  <c r="E123" i="4"/>
  <c r="C123" i="24"/>
  <c r="C123" i="4"/>
  <c r="D124" i="4"/>
  <c r="C123" i="5"/>
  <c r="D123" i="5"/>
  <c r="P123" i="24"/>
  <c r="N123" i="24" s="1"/>
  <c r="E123" i="5"/>
  <c r="J123" i="4"/>
  <c r="H123" i="4" s="1"/>
  <c r="E123" i="24"/>
  <c r="D124" i="24"/>
  <c r="P123" i="4"/>
  <c r="N123" i="4" s="1"/>
  <c r="J123" i="24"/>
  <c r="H123" i="24" s="1"/>
  <c r="F123" i="24"/>
  <c r="F123" i="4"/>
  <c r="P122" i="24" l="1"/>
  <c r="N122" i="24" s="1"/>
  <c r="D122" i="23"/>
  <c r="C122" i="5"/>
  <c r="D123" i="24"/>
  <c r="F122" i="4"/>
  <c r="G122" i="4"/>
  <c r="F122" i="24"/>
  <c r="E122" i="5"/>
  <c r="C122" i="23"/>
  <c r="D123" i="4"/>
  <c r="E122" i="23"/>
  <c r="J122" i="24"/>
  <c r="H122" i="24" s="1"/>
  <c r="C122" i="4"/>
  <c r="C122" i="24"/>
  <c r="D122" i="5"/>
  <c r="E122" i="24"/>
  <c r="J122" i="4"/>
  <c r="H122" i="4" s="1"/>
  <c r="P122" i="4"/>
  <c r="N122" i="4" s="1"/>
  <c r="E122" i="4"/>
  <c r="G122" i="24"/>
  <c r="D122" i="24" l="1"/>
  <c r="D122" i="4"/>
  <c r="D121" i="23"/>
  <c r="C121" i="23"/>
  <c r="E121" i="5"/>
  <c r="D121" i="5"/>
  <c r="E121" i="23" l="1"/>
  <c r="C121" i="4"/>
  <c r="F121" i="4"/>
  <c r="E121" i="24"/>
  <c r="G121" i="4"/>
  <c r="F121" i="24"/>
  <c r="C121" i="5"/>
  <c r="C121" i="24"/>
  <c r="P121" i="4"/>
  <c r="N121" i="4" s="1"/>
  <c r="J121" i="24"/>
  <c r="H121" i="24" s="1"/>
  <c r="G121" i="24"/>
  <c r="P121" i="24"/>
  <c r="N121" i="24" s="1"/>
  <c r="J121" i="4"/>
  <c r="H121" i="4" s="1"/>
  <c r="E121" i="4"/>
  <c r="D121" i="24" l="1"/>
  <c r="D121" i="4"/>
  <c r="C120" i="4"/>
  <c r="C120" i="23"/>
  <c r="D120" i="5"/>
  <c r="C120" i="5"/>
  <c r="E120" i="23" l="1"/>
  <c r="G120" i="4"/>
  <c r="E120" i="5"/>
  <c r="D120" i="23"/>
  <c r="E120" i="4"/>
  <c r="C120" i="24"/>
  <c r="E120" i="24"/>
  <c r="G120" i="24"/>
  <c r="P120" i="24"/>
  <c r="N120" i="24" s="1"/>
  <c r="P120" i="4"/>
  <c r="N120" i="4" s="1"/>
  <c r="J120" i="4"/>
  <c r="H120" i="4" s="1"/>
  <c r="J120" i="24"/>
  <c r="F120" i="24"/>
  <c r="F120" i="4"/>
  <c r="C119" i="24"/>
  <c r="E119" i="4" l="1"/>
  <c r="E119" i="24"/>
  <c r="D119" i="5"/>
  <c r="C119" i="23"/>
  <c r="C119" i="4"/>
  <c r="C119" i="5"/>
  <c r="E119" i="23"/>
  <c r="D120" i="24"/>
  <c r="G119" i="24"/>
  <c r="E119" i="5"/>
  <c r="D120" i="4"/>
  <c r="D119" i="23"/>
  <c r="H120" i="24"/>
  <c r="G119" i="4"/>
  <c r="P119" i="24"/>
  <c r="N119" i="24" s="1"/>
  <c r="P119" i="4"/>
  <c r="N119" i="4" s="1"/>
  <c r="J119" i="4"/>
  <c r="H119" i="4" s="1"/>
  <c r="J119" i="24"/>
  <c r="H119" i="24" s="1"/>
  <c r="F119" i="24"/>
  <c r="F119" i="4"/>
  <c r="F118" i="4" l="1"/>
  <c r="E118" i="23"/>
  <c r="G118" i="4"/>
  <c r="E118" i="5"/>
  <c r="C118" i="24"/>
  <c r="C118" i="5"/>
  <c r="C118" i="23"/>
  <c r="D118" i="23"/>
  <c r="D118" i="5"/>
  <c r="C118" i="4"/>
  <c r="E118" i="24"/>
  <c r="D119" i="24"/>
  <c r="D119" i="4"/>
  <c r="G118" i="24"/>
  <c r="J118" i="4"/>
  <c r="H118" i="4" s="1"/>
  <c r="P118" i="4"/>
  <c r="N118" i="4" s="1"/>
  <c r="P118" i="24"/>
  <c r="N118" i="24" s="1"/>
  <c r="J118" i="24"/>
  <c r="H118" i="24" s="1"/>
  <c r="F118" i="24"/>
  <c r="E118" i="4"/>
  <c r="E117" i="24" l="1"/>
  <c r="C117" i="5"/>
  <c r="C117" i="4"/>
  <c r="D117" i="23"/>
  <c r="C117" i="24"/>
  <c r="E117" i="23"/>
  <c r="E117" i="5"/>
  <c r="G117" i="4"/>
  <c r="E117" i="4"/>
  <c r="D117" i="5"/>
  <c r="C117" i="23"/>
  <c r="P117" i="4"/>
  <c r="N117" i="4" s="1"/>
  <c r="D118" i="4"/>
  <c r="P117" i="24"/>
  <c r="N117" i="24" s="1"/>
  <c r="D118" i="24"/>
  <c r="J117" i="24"/>
  <c r="H117" i="24" s="1"/>
  <c r="G117" i="24"/>
  <c r="J117" i="4"/>
  <c r="F117" i="24"/>
  <c r="F117" i="4"/>
  <c r="E116" i="5" l="1"/>
  <c r="E116" i="4"/>
  <c r="D116" i="23"/>
  <c r="G116" i="24"/>
  <c r="E116" i="23"/>
  <c r="E116" i="24"/>
  <c r="C116" i="4"/>
  <c r="F116" i="24"/>
  <c r="D116" i="5"/>
  <c r="C116" i="5"/>
  <c r="C116" i="23"/>
  <c r="D117" i="4"/>
  <c r="P116" i="4"/>
  <c r="N116" i="4" s="1"/>
  <c r="P116" i="24"/>
  <c r="N116" i="24" s="1"/>
  <c r="D117" i="24"/>
  <c r="H117" i="4"/>
  <c r="G116" i="4"/>
  <c r="C116" i="24"/>
  <c r="J116" i="4"/>
  <c r="J116" i="24"/>
  <c r="H116" i="24" s="1"/>
  <c r="F116" i="4"/>
  <c r="C115" i="5" l="1"/>
  <c r="G115" i="24"/>
  <c r="D115" i="5"/>
  <c r="C115" i="4"/>
  <c r="C115" i="24"/>
  <c r="E115" i="24"/>
  <c r="D115" i="23"/>
  <c r="E115" i="4"/>
  <c r="F115" i="24"/>
  <c r="E115" i="23"/>
  <c r="E115" i="5"/>
  <c r="D116" i="4"/>
  <c r="P115" i="4"/>
  <c r="N115" i="4" s="1"/>
  <c r="P115" i="24"/>
  <c r="N115" i="24" s="1"/>
  <c r="H116" i="4"/>
  <c r="C115" i="23"/>
  <c r="D116" i="24"/>
  <c r="J115" i="4"/>
  <c r="G115" i="4"/>
  <c r="J115" i="24"/>
  <c r="H115" i="24" s="1"/>
  <c r="F115" i="4"/>
  <c r="D114" i="23"/>
  <c r="C114" i="24" l="1"/>
  <c r="G114" i="4"/>
  <c r="G114" i="24"/>
  <c r="C114" i="4"/>
  <c r="C114" i="23"/>
  <c r="E114" i="23"/>
  <c r="E114" i="24"/>
  <c r="E114" i="5"/>
  <c r="C114" i="5"/>
  <c r="D114" i="5"/>
  <c r="D115" i="4"/>
  <c r="H115" i="4"/>
  <c r="D115" i="24"/>
  <c r="P114" i="24"/>
  <c r="N114" i="24" s="1"/>
  <c r="P114" i="4"/>
  <c r="N114" i="4" s="1"/>
  <c r="J114" i="4"/>
  <c r="H114" i="4" s="1"/>
  <c r="E114" i="4"/>
  <c r="J114" i="24"/>
  <c r="H114" i="24" s="1"/>
  <c r="F114" i="24"/>
  <c r="F114" i="4"/>
  <c r="G113" i="24" l="1"/>
  <c r="D113" i="5"/>
  <c r="D113" i="23"/>
  <c r="E113" i="24"/>
  <c r="E113" i="4"/>
  <c r="C113" i="23"/>
  <c r="C113" i="4"/>
  <c r="E113" i="5"/>
  <c r="C113" i="5"/>
  <c r="C113" i="24"/>
  <c r="E113" i="23"/>
  <c r="D114" i="4"/>
  <c r="P113" i="24"/>
  <c r="N113" i="24" s="1"/>
  <c r="D114" i="24"/>
  <c r="P113" i="4"/>
  <c r="N113" i="4" s="1"/>
  <c r="J113" i="4"/>
  <c r="H113" i="4" s="1"/>
  <c r="G113" i="4"/>
  <c r="J113" i="24"/>
  <c r="F113" i="24"/>
  <c r="F113" i="4"/>
  <c r="C112" i="24"/>
  <c r="C112" i="4"/>
  <c r="C112" i="5"/>
  <c r="D112" i="23" l="1"/>
  <c r="D112" i="5"/>
  <c r="E112" i="23"/>
  <c r="E112" i="24"/>
  <c r="G112" i="4"/>
  <c r="C112" i="23"/>
  <c r="E112" i="5"/>
  <c r="E112" i="4"/>
  <c r="D113" i="24"/>
  <c r="H113" i="24"/>
  <c r="G112" i="24"/>
  <c r="D113" i="4"/>
  <c r="P112" i="4"/>
  <c r="N112" i="4" s="1"/>
  <c r="P112" i="24"/>
  <c r="N112" i="24" s="1"/>
  <c r="J112" i="4"/>
  <c r="H112" i="4" s="1"/>
  <c r="J112" i="24"/>
  <c r="F112" i="24"/>
  <c r="F112" i="4"/>
  <c r="C111" i="5" l="1"/>
  <c r="C111" i="4"/>
  <c r="E111" i="4"/>
  <c r="E111" i="5"/>
  <c r="E111" i="24"/>
  <c r="D111" i="5"/>
  <c r="E111" i="23"/>
  <c r="D111" i="23"/>
  <c r="C111" i="24"/>
  <c r="D112" i="4"/>
  <c r="D112" i="24"/>
  <c r="H112" i="24"/>
  <c r="G111" i="24"/>
  <c r="C111" i="23"/>
  <c r="G111" i="4"/>
  <c r="P111" i="24"/>
  <c r="N111" i="24" s="1"/>
  <c r="P111" i="4"/>
  <c r="N111" i="4" s="1"/>
  <c r="J111" i="4"/>
  <c r="J111" i="24"/>
  <c r="H111" i="24" s="1"/>
  <c r="F111" i="24"/>
  <c r="F111" i="4"/>
  <c r="C110" i="24"/>
  <c r="E110" i="4"/>
  <c r="C110" i="4"/>
  <c r="E110" i="23" l="1"/>
  <c r="E110" i="24"/>
  <c r="G110" i="4"/>
  <c r="C110" i="5"/>
  <c r="C110" i="23"/>
  <c r="E110" i="5"/>
  <c r="D110" i="23"/>
  <c r="D110" i="5"/>
  <c r="D111" i="4"/>
  <c r="H111" i="4"/>
  <c r="G110" i="24"/>
  <c r="D111" i="24"/>
  <c r="P110" i="4"/>
  <c r="N110" i="4" s="1"/>
  <c r="P110" i="24"/>
  <c r="N110" i="24" s="1"/>
  <c r="J110" i="4"/>
  <c r="H110" i="4" s="1"/>
  <c r="J110" i="24"/>
  <c r="F110" i="24"/>
  <c r="F110" i="4"/>
  <c r="G109" i="24" l="1"/>
  <c r="E109" i="5"/>
  <c r="D109" i="23"/>
  <c r="C109" i="24"/>
  <c r="E109" i="23"/>
  <c r="C109" i="4"/>
  <c r="D109" i="5"/>
  <c r="C109" i="23"/>
  <c r="E109" i="24"/>
  <c r="C109" i="5"/>
  <c r="E109" i="4"/>
  <c r="D110" i="4"/>
  <c r="D110" i="24"/>
  <c r="H110" i="24"/>
  <c r="P109" i="24"/>
  <c r="N109" i="24" s="1"/>
  <c r="G109" i="4"/>
  <c r="P109" i="4"/>
  <c r="N109" i="4" s="1"/>
  <c r="J109" i="4"/>
  <c r="J109" i="24"/>
  <c r="H109" i="24" s="1"/>
  <c r="F109" i="24"/>
  <c r="F109" i="4"/>
  <c r="C108" i="4" l="1"/>
  <c r="D108" i="5"/>
  <c r="C108" i="24"/>
  <c r="G108" i="4"/>
  <c r="C108" i="23"/>
  <c r="E108" i="23"/>
  <c r="C108" i="5"/>
  <c r="E108" i="4"/>
  <c r="E108" i="5"/>
  <c r="D108" i="23"/>
  <c r="D109" i="4"/>
  <c r="H109" i="4"/>
  <c r="D109" i="24"/>
  <c r="E108" i="24"/>
  <c r="P108" i="24"/>
  <c r="N108" i="24" s="1"/>
  <c r="G108" i="24"/>
  <c r="P108" i="4"/>
  <c r="N108" i="4" s="1"/>
  <c r="J108" i="4"/>
  <c r="H108" i="4" s="1"/>
  <c r="J108" i="24"/>
  <c r="F108" i="24"/>
  <c r="F108" i="4"/>
  <c r="C107" i="4"/>
  <c r="E107" i="5" l="1"/>
  <c r="C107" i="24"/>
  <c r="E107" i="23"/>
  <c r="C107" i="5"/>
  <c r="D107" i="5"/>
  <c r="D108" i="24"/>
  <c r="E107" i="4"/>
  <c r="C107" i="23"/>
  <c r="H108" i="24"/>
  <c r="D108" i="4"/>
  <c r="P107" i="4"/>
  <c r="N107" i="4" s="1"/>
  <c r="J107" i="24"/>
  <c r="H107" i="24" s="1"/>
  <c r="D107" i="23"/>
  <c r="G107" i="4"/>
  <c r="P107" i="24"/>
  <c r="N107" i="24" s="1"/>
  <c r="J107" i="4"/>
  <c r="H107" i="4" s="1"/>
  <c r="E107" i="24"/>
  <c r="G107" i="24"/>
  <c r="F107" i="24"/>
  <c r="F107" i="4"/>
  <c r="D107" i="24" l="1"/>
  <c r="D107" i="4"/>
  <c r="E106" i="4"/>
  <c r="D106" i="5"/>
  <c r="F106" i="24" l="1"/>
  <c r="E106" i="23"/>
  <c r="C106" i="24"/>
  <c r="D106" i="23"/>
  <c r="C106" i="23"/>
  <c r="E106" i="5"/>
  <c r="C106" i="5"/>
  <c r="F106" i="4"/>
  <c r="G106" i="24"/>
  <c r="G106" i="4"/>
  <c r="J106" i="24"/>
  <c r="H106" i="24" s="1"/>
  <c r="P106" i="4"/>
  <c r="N106" i="4" s="1"/>
  <c r="P106" i="24"/>
  <c r="N106" i="24" s="1"/>
  <c r="J106" i="4"/>
  <c r="C106" i="4"/>
  <c r="E106" i="24"/>
  <c r="D106" i="24" l="1"/>
  <c r="D106" i="4"/>
  <c r="H106" i="4"/>
  <c r="C105" i="5" l="1"/>
  <c r="C105" i="4"/>
  <c r="D105" i="23"/>
  <c r="E105" i="4"/>
  <c r="C105" i="24"/>
  <c r="F105" i="4"/>
  <c r="G105" i="4"/>
  <c r="G105" i="24"/>
  <c r="C105" i="23"/>
  <c r="D105" i="5"/>
  <c r="E105" i="5"/>
  <c r="E105" i="23"/>
  <c r="J105" i="24"/>
  <c r="H105" i="24" s="1"/>
  <c r="P105" i="24"/>
  <c r="J105" i="4"/>
  <c r="H105" i="4" s="1"/>
  <c r="P105" i="4"/>
  <c r="N105" i="4" s="1"/>
  <c r="E105" i="24"/>
  <c r="F105" i="24"/>
  <c r="F104" i="4"/>
  <c r="D104" i="23" l="1"/>
  <c r="F104" i="24"/>
  <c r="C104" i="24"/>
  <c r="E104" i="24"/>
  <c r="C104" i="5"/>
  <c r="G104" i="24"/>
  <c r="D104" i="5"/>
  <c r="E104" i="23"/>
  <c r="C104" i="23"/>
  <c r="D105" i="24"/>
  <c r="N105" i="24"/>
  <c r="E104" i="5"/>
  <c r="D105" i="4"/>
  <c r="J104" i="24"/>
  <c r="P104" i="24"/>
  <c r="N104" i="24" s="1"/>
  <c r="J104" i="4"/>
  <c r="H104" i="4" s="1"/>
  <c r="P104" i="4"/>
  <c r="N104" i="4" s="1"/>
  <c r="G104" i="4"/>
  <c r="C104" i="4"/>
  <c r="E104" i="4"/>
  <c r="C103" i="4" l="1"/>
  <c r="C103" i="5"/>
  <c r="C103" i="24"/>
  <c r="G103" i="4"/>
  <c r="C103" i="23"/>
  <c r="F103" i="4"/>
  <c r="E103" i="4"/>
  <c r="E103" i="5"/>
  <c r="E103" i="23"/>
  <c r="D103" i="5"/>
  <c r="D103" i="23"/>
  <c r="D104" i="4"/>
  <c r="P103" i="24"/>
  <c r="N103" i="24" s="1"/>
  <c r="G103" i="24"/>
  <c r="D104" i="24"/>
  <c r="J103" i="24"/>
  <c r="H103" i="24" s="1"/>
  <c r="H104" i="24"/>
  <c r="J103" i="4"/>
  <c r="H103" i="4" s="1"/>
  <c r="P103" i="4"/>
  <c r="N103" i="4" s="1"/>
  <c r="F103" i="24"/>
  <c r="E103" i="24"/>
  <c r="G102" i="24"/>
  <c r="G102" i="4" l="1"/>
  <c r="F102" i="24"/>
  <c r="C102" i="24"/>
  <c r="E102" i="23"/>
  <c r="F102" i="4"/>
  <c r="E102" i="24"/>
  <c r="C102" i="23"/>
  <c r="E102" i="5"/>
  <c r="C102" i="5"/>
  <c r="D102" i="23"/>
  <c r="D102" i="5"/>
  <c r="E102" i="4"/>
  <c r="D103" i="24"/>
  <c r="D103" i="4"/>
  <c r="P102" i="4"/>
  <c r="N102" i="4" s="1"/>
  <c r="C102" i="4"/>
  <c r="J102" i="24"/>
  <c r="H102" i="24" s="1"/>
  <c r="P102" i="24"/>
  <c r="J102" i="4"/>
  <c r="D101" i="23" l="1"/>
  <c r="F101" i="4"/>
  <c r="E101" i="24"/>
  <c r="F101" i="24"/>
  <c r="G101" i="24"/>
  <c r="C101" i="4"/>
  <c r="C101" i="24"/>
  <c r="C101" i="23"/>
  <c r="E101" i="5"/>
  <c r="C101" i="5"/>
  <c r="E101" i="23"/>
  <c r="D101" i="5"/>
  <c r="D102" i="4"/>
  <c r="P101" i="4"/>
  <c r="N101" i="4" s="1"/>
  <c r="G101" i="4"/>
  <c r="D102" i="24"/>
  <c r="E101" i="4"/>
  <c r="J101" i="4"/>
  <c r="J101" i="24"/>
  <c r="P101" i="24"/>
  <c r="N101" i="24" s="1"/>
  <c r="H102" i="4"/>
  <c r="N102" i="24"/>
  <c r="G100" i="24" l="1"/>
  <c r="F100" i="24"/>
  <c r="C100" i="24"/>
  <c r="D100" i="5"/>
  <c r="C100" i="4"/>
  <c r="F100" i="4"/>
  <c r="D100" i="23"/>
  <c r="E100" i="5"/>
  <c r="G100" i="4"/>
  <c r="E100" i="4"/>
  <c r="E100" i="23"/>
  <c r="C100" i="23"/>
  <c r="C100" i="5"/>
  <c r="D101" i="4"/>
  <c r="H101" i="4"/>
  <c r="J100" i="4"/>
  <c r="H100" i="4" s="1"/>
  <c r="P100" i="4"/>
  <c r="N100" i="4" s="1"/>
  <c r="D101" i="24"/>
  <c r="J100" i="24"/>
  <c r="H100" i="24" s="1"/>
  <c r="P100" i="24"/>
  <c r="N100" i="24" s="1"/>
  <c r="H101" i="24"/>
  <c r="E100" i="24"/>
  <c r="G99" i="4" l="1"/>
  <c r="F99" i="24"/>
  <c r="F99" i="4"/>
  <c r="E99" i="4"/>
  <c r="C99" i="24"/>
  <c r="C99" i="5"/>
  <c r="D99" i="23"/>
  <c r="E99" i="5"/>
  <c r="E99" i="23"/>
  <c r="E99" i="24"/>
  <c r="D99" i="5"/>
  <c r="G99" i="24"/>
  <c r="C99" i="4"/>
  <c r="C99" i="23"/>
  <c r="J99" i="4"/>
  <c r="H99" i="4" s="1"/>
  <c r="D100" i="4"/>
  <c r="P99" i="4"/>
  <c r="J99" i="24"/>
  <c r="H99" i="24" s="1"/>
  <c r="P99" i="24"/>
  <c r="D100" i="24"/>
  <c r="E98" i="4" l="1"/>
  <c r="C98" i="24"/>
  <c r="E98" i="5"/>
  <c r="E98" i="24"/>
  <c r="G98" i="4"/>
  <c r="F98" i="24"/>
  <c r="E98" i="23"/>
  <c r="C98" i="4"/>
  <c r="C98" i="5"/>
  <c r="D98" i="23"/>
  <c r="D98" i="5"/>
  <c r="F98" i="4"/>
  <c r="G98" i="24"/>
  <c r="C98" i="23"/>
  <c r="D99" i="4"/>
  <c r="N99" i="4"/>
  <c r="D99" i="24"/>
  <c r="N99" i="24"/>
  <c r="J98" i="4"/>
  <c r="H98" i="4" s="1"/>
  <c r="P98" i="4"/>
  <c r="N98" i="4" s="1"/>
  <c r="J98" i="24"/>
  <c r="H98" i="24" s="1"/>
  <c r="P98" i="24"/>
  <c r="N98" i="24" s="1"/>
  <c r="E97" i="24" l="1"/>
  <c r="G97" i="24"/>
  <c r="G97" i="4"/>
  <c r="F97" i="24"/>
  <c r="C97" i="24"/>
  <c r="C97" i="4"/>
  <c r="D97" i="5"/>
  <c r="E97" i="23"/>
  <c r="D97" i="23"/>
  <c r="E97" i="5"/>
  <c r="E97" i="4"/>
  <c r="C97" i="5"/>
  <c r="C97" i="23"/>
  <c r="F97" i="4"/>
  <c r="D98" i="4"/>
  <c r="D98" i="24"/>
  <c r="J97" i="4"/>
  <c r="H97" i="4" s="1"/>
  <c r="P97" i="4"/>
  <c r="N97" i="4" s="1"/>
  <c r="J97" i="24"/>
  <c r="H97" i="24" s="1"/>
  <c r="P97" i="24"/>
  <c r="N97" i="24" s="1"/>
  <c r="D96" i="23" l="1"/>
  <c r="E96" i="5"/>
  <c r="C96" i="23"/>
  <c r="C96" i="4"/>
  <c r="E96" i="24"/>
  <c r="G96" i="4"/>
  <c r="E96" i="23"/>
  <c r="E96" i="4"/>
  <c r="C96" i="24"/>
  <c r="F96" i="24"/>
  <c r="G96" i="24"/>
  <c r="C96" i="5"/>
  <c r="D96" i="5"/>
  <c r="F96" i="4"/>
  <c r="J96" i="24"/>
  <c r="H96" i="24" s="1"/>
  <c r="P96" i="24"/>
  <c r="N96" i="24" s="1"/>
  <c r="D97" i="4"/>
  <c r="J96" i="4"/>
  <c r="H96" i="4" s="1"/>
  <c r="P96" i="4"/>
  <c r="N96" i="4" s="1"/>
  <c r="D97" i="24"/>
  <c r="C95" i="4" l="1"/>
  <c r="E95" i="5"/>
  <c r="E95" i="4"/>
  <c r="C95" i="24"/>
  <c r="E95" i="24"/>
  <c r="G95" i="24"/>
  <c r="C95" i="23"/>
  <c r="E95" i="23"/>
  <c r="F95" i="4"/>
  <c r="G95" i="4"/>
  <c r="F95" i="24"/>
  <c r="D95" i="5"/>
  <c r="D95" i="23"/>
  <c r="C95" i="5"/>
  <c r="D96" i="24"/>
  <c r="J95" i="4"/>
  <c r="P95" i="4"/>
  <c r="N95" i="4" s="1"/>
  <c r="D96" i="4"/>
  <c r="J95" i="24"/>
  <c r="H95" i="24" s="1"/>
  <c r="P95" i="24"/>
  <c r="N95" i="24" s="1"/>
  <c r="G94" i="24"/>
  <c r="F94" i="24"/>
  <c r="D94" i="5" l="1"/>
  <c r="C94" i="4"/>
  <c r="F94" i="4"/>
  <c r="E94" i="23"/>
  <c r="E94" i="4"/>
  <c r="E94" i="24"/>
  <c r="D94" i="23"/>
  <c r="E94" i="5"/>
  <c r="C94" i="23"/>
  <c r="G94" i="4"/>
  <c r="C94" i="5"/>
  <c r="J94" i="4"/>
  <c r="H94" i="4" s="1"/>
  <c r="D95" i="4"/>
  <c r="P94" i="4"/>
  <c r="J94" i="24"/>
  <c r="H94" i="24" s="1"/>
  <c r="P94" i="24"/>
  <c r="N94" i="24" s="1"/>
  <c r="H95" i="4"/>
  <c r="C94" i="24"/>
  <c r="D95" i="24"/>
  <c r="F93" i="4"/>
  <c r="E93" i="23"/>
  <c r="C93" i="4" l="1"/>
  <c r="C93" i="24"/>
  <c r="G93" i="4"/>
  <c r="E93" i="24"/>
  <c r="G93" i="24"/>
  <c r="D93" i="23"/>
  <c r="C93" i="23"/>
  <c r="C93" i="5"/>
  <c r="D94" i="4"/>
  <c r="E93" i="5"/>
  <c r="D93" i="5"/>
  <c r="F93" i="24"/>
  <c r="E93" i="4"/>
  <c r="N94" i="4"/>
  <c r="J93" i="4"/>
  <c r="P93" i="4"/>
  <c r="N93" i="4" s="1"/>
  <c r="D94" i="24"/>
  <c r="J93" i="24"/>
  <c r="H93" i="24" s="1"/>
  <c r="P93" i="24"/>
  <c r="N93" i="24" s="1"/>
  <c r="E92" i="24" l="1"/>
  <c r="C92" i="24"/>
  <c r="D92" i="23"/>
  <c r="G92" i="4"/>
  <c r="F92" i="4"/>
  <c r="D92" i="5"/>
  <c r="E92" i="4"/>
  <c r="C92" i="5"/>
  <c r="E92" i="23"/>
  <c r="C92" i="4"/>
  <c r="E92" i="5"/>
  <c r="C92" i="23"/>
  <c r="F92" i="24"/>
  <c r="G92" i="24"/>
  <c r="D93" i="4"/>
  <c r="H93" i="4"/>
  <c r="D93" i="24"/>
  <c r="J92" i="4"/>
  <c r="H92" i="4" s="1"/>
  <c r="P92" i="4"/>
  <c r="N92" i="4" s="1"/>
  <c r="J92" i="24"/>
  <c r="H92" i="24" s="1"/>
  <c r="P92" i="24"/>
  <c r="N92" i="24" s="1"/>
  <c r="G91" i="4" l="1"/>
  <c r="F91" i="24"/>
  <c r="D91" i="23"/>
  <c r="E91" i="4"/>
  <c r="E91" i="24"/>
  <c r="G91" i="24"/>
  <c r="C91" i="4"/>
  <c r="D91" i="5"/>
  <c r="C91" i="5"/>
  <c r="E91" i="5"/>
  <c r="F91" i="4"/>
  <c r="C91" i="23"/>
  <c r="E91" i="23"/>
  <c r="D92" i="4"/>
  <c r="D92" i="24"/>
  <c r="J91" i="4"/>
  <c r="H91" i="4" s="1"/>
  <c r="P91" i="4"/>
  <c r="N91" i="4" s="1"/>
  <c r="J91" i="24"/>
  <c r="H91" i="24" s="1"/>
  <c r="P91" i="24"/>
  <c r="N91" i="24" s="1"/>
  <c r="C91" i="24"/>
  <c r="D90" i="23" l="1"/>
  <c r="F90" i="4"/>
  <c r="E90" i="5"/>
  <c r="E90" i="4"/>
  <c r="C90" i="24"/>
  <c r="G90" i="24"/>
  <c r="D90" i="5"/>
  <c r="E90" i="23"/>
  <c r="C90" i="4"/>
  <c r="F90" i="24"/>
  <c r="C90" i="5"/>
  <c r="C90" i="23"/>
  <c r="G90" i="4"/>
  <c r="D91" i="24"/>
  <c r="D91" i="4"/>
  <c r="J90" i="24"/>
  <c r="H90" i="24" s="1"/>
  <c r="P90" i="24"/>
  <c r="N90" i="24" s="1"/>
  <c r="J90" i="4"/>
  <c r="H90" i="4" s="1"/>
  <c r="P90" i="4"/>
  <c r="N90" i="4" s="1"/>
  <c r="E90" i="24"/>
  <c r="G89" i="24"/>
  <c r="D89" i="23" l="1"/>
  <c r="C89" i="4"/>
  <c r="E89" i="5"/>
  <c r="E89" i="4"/>
  <c r="F89" i="4"/>
  <c r="C89" i="24"/>
  <c r="E89" i="23"/>
  <c r="C89" i="5"/>
  <c r="C89" i="23"/>
  <c r="G89" i="4"/>
  <c r="D89" i="5"/>
  <c r="D90" i="24"/>
  <c r="P89" i="24"/>
  <c r="N89" i="24" s="1"/>
  <c r="D90" i="4"/>
  <c r="J89" i="24"/>
  <c r="H89" i="24" s="1"/>
  <c r="J89" i="4"/>
  <c r="H89" i="4" s="1"/>
  <c r="F89" i="24"/>
  <c r="P89" i="4"/>
  <c r="N89" i="4" s="1"/>
  <c r="E89" i="24"/>
  <c r="D89" i="24" l="1"/>
  <c r="D89" i="4"/>
  <c r="E88" i="4" l="1"/>
  <c r="G88" i="24"/>
  <c r="F88" i="24"/>
  <c r="G88" i="4"/>
  <c r="D88" i="5"/>
  <c r="C88" i="23"/>
  <c r="C88" i="4"/>
  <c r="E88" i="23"/>
  <c r="C88" i="5"/>
  <c r="D88" i="23"/>
  <c r="E88" i="24"/>
  <c r="C88" i="24"/>
  <c r="F88" i="4"/>
  <c r="E88" i="5"/>
  <c r="J88" i="24"/>
  <c r="H88" i="24" s="1"/>
  <c r="P88" i="24"/>
  <c r="N88" i="24" s="1"/>
  <c r="J88" i="4"/>
  <c r="H88" i="4" s="1"/>
  <c r="P88" i="4"/>
  <c r="N88" i="4" s="1"/>
  <c r="E87" i="5" l="1"/>
  <c r="F87" i="4"/>
  <c r="F87" i="24"/>
  <c r="G87" i="24"/>
  <c r="C87" i="5"/>
  <c r="D87" i="5"/>
  <c r="C87" i="4"/>
  <c r="G87" i="4"/>
  <c r="C87" i="24"/>
  <c r="C87" i="23"/>
  <c r="D87" i="23"/>
  <c r="E87" i="4"/>
  <c r="E87" i="23"/>
  <c r="E87" i="24"/>
  <c r="D88" i="24"/>
  <c r="D88" i="4"/>
  <c r="J87" i="24"/>
  <c r="H87" i="24" s="1"/>
  <c r="J87" i="4"/>
  <c r="H87" i="4" s="1"/>
  <c r="P87" i="4"/>
  <c r="P87" i="24"/>
  <c r="N87" i="24" s="1"/>
  <c r="C86" i="4" l="1"/>
  <c r="E86" i="5"/>
  <c r="C86" i="24"/>
  <c r="C86" i="5"/>
  <c r="D86" i="23"/>
  <c r="E86" i="4"/>
  <c r="D86" i="5"/>
  <c r="E86" i="24"/>
  <c r="F86" i="24"/>
  <c r="C86" i="23"/>
  <c r="G86" i="24"/>
  <c r="E86" i="23"/>
  <c r="F86" i="4"/>
  <c r="D87" i="4"/>
  <c r="D87" i="24"/>
  <c r="G86" i="4"/>
  <c r="J86" i="24"/>
  <c r="H86" i="24" s="1"/>
  <c r="P86" i="24"/>
  <c r="N86" i="24" s="1"/>
  <c r="N87" i="4"/>
  <c r="J86" i="4"/>
  <c r="H86" i="4" s="1"/>
  <c r="P86" i="4"/>
  <c r="N86" i="4" s="1"/>
  <c r="C85" i="5" l="1"/>
  <c r="D85" i="23"/>
  <c r="E85" i="4"/>
  <c r="C85" i="24"/>
  <c r="E85" i="23"/>
  <c r="F85" i="4"/>
  <c r="E85" i="24"/>
  <c r="G85" i="4"/>
  <c r="F85" i="24"/>
  <c r="G85" i="24"/>
  <c r="D85" i="5"/>
  <c r="E85" i="5"/>
  <c r="C85" i="4"/>
  <c r="C85" i="23"/>
  <c r="D86" i="24"/>
  <c r="D86" i="4"/>
  <c r="J85" i="24"/>
  <c r="H85" i="24" s="1"/>
  <c r="P85" i="24"/>
  <c r="N85" i="24" s="1"/>
  <c r="J85" i="4"/>
  <c r="H85" i="4" s="1"/>
  <c r="P85" i="4"/>
  <c r="N85" i="4" s="1"/>
  <c r="F84" i="24"/>
  <c r="G84" i="4"/>
  <c r="E84" i="24" l="1"/>
  <c r="D84" i="23"/>
  <c r="D84" i="5"/>
  <c r="C84" i="24"/>
  <c r="C84" i="5"/>
  <c r="E84" i="5"/>
  <c r="G84" i="24"/>
  <c r="F84" i="4"/>
  <c r="C84" i="23"/>
  <c r="C84" i="4"/>
  <c r="E84" i="23"/>
  <c r="E84" i="4"/>
  <c r="D85" i="24"/>
  <c r="J84" i="4"/>
  <c r="H84" i="4" s="1"/>
  <c r="P84" i="4"/>
  <c r="N84" i="4" s="1"/>
  <c r="D85" i="4"/>
  <c r="J84" i="24"/>
  <c r="P84" i="24"/>
  <c r="N84" i="24" s="1"/>
  <c r="C83" i="24"/>
  <c r="F83" i="4" l="1"/>
  <c r="E83" i="24"/>
  <c r="D83" i="5"/>
  <c r="C83" i="23"/>
  <c r="C83" i="5"/>
  <c r="C83" i="4"/>
  <c r="E83" i="5"/>
  <c r="E83" i="23"/>
  <c r="G83" i="4"/>
  <c r="D83" i="23"/>
  <c r="E83" i="4"/>
  <c r="G83" i="24"/>
  <c r="D84" i="4"/>
  <c r="J83" i="4"/>
  <c r="H83" i="4" s="1"/>
  <c r="D84" i="24"/>
  <c r="P83" i="24"/>
  <c r="N83" i="24" s="1"/>
  <c r="H84" i="24"/>
  <c r="P83" i="4"/>
  <c r="J83" i="24"/>
  <c r="H83" i="24" s="1"/>
  <c r="F83" i="24"/>
  <c r="E82" i="5" l="1"/>
  <c r="D82" i="23"/>
  <c r="C82" i="24"/>
  <c r="C82" i="4"/>
  <c r="F82" i="4"/>
  <c r="E82" i="24"/>
  <c r="G82" i="24"/>
  <c r="F82" i="24"/>
  <c r="E82" i="4"/>
  <c r="E82" i="23"/>
  <c r="D82" i="5"/>
  <c r="G82" i="4"/>
  <c r="C82" i="5"/>
  <c r="C82" i="23"/>
  <c r="D83" i="4"/>
  <c r="N83" i="4"/>
  <c r="D83" i="24"/>
  <c r="J82" i="24"/>
  <c r="H82" i="24" s="1"/>
  <c r="P82" i="24"/>
  <c r="N82" i="24" s="1"/>
  <c r="J82" i="4"/>
  <c r="H82" i="4" s="1"/>
  <c r="P82" i="4"/>
  <c r="N82" i="4" s="1"/>
  <c r="E81" i="4" l="1"/>
  <c r="C81" i="24"/>
  <c r="C81" i="23"/>
  <c r="E81" i="24"/>
  <c r="G81" i="4"/>
  <c r="G81" i="24"/>
  <c r="C81" i="4"/>
  <c r="C81" i="5"/>
  <c r="E81" i="5"/>
  <c r="D81" i="23"/>
  <c r="F81" i="4"/>
  <c r="D81" i="5"/>
  <c r="E81" i="23"/>
  <c r="F81" i="24"/>
  <c r="D82" i="24"/>
  <c r="J81" i="24"/>
  <c r="H81" i="24" s="1"/>
  <c r="P81" i="24"/>
  <c r="J81" i="4"/>
  <c r="P81" i="4"/>
  <c r="N81" i="4" s="1"/>
  <c r="D82" i="4"/>
  <c r="F80" i="24"/>
  <c r="E80" i="23" l="1"/>
  <c r="E80" i="24"/>
  <c r="D80" i="23"/>
  <c r="E80" i="4"/>
  <c r="C80" i="4"/>
  <c r="C80" i="24"/>
  <c r="G80" i="24"/>
  <c r="E80" i="5"/>
  <c r="G80" i="4"/>
  <c r="D80" i="5"/>
  <c r="C80" i="5"/>
  <c r="F80" i="4"/>
  <c r="C80" i="23"/>
  <c r="D81" i="24"/>
  <c r="N81" i="24"/>
  <c r="D81" i="4"/>
  <c r="H81" i="4"/>
  <c r="J80" i="24"/>
  <c r="H80" i="24" s="1"/>
  <c r="P80" i="24"/>
  <c r="N80" i="24" s="1"/>
  <c r="J80" i="4"/>
  <c r="H80" i="4" s="1"/>
  <c r="P80" i="4"/>
  <c r="N80" i="4" s="1"/>
  <c r="C79" i="5" l="1"/>
  <c r="E79" i="5"/>
  <c r="E79" i="4"/>
  <c r="C79" i="24"/>
  <c r="F79" i="4"/>
  <c r="F79" i="24"/>
  <c r="E79" i="24"/>
  <c r="C79" i="23"/>
  <c r="C79" i="4"/>
  <c r="D79" i="5"/>
  <c r="G79" i="24"/>
  <c r="D79" i="23"/>
  <c r="G79" i="4"/>
  <c r="E79" i="23"/>
  <c r="D80" i="24"/>
  <c r="D80" i="4"/>
  <c r="J79" i="24"/>
  <c r="H79" i="24" s="1"/>
  <c r="P79" i="24"/>
  <c r="N79" i="24" s="1"/>
  <c r="J79" i="4"/>
  <c r="H79" i="4" s="1"/>
  <c r="P79" i="4"/>
  <c r="N79" i="4" s="1"/>
  <c r="C78" i="5" l="1"/>
  <c r="F78" i="4"/>
  <c r="D78" i="23"/>
  <c r="E78" i="4"/>
  <c r="G78" i="24"/>
  <c r="E78" i="5"/>
  <c r="C78" i="4"/>
  <c r="E78" i="24"/>
  <c r="D78" i="5"/>
  <c r="E78" i="23"/>
  <c r="G78" i="4"/>
  <c r="C78" i="23"/>
  <c r="C78" i="24"/>
  <c r="F78" i="24"/>
  <c r="J78" i="24"/>
  <c r="H78" i="24" s="1"/>
  <c r="P78" i="24"/>
  <c r="N78" i="24" s="1"/>
  <c r="D79" i="4"/>
  <c r="D79" i="24"/>
  <c r="J78" i="4"/>
  <c r="P78" i="4"/>
  <c r="N78" i="4" s="1"/>
  <c r="E77" i="5" l="1"/>
  <c r="E77" i="4"/>
  <c r="C77" i="4"/>
  <c r="F77" i="4"/>
  <c r="G77" i="4"/>
  <c r="D77" i="23"/>
  <c r="F77" i="24"/>
  <c r="D77" i="5"/>
  <c r="C77" i="5"/>
  <c r="C77" i="23"/>
  <c r="G77" i="24"/>
  <c r="E77" i="24"/>
  <c r="E77" i="23"/>
  <c r="J77" i="4"/>
  <c r="H77" i="4" s="1"/>
  <c r="P77" i="4"/>
  <c r="N77" i="4" s="1"/>
  <c r="J77" i="24"/>
  <c r="H77" i="24" s="1"/>
  <c r="D78" i="4"/>
  <c r="P77" i="24"/>
  <c r="N77" i="24" s="1"/>
  <c r="D78" i="24"/>
  <c r="C77" i="24"/>
  <c r="H78" i="4"/>
  <c r="F76" i="24" l="1"/>
  <c r="F76" i="4"/>
  <c r="E76" i="4"/>
  <c r="C76" i="24"/>
  <c r="D76" i="5"/>
  <c r="C76" i="4"/>
  <c r="E76" i="5"/>
  <c r="C76" i="5"/>
  <c r="D76" i="23"/>
  <c r="E76" i="23"/>
  <c r="G76" i="4"/>
  <c r="E76" i="24"/>
  <c r="G76" i="24"/>
  <c r="D77" i="4"/>
  <c r="D77" i="24"/>
  <c r="J76" i="24"/>
  <c r="H76" i="24" s="1"/>
  <c r="P76" i="24"/>
  <c r="N76" i="24" s="1"/>
  <c r="J76" i="4"/>
  <c r="P76" i="4"/>
  <c r="N76" i="4" s="1"/>
  <c r="C76" i="23"/>
  <c r="E75" i="23" l="1"/>
  <c r="F75" i="4"/>
  <c r="E75" i="24"/>
  <c r="D75" i="23"/>
  <c r="E75" i="4"/>
  <c r="C75" i="24"/>
  <c r="C75" i="5"/>
  <c r="C75" i="4"/>
  <c r="G75" i="4"/>
  <c r="E75" i="5"/>
  <c r="F75" i="24"/>
  <c r="G75" i="24"/>
  <c r="D75" i="5"/>
  <c r="C75" i="23"/>
  <c r="D76" i="24"/>
  <c r="J75" i="24"/>
  <c r="H75" i="24" s="1"/>
  <c r="P75" i="24"/>
  <c r="N75" i="24" s="1"/>
  <c r="J75" i="4"/>
  <c r="H75" i="4" s="1"/>
  <c r="D76" i="4"/>
  <c r="H76" i="4"/>
  <c r="P75" i="4"/>
  <c r="N75" i="4" s="1"/>
  <c r="G74" i="24" l="1"/>
  <c r="C74" i="4"/>
  <c r="E74" i="4"/>
  <c r="C74" i="24"/>
  <c r="G74" i="4"/>
  <c r="F74" i="24"/>
  <c r="E74" i="5"/>
  <c r="D74" i="23"/>
  <c r="F74" i="4"/>
  <c r="D74" i="5"/>
  <c r="E74" i="24"/>
  <c r="C74" i="5"/>
  <c r="E74" i="23"/>
  <c r="C74" i="23"/>
  <c r="J74" i="24"/>
  <c r="H74" i="24" s="1"/>
  <c r="D75" i="24"/>
  <c r="P74" i="24"/>
  <c r="D75" i="4"/>
  <c r="J74" i="4"/>
  <c r="H74" i="4" s="1"/>
  <c r="P74" i="4"/>
  <c r="N74" i="4" s="1"/>
  <c r="G73" i="4"/>
  <c r="G73" i="24" l="1"/>
  <c r="F73" i="4"/>
  <c r="E73" i="24"/>
  <c r="C73" i="4"/>
  <c r="E73" i="5"/>
  <c r="D73" i="23"/>
  <c r="E73" i="4"/>
  <c r="C73" i="24"/>
  <c r="D73" i="5"/>
  <c r="C73" i="23"/>
  <c r="C73" i="5"/>
  <c r="F73" i="24"/>
  <c r="D74" i="24"/>
  <c r="E73" i="23"/>
  <c r="N74" i="24"/>
  <c r="J73" i="24"/>
  <c r="H73" i="24" s="1"/>
  <c r="D74" i="4"/>
  <c r="P73" i="24"/>
  <c r="J73" i="4"/>
  <c r="H73" i="4" s="1"/>
  <c r="P73" i="4"/>
  <c r="N73" i="4" s="1"/>
  <c r="F72" i="24"/>
  <c r="E72" i="24"/>
  <c r="F72" i="4"/>
  <c r="C72" i="23" l="1"/>
  <c r="C72" i="4"/>
  <c r="C72" i="24"/>
  <c r="G72" i="24"/>
  <c r="D72" i="5"/>
  <c r="C72" i="5"/>
  <c r="D72" i="23"/>
  <c r="G72" i="4"/>
  <c r="E72" i="23"/>
  <c r="E72" i="4"/>
  <c r="E72" i="5"/>
  <c r="D73" i="24"/>
  <c r="N73" i="24"/>
  <c r="P72" i="4"/>
  <c r="N72" i="4" s="1"/>
  <c r="J72" i="24"/>
  <c r="H72" i="24" s="1"/>
  <c r="P72" i="24"/>
  <c r="N72" i="24" s="1"/>
  <c r="J72" i="4"/>
  <c r="D73" i="4"/>
  <c r="E71" i="4" l="1"/>
  <c r="C71" i="24"/>
  <c r="C71" i="23"/>
  <c r="E71" i="23"/>
  <c r="G71" i="4"/>
  <c r="F71" i="24"/>
  <c r="E71" i="5"/>
  <c r="C71" i="4"/>
  <c r="D71" i="23"/>
  <c r="F71" i="4"/>
  <c r="D71" i="5"/>
  <c r="C71" i="5"/>
  <c r="J71" i="24"/>
  <c r="H71" i="24" s="1"/>
  <c r="G71" i="24"/>
  <c r="E71" i="24"/>
  <c r="D72" i="4"/>
  <c r="P71" i="24"/>
  <c r="D72" i="24"/>
  <c r="H72" i="4"/>
  <c r="J71" i="4"/>
  <c r="H71" i="4" s="1"/>
  <c r="P71" i="4"/>
  <c r="N71" i="4" s="1"/>
  <c r="F70" i="4" l="1"/>
  <c r="E70" i="24"/>
  <c r="G70" i="4"/>
  <c r="F70" i="24"/>
  <c r="D70" i="23"/>
  <c r="C70" i="24"/>
  <c r="C70" i="5"/>
  <c r="G70" i="24"/>
  <c r="C70" i="23"/>
  <c r="C70" i="4"/>
  <c r="E70" i="23"/>
  <c r="E70" i="5"/>
  <c r="D71" i="24"/>
  <c r="E70" i="4"/>
  <c r="D70" i="5"/>
  <c r="N71" i="24"/>
  <c r="J70" i="24"/>
  <c r="H70" i="24" s="1"/>
  <c r="P70" i="24"/>
  <c r="D71" i="4"/>
  <c r="J70" i="4"/>
  <c r="H70" i="4" s="1"/>
  <c r="P70" i="4"/>
  <c r="N70" i="4" s="1"/>
  <c r="C69" i="5" l="1"/>
  <c r="E69" i="5"/>
  <c r="E69" i="4"/>
  <c r="C69" i="24"/>
  <c r="F69" i="4"/>
  <c r="F69" i="24"/>
  <c r="G69" i="4"/>
  <c r="D69" i="5"/>
  <c r="G69" i="24"/>
  <c r="C69" i="23"/>
  <c r="C69" i="4"/>
  <c r="D69" i="23"/>
  <c r="E69" i="23"/>
  <c r="E69" i="24"/>
  <c r="D70" i="24"/>
  <c r="N70" i="24"/>
  <c r="J69" i="24"/>
  <c r="H69" i="24" s="1"/>
  <c r="D70" i="4"/>
  <c r="J69" i="4"/>
  <c r="H69" i="4" s="1"/>
  <c r="P69" i="24"/>
  <c r="P69" i="4"/>
  <c r="D69" i="24" l="1"/>
  <c r="N69" i="24"/>
  <c r="D69" i="4"/>
  <c r="N69" i="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A6" i="32"/>
  <c r="D68" i="4" l="1"/>
  <c r="G51" i="32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4" i="32"/>
  <c r="F42" i="32"/>
  <c r="F43" i="32"/>
  <c r="H68" i="4"/>
  <c r="D68" i="24"/>
  <c r="H68" i="24"/>
  <c r="G21" i="32" l="1"/>
  <c r="F21" i="32"/>
  <c r="F19" i="32"/>
  <c r="G19" i="32"/>
  <c r="F15" i="32"/>
  <c r="G15" i="32"/>
  <c r="G22" i="32"/>
  <c r="F22" i="32"/>
  <c r="F20" i="32"/>
  <c r="G20" i="32"/>
  <c r="F16" i="32"/>
  <c r="G16" i="32"/>
  <c r="F11" i="32"/>
  <c r="G11" i="32"/>
  <c r="G23" i="32"/>
  <c r="F23" i="32"/>
  <c r="F12" i="32"/>
  <c r="G12" i="32"/>
  <c r="F18" i="32"/>
  <c r="G18" i="32"/>
  <c r="F14" i="32"/>
  <c r="G14" i="32"/>
  <c r="F13" i="32"/>
  <c r="G13" i="32"/>
  <c r="F39" i="24" l="1"/>
  <c r="G38" i="24"/>
  <c r="F31" i="24"/>
  <c r="E25" i="4"/>
  <c r="F24" i="4"/>
  <c r="F16" i="4"/>
  <c r="G11" i="4"/>
  <c r="F57" i="24"/>
  <c r="G56" i="24"/>
  <c r="F49" i="24"/>
  <c r="E23" i="4"/>
  <c r="F22" i="4"/>
  <c r="G21" i="4"/>
  <c r="E15" i="4"/>
  <c r="G13" i="4"/>
  <c r="F63" i="24"/>
  <c r="G62" i="24"/>
  <c r="F55" i="24"/>
  <c r="G54" i="24"/>
  <c r="F47" i="24"/>
  <c r="G46" i="24"/>
  <c r="F11" i="24"/>
  <c r="F23" i="24"/>
  <c r="G22" i="24"/>
  <c r="F15" i="24"/>
  <c r="G14" i="24"/>
  <c r="C11" i="24"/>
  <c r="G61" i="4"/>
  <c r="F54" i="4"/>
  <c r="G53" i="4"/>
  <c r="E47" i="4"/>
  <c r="F46" i="4"/>
  <c r="F38" i="4"/>
  <c r="G37" i="4"/>
  <c r="F64" i="4"/>
  <c r="F56" i="4"/>
  <c r="G55" i="4"/>
  <c r="E49" i="4"/>
  <c r="F48" i="4"/>
  <c r="G47" i="4"/>
  <c r="G39" i="4"/>
  <c r="F32" i="4"/>
  <c r="G48" i="24"/>
  <c r="F41" i="24"/>
  <c r="G40" i="24"/>
  <c r="F33" i="24"/>
  <c r="G32" i="24"/>
  <c r="F25" i="24"/>
  <c r="G24" i="24"/>
  <c r="F17" i="24"/>
  <c r="G16" i="24"/>
  <c r="G67" i="4"/>
  <c r="F60" i="4"/>
  <c r="F36" i="4"/>
  <c r="E21" i="4"/>
  <c r="F61" i="24"/>
  <c r="G60" i="24"/>
  <c r="F53" i="24"/>
  <c r="G52" i="24"/>
  <c r="G44" i="24"/>
  <c r="F29" i="24"/>
  <c r="F21" i="24"/>
  <c r="G20" i="24"/>
  <c r="F11" i="4"/>
  <c r="E67" i="4"/>
  <c r="F66" i="4"/>
  <c r="G65" i="4"/>
  <c r="F58" i="4"/>
  <c r="G57" i="4"/>
  <c r="F50" i="4"/>
  <c r="G49" i="4"/>
  <c r="F42" i="4"/>
  <c r="G41" i="4"/>
  <c r="F34" i="4"/>
  <c r="G33" i="4"/>
  <c r="E19" i="4"/>
  <c r="F18" i="4"/>
  <c r="G17" i="4"/>
  <c r="G66" i="24"/>
  <c r="F59" i="24"/>
  <c r="F51" i="24"/>
  <c r="G50" i="24"/>
  <c r="F43" i="24"/>
  <c r="G42" i="24"/>
  <c r="F35" i="24"/>
  <c r="G34" i="24"/>
  <c r="F27" i="24"/>
  <c r="G26" i="24"/>
  <c r="F19" i="24"/>
  <c r="G18" i="24"/>
  <c r="G64" i="24"/>
  <c r="G58" i="24"/>
  <c r="G31" i="4"/>
  <c r="E17" i="4"/>
  <c r="G63" i="4"/>
  <c r="G43" i="4"/>
  <c r="F65" i="24"/>
  <c r="G51" i="4"/>
  <c r="G59" i="4"/>
  <c r="G19" i="4"/>
  <c r="F52" i="4"/>
  <c r="E13" i="4"/>
  <c r="G15" i="4"/>
  <c r="F45" i="24"/>
  <c r="E65" i="4"/>
  <c r="F40" i="4"/>
  <c r="G35" i="4"/>
  <c r="F20" i="4"/>
  <c r="E63" i="4"/>
  <c r="F67" i="24"/>
  <c r="E51" i="4"/>
  <c r="F37" i="24"/>
  <c r="G23" i="4"/>
  <c r="G28" i="24"/>
  <c r="G36" i="24"/>
  <c r="G11" i="24"/>
  <c r="F44" i="4"/>
  <c r="F14" i="4"/>
  <c r="E21" i="32"/>
  <c r="E18" i="32"/>
  <c r="P28" i="4"/>
  <c r="N28" i="4" s="1"/>
  <c r="P12" i="4"/>
  <c r="N12" i="4" s="1"/>
  <c r="J11" i="24"/>
  <c r="H11" i="24" s="1"/>
  <c r="P11" i="24"/>
  <c r="N11" i="24" s="1"/>
  <c r="J27" i="4"/>
  <c r="H27" i="4" s="1"/>
  <c r="J23" i="4"/>
  <c r="H23" i="4" s="1"/>
  <c r="J19" i="4"/>
  <c r="H19" i="4" s="1"/>
  <c r="J15" i="4"/>
  <c r="H15" i="4" s="1"/>
  <c r="J11" i="4"/>
  <c r="H11" i="4" s="1"/>
  <c r="P11" i="4"/>
  <c r="N11" i="4" s="1"/>
  <c r="E11" i="24"/>
  <c r="J67" i="4"/>
  <c r="H67" i="4" s="1"/>
  <c r="J63" i="4"/>
  <c r="H63" i="4" s="1"/>
  <c r="P62" i="4"/>
  <c r="N62" i="4" s="1"/>
  <c r="C11" i="4"/>
  <c r="C67" i="4"/>
  <c r="C63" i="4"/>
  <c r="C61" i="4"/>
  <c r="C55" i="4"/>
  <c r="C43" i="4"/>
  <c r="C39" i="4"/>
  <c r="C35" i="4"/>
  <c r="C31" i="4"/>
  <c r="C23" i="4"/>
  <c r="C19" i="4"/>
  <c r="C15" i="4"/>
  <c r="C64" i="24"/>
  <c r="C62" i="24"/>
  <c r="C56" i="24"/>
  <c r="C54" i="24"/>
  <c r="C46" i="24"/>
  <c r="C42" i="24"/>
  <c r="C40" i="24"/>
  <c r="C36" i="24"/>
  <c r="C30" i="24"/>
  <c r="C28" i="24"/>
  <c r="C20" i="24"/>
  <c r="C18" i="24"/>
  <c r="C65" i="4"/>
  <c r="C59" i="4"/>
  <c r="C57" i="4"/>
  <c r="C53" i="4"/>
  <c r="C51" i="4"/>
  <c r="C49" i="4"/>
  <c r="C47" i="4"/>
  <c r="C45" i="4"/>
  <c r="C41" i="4"/>
  <c r="C37" i="4"/>
  <c r="C33" i="4"/>
  <c r="C25" i="4"/>
  <c r="C21" i="4"/>
  <c r="C17" i="4"/>
  <c r="C13" i="4"/>
  <c r="C66" i="24"/>
  <c r="C60" i="24"/>
  <c r="C58" i="24"/>
  <c r="C52" i="24"/>
  <c r="C50" i="24"/>
  <c r="C48" i="24"/>
  <c r="C44" i="24"/>
  <c r="C38" i="24"/>
  <c r="C34" i="24"/>
  <c r="C32" i="24"/>
  <c r="C26" i="24"/>
  <c r="C24" i="24"/>
  <c r="C22" i="24"/>
  <c r="C16" i="24"/>
  <c r="C14" i="24"/>
  <c r="G30" i="24"/>
  <c r="J13" i="24"/>
  <c r="H13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E52" i="24"/>
  <c r="G51" i="24"/>
  <c r="C49" i="24"/>
  <c r="G47" i="24"/>
  <c r="E47" i="24"/>
  <c r="P46" i="24"/>
  <c r="N46" i="24" s="1"/>
  <c r="C45" i="24"/>
  <c r="F44" i="24"/>
  <c r="G43" i="24"/>
  <c r="E43" i="24"/>
  <c r="P42" i="24"/>
  <c r="N42" i="24" s="1"/>
  <c r="C41" i="24"/>
  <c r="F40" i="24"/>
  <c r="G39" i="24"/>
  <c r="E39" i="24"/>
  <c r="P38" i="24"/>
  <c r="N38" i="24" s="1"/>
  <c r="C37" i="24"/>
  <c r="F36" i="24"/>
  <c r="G35" i="24"/>
  <c r="E35" i="24"/>
  <c r="P34" i="24"/>
  <c r="N34" i="24" s="1"/>
  <c r="C33" i="24"/>
  <c r="F32" i="24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C51" i="24"/>
  <c r="G49" i="24"/>
  <c r="C47" i="24"/>
  <c r="F46" i="24"/>
  <c r="G45" i="24"/>
  <c r="E45" i="24"/>
  <c r="P44" i="24"/>
  <c r="N44" i="24" s="1"/>
  <c r="C43" i="24"/>
  <c r="F42" i="24"/>
  <c r="G41" i="24"/>
  <c r="E41" i="24"/>
  <c r="P40" i="24"/>
  <c r="N40" i="24" s="1"/>
  <c r="C39" i="24"/>
  <c r="F38" i="24"/>
  <c r="G37" i="24"/>
  <c r="E37" i="24"/>
  <c r="P36" i="24"/>
  <c r="N36" i="24" s="1"/>
  <c r="C35" i="24"/>
  <c r="F34" i="24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G13" i="24"/>
  <c r="E13" i="24"/>
  <c r="P12" i="24"/>
  <c r="N12" i="24" s="1"/>
  <c r="G12" i="24"/>
  <c r="E12" i="24"/>
  <c r="G45" i="4"/>
  <c r="J49" i="4"/>
  <c r="H49" i="4" s="1"/>
  <c r="E66" i="4"/>
  <c r="C64" i="4"/>
  <c r="F61" i="4"/>
  <c r="P59" i="4"/>
  <c r="N59" i="4" s="1"/>
  <c r="C58" i="4"/>
  <c r="F57" i="4"/>
  <c r="P55" i="4"/>
  <c r="N55" i="4" s="1"/>
  <c r="C54" i="4"/>
  <c r="F53" i="4"/>
  <c r="G52" i="4"/>
  <c r="E52" i="4"/>
  <c r="G48" i="4"/>
  <c r="E48" i="4"/>
  <c r="C44" i="4"/>
  <c r="F43" i="4"/>
  <c r="P41" i="4"/>
  <c r="N41" i="4" s="1"/>
  <c r="C40" i="4"/>
  <c r="F39" i="4"/>
  <c r="P37" i="4"/>
  <c r="N37" i="4" s="1"/>
  <c r="C36" i="4"/>
  <c r="F35" i="4"/>
  <c r="P33" i="4"/>
  <c r="N33" i="4" s="1"/>
  <c r="C32" i="4"/>
  <c r="F31" i="4"/>
  <c r="P29" i="4"/>
  <c r="N29" i="4" s="1"/>
  <c r="G29" i="4"/>
  <c r="E29" i="4"/>
  <c r="F28" i="4"/>
  <c r="C28" i="4"/>
  <c r="C27" i="4"/>
  <c r="G25" i="4"/>
  <c r="C24" i="4"/>
  <c r="C20" i="4"/>
  <c r="C16" i="4"/>
  <c r="F12" i="4"/>
  <c r="C12" i="4"/>
  <c r="G66" i="4"/>
  <c r="C66" i="4"/>
  <c r="J65" i="4"/>
  <c r="H65" i="4" s="1"/>
  <c r="G64" i="4"/>
  <c r="E64" i="4"/>
  <c r="G62" i="4"/>
  <c r="E62" i="4"/>
  <c r="P61" i="4"/>
  <c r="N61" i="4" s="1"/>
  <c r="G60" i="4"/>
  <c r="E60" i="4"/>
  <c r="G56" i="4"/>
  <c r="E56" i="4"/>
  <c r="C50" i="4"/>
  <c r="C46" i="4"/>
  <c r="G42" i="4"/>
  <c r="E42" i="4"/>
  <c r="G38" i="4"/>
  <c r="E38" i="4"/>
  <c r="G34" i="4"/>
  <c r="E34" i="4"/>
  <c r="G30" i="4"/>
  <c r="P26" i="4"/>
  <c r="N26" i="4" s="1"/>
  <c r="G26" i="4"/>
  <c r="E26" i="4"/>
  <c r="G22" i="4"/>
  <c r="E22" i="4"/>
  <c r="G18" i="4"/>
  <c r="E18" i="4"/>
  <c r="G14" i="4"/>
  <c r="E14" i="4"/>
  <c r="C60" i="4"/>
  <c r="F59" i="4"/>
  <c r="G58" i="4"/>
  <c r="E58" i="4"/>
  <c r="P57" i="4"/>
  <c r="N57" i="4" s="1"/>
  <c r="C56" i="4"/>
  <c r="F55" i="4"/>
  <c r="G54" i="4"/>
  <c r="E54" i="4"/>
  <c r="P53" i="4"/>
  <c r="N53" i="4" s="1"/>
  <c r="C52" i="4"/>
  <c r="J51" i="4"/>
  <c r="H51" i="4" s="1"/>
  <c r="G50" i="4"/>
  <c r="E50" i="4"/>
  <c r="C48" i="4"/>
  <c r="J47" i="4"/>
  <c r="H47" i="4" s="1"/>
  <c r="G46" i="4"/>
  <c r="E46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C34" i="4"/>
  <c r="F33" i="4"/>
  <c r="G32" i="4"/>
  <c r="E32" i="4"/>
  <c r="P31" i="4"/>
  <c r="N31" i="4" s="1"/>
  <c r="P30" i="4"/>
  <c r="N30" i="4" s="1"/>
  <c r="J29" i="4"/>
  <c r="H29" i="4" s="1"/>
  <c r="C29" i="4"/>
  <c r="G28" i="4"/>
  <c r="E28" i="4"/>
  <c r="P27" i="4"/>
  <c r="G27" i="4"/>
  <c r="E27" i="4"/>
  <c r="F26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E23" i="32" s="1"/>
  <c r="J62" i="24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P50" i="24"/>
  <c r="N50" i="24" s="1"/>
  <c r="E50" i="24"/>
  <c r="P49" i="24"/>
  <c r="N49" i="24" s="1"/>
  <c r="E49" i="24"/>
  <c r="J49" i="24"/>
  <c r="F48" i="24"/>
  <c r="J48" i="24"/>
  <c r="H48" i="24" s="1"/>
  <c r="J67" i="24"/>
  <c r="J65" i="24"/>
  <c r="J63" i="24"/>
  <c r="J61" i="24"/>
  <c r="J59" i="24"/>
  <c r="J57" i="24"/>
  <c r="J55" i="24"/>
  <c r="J53" i="24"/>
  <c r="P51" i="24"/>
  <c r="N51" i="24" s="1"/>
  <c r="E51" i="24"/>
  <c r="J51" i="24"/>
  <c r="F50" i="24"/>
  <c r="J50" i="24"/>
  <c r="P48" i="24"/>
  <c r="N48" i="24" s="1"/>
  <c r="E48" i="24"/>
  <c r="P47" i="24"/>
  <c r="N47" i="24" s="1"/>
  <c r="J46" i="24"/>
  <c r="E46" i="24"/>
  <c r="P45" i="24"/>
  <c r="N45" i="24" s="1"/>
  <c r="J44" i="24"/>
  <c r="E44" i="24"/>
  <c r="P43" i="24"/>
  <c r="N43" i="24" s="1"/>
  <c r="J42" i="24"/>
  <c r="E42" i="24"/>
  <c r="P41" i="24"/>
  <c r="N41" i="24" s="1"/>
  <c r="J40" i="24"/>
  <c r="E40" i="24"/>
  <c r="P39" i="24"/>
  <c r="N39" i="24" s="1"/>
  <c r="J38" i="24"/>
  <c r="D38" i="24" s="1"/>
  <c r="E38" i="24"/>
  <c r="P37" i="24"/>
  <c r="N37" i="24" s="1"/>
  <c r="J36" i="24"/>
  <c r="E36" i="24"/>
  <c r="P35" i="24"/>
  <c r="N35" i="24" s="1"/>
  <c r="J34" i="24"/>
  <c r="E34" i="24"/>
  <c r="P33" i="24"/>
  <c r="N33" i="24" s="1"/>
  <c r="J32" i="24"/>
  <c r="E32" i="24"/>
  <c r="P31" i="24"/>
  <c r="N31" i="24" s="1"/>
  <c r="F30" i="24"/>
  <c r="J30" i="24"/>
  <c r="H30" i="24" s="1"/>
  <c r="J47" i="24"/>
  <c r="J45" i="24"/>
  <c r="J43" i="24"/>
  <c r="J41" i="24"/>
  <c r="J39" i="24"/>
  <c r="J37" i="24"/>
  <c r="J35" i="24"/>
  <c r="J33" i="24"/>
  <c r="J31" i="24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E14" i="24"/>
  <c r="F13" i="24"/>
  <c r="J12" i="24"/>
  <c r="J27" i="24"/>
  <c r="J25" i="24"/>
  <c r="J23" i="24"/>
  <c r="J21" i="24"/>
  <c r="J19" i="24"/>
  <c r="J17" i="24"/>
  <c r="J15" i="24"/>
  <c r="F62" i="4"/>
  <c r="J61" i="4"/>
  <c r="E61" i="4"/>
  <c r="P60" i="4"/>
  <c r="N60" i="4" s="1"/>
  <c r="J59" i="4"/>
  <c r="E59" i="4"/>
  <c r="P58" i="4"/>
  <c r="N58" i="4" s="1"/>
  <c r="J57" i="4"/>
  <c r="E57" i="4"/>
  <c r="P56" i="4"/>
  <c r="N56" i="4" s="1"/>
  <c r="J55" i="4"/>
  <c r="E55" i="4"/>
  <c r="P54" i="4"/>
  <c r="N54" i="4" s="1"/>
  <c r="J53" i="4"/>
  <c r="E53" i="4"/>
  <c r="P52" i="4"/>
  <c r="N52" i="4" s="1"/>
  <c r="P67" i="4"/>
  <c r="F67" i="4"/>
  <c r="J66" i="4"/>
  <c r="H66" i="4" s="1"/>
  <c r="P65" i="4"/>
  <c r="F65" i="4"/>
  <c r="J64" i="4"/>
  <c r="H64" i="4" s="1"/>
  <c r="P63" i="4"/>
  <c r="F63" i="4"/>
  <c r="J62" i="4"/>
  <c r="C62" i="4"/>
  <c r="J60" i="4"/>
  <c r="H60" i="4" s="1"/>
  <c r="J58" i="4"/>
  <c r="J56" i="4"/>
  <c r="H56" i="4" s="1"/>
  <c r="J54" i="4"/>
  <c r="J52" i="4"/>
  <c r="H52" i="4" s="1"/>
  <c r="P51" i="4"/>
  <c r="F51" i="4"/>
  <c r="J50" i="4"/>
  <c r="H50" i="4" s="1"/>
  <c r="P49" i="4"/>
  <c r="F49" i="4"/>
  <c r="J48" i="4"/>
  <c r="H48" i="4" s="1"/>
  <c r="P47" i="4"/>
  <c r="F47" i="4"/>
  <c r="J46" i="4"/>
  <c r="H46" i="4" s="1"/>
  <c r="P45" i="4"/>
  <c r="N45" i="4" s="1"/>
  <c r="E45" i="4"/>
  <c r="P66" i="4"/>
  <c r="N66" i="4" s="1"/>
  <c r="P64" i="4"/>
  <c r="N64" i="4" s="1"/>
  <c r="P50" i="4"/>
  <c r="N50" i="4" s="1"/>
  <c r="P48" i="4"/>
  <c r="N48" i="4" s="1"/>
  <c r="P46" i="4"/>
  <c r="N46" i="4" s="1"/>
  <c r="F45" i="4"/>
  <c r="J45" i="4"/>
  <c r="H45" i="4" s="1"/>
  <c r="P44" i="4"/>
  <c r="N44" i="4" s="1"/>
  <c r="J43" i="4"/>
  <c r="E43" i="4"/>
  <c r="P42" i="4"/>
  <c r="N42" i="4" s="1"/>
  <c r="J41" i="4"/>
  <c r="E41" i="4"/>
  <c r="P40" i="4"/>
  <c r="N40" i="4" s="1"/>
  <c r="J39" i="4"/>
  <c r="E39" i="4"/>
  <c r="P38" i="4"/>
  <c r="N38" i="4" s="1"/>
  <c r="J37" i="4"/>
  <c r="E37" i="4"/>
  <c r="P36" i="4"/>
  <c r="N36" i="4" s="1"/>
  <c r="J35" i="4"/>
  <c r="E35" i="4"/>
  <c r="P34" i="4"/>
  <c r="N34" i="4" s="1"/>
  <c r="J33" i="4"/>
  <c r="E33" i="4"/>
  <c r="P32" i="4"/>
  <c r="N32" i="4" s="1"/>
  <c r="J31" i="4"/>
  <c r="E31" i="4"/>
  <c r="E30" i="4"/>
  <c r="J30" i="4"/>
  <c r="J44" i="4"/>
  <c r="H44" i="4" s="1"/>
  <c r="J42" i="4"/>
  <c r="J40" i="4"/>
  <c r="H40" i="4" s="1"/>
  <c r="J38" i="4"/>
  <c r="J36" i="4"/>
  <c r="H36" i="4" s="1"/>
  <c r="J34" i="4"/>
  <c r="J32" i="4"/>
  <c r="H32" i="4" s="1"/>
  <c r="F30" i="4"/>
  <c r="C30" i="4"/>
  <c r="F29" i="4"/>
  <c r="J28" i="4"/>
  <c r="F27" i="4"/>
  <c r="J26" i="4"/>
  <c r="D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D13" i="4" s="1"/>
  <c r="F13" i="4"/>
  <c r="J12" i="4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4"/>
  <c r="D21" i="4" l="1"/>
  <c r="D66" i="24"/>
  <c r="D14" i="24"/>
  <c r="D53" i="24"/>
  <c r="D61" i="24"/>
  <c r="D57" i="24"/>
  <c r="D65" i="24"/>
  <c r="D17" i="4"/>
  <c r="D25" i="4"/>
  <c r="D22" i="24"/>
  <c r="D49" i="24"/>
  <c r="D16" i="24"/>
  <c r="D46" i="24"/>
  <c r="D12" i="24"/>
  <c r="D58" i="24"/>
  <c r="D65" i="4"/>
  <c r="D29" i="24"/>
  <c r="E19" i="32"/>
  <c r="D51" i="24"/>
  <c r="D12" i="4"/>
  <c r="D33" i="4"/>
  <c r="D41" i="4"/>
  <c r="D32" i="24"/>
  <c r="D40" i="24"/>
  <c r="D19" i="4"/>
  <c r="D28" i="4"/>
  <c r="D63" i="4"/>
  <c r="D27" i="4"/>
  <c r="D11" i="24"/>
  <c r="D15" i="4"/>
  <c r="D23" i="4"/>
  <c r="D35" i="4"/>
  <c r="D43" i="4"/>
  <c r="D20" i="24"/>
  <c r="D28" i="24"/>
  <c r="D56" i="24"/>
  <c r="D64" i="24"/>
  <c r="D47" i="24"/>
  <c r="D53" i="4"/>
  <c r="D34" i="4"/>
  <c r="D38" i="4"/>
  <c r="D42" i="4"/>
  <c r="D54" i="4"/>
  <c r="D58" i="4"/>
  <c r="D15" i="24"/>
  <c r="D19" i="24"/>
  <c r="D23" i="24"/>
  <c r="D27" i="24"/>
  <c r="D31" i="24"/>
  <c r="D35" i="24"/>
  <c r="D39" i="24"/>
  <c r="D43" i="24"/>
  <c r="D50" i="24"/>
  <c r="D29" i="4"/>
  <c r="D31" i="4"/>
  <c r="D39" i="4"/>
  <c r="D47" i="4"/>
  <c r="D49" i="4"/>
  <c r="D51" i="4"/>
  <c r="D55" i="4"/>
  <c r="D59" i="4"/>
  <c r="D17" i="24"/>
  <c r="D21" i="24"/>
  <c r="D25" i="24"/>
  <c r="D24" i="24"/>
  <c r="D34" i="24"/>
  <c r="D42" i="24"/>
  <c r="D55" i="24"/>
  <c r="D59" i="24"/>
  <c r="D63" i="24"/>
  <c r="D67" i="24"/>
  <c r="D54" i="24"/>
  <c r="D62" i="24"/>
  <c r="D11" i="4"/>
  <c r="D30" i="4"/>
  <c r="D37" i="4"/>
  <c r="D62" i="4"/>
  <c r="D67" i="4"/>
  <c r="D57" i="4"/>
  <c r="D61" i="4"/>
  <c r="D18" i="24"/>
  <c r="D26" i="24"/>
  <c r="D33" i="24"/>
  <c r="D37" i="24"/>
  <c r="D41" i="24"/>
  <c r="D45" i="24"/>
  <c r="D36" i="24"/>
  <c r="D44" i="24"/>
  <c r="D52" i="24"/>
  <c r="D60" i="24"/>
  <c r="D13" i="24"/>
  <c r="N13" i="24"/>
  <c r="H16" i="24"/>
  <c r="H22" i="24"/>
  <c r="H52" i="24"/>
  <c r="H58" i="24"/>
  <c r="H60" i="24"/>
  <c r="H66" i="24"/>
  <c r="N13" i="4"/>
  <c r="N21" i="4"/>
  <c r="H37" i="4"/>
  <c r="N47" i="4"/>
  <c r="N51" i="4"/>
  <c r="H53" i="4"/>
  <c r="H58" i="4"/>
  <c r="H59" i="4"/>
  <c r="N65" i="4"/>
  <c r="H15" i="24"/>
  <c r="H17" i="24"/>
  <c r="H18" i="24"/>
  <c r="H21" i="24"/>
  <c r="H23" i="24"/>
  <c r="H25" i="24"/>
  <c r="H27" i="24"/>
  <c r="H28" i="24"/>
  <c r="H31" i="24"/>
  <c r="H33" i="24"/>
  <c r="H35" i="24"/>
  <c r="H36" i="24"/>
  <c r="H41" i="24"/>
  <c r="H42" i="24"/>
  <c r="H47" i="24"/>
  <c r="H49" i="24"/>
  <c r="H51" i="24"/>
  <c r="H53" i="24"/>
  <c r="H54" i="24"/>
  <c r="H57" i="24"/>
  <c r="H59" i="24"/>
  <c r="H61" i="24"/>
  <c r="H62" i="24"/>
  <c r="H65" i="24"/>
  <c r="H67" i="24"/>
  <c r="N15" i="4"/>
  <c r="N23" i="4"/>
  <c r="H26" i="4"/>
  <c r="H28" i="4"/>
  <c r="H30" i="4"/>
  <c r="H31" i="4"/>
  <c r="H38" i="4"/>
  <c r="H39" i="4"/>
  <c r="H61" i="4"/>
  <c r="N63" i="4"/>
  <c r="H14" i="24"/>
  <c r="H24" i="24"/>
  <c r="H26" i="24"/>
  <c r="H32" i="24"/>
  <c r="H34" i="24"/>
  <c r="H38" i="24"/>
  <c r="H44" i="24"/>
  <c r="H50" i="24"/>
  <c r="N17" i="4"/>
  <c r="N25" i="4"/>
  <c r="H33" i="4"/>
  <c r="H41" i="4"/>
  <c r="N49" i="4"/>
  <c r="H54" i="4"/>
  <c r="H57" i="4"/>
  <c r="H12" i="24"/>
  <c r="H19" i="24"/>
  <c r="H20" i="24"/>
  <c r="H29" i="24"/>
  <c r="H37" i="24"/>
  <c r="H39" i="24"/>
  <c r="H40" i="24"/>
  <c r="H43" i="24"/>
  <c r="H45" i="24"/>
  <c r="H46" i="24"/>
  <c r="H55" i="24"/>
  <c r="H56" i="24"/>
  <c r="H63" i="24"/>
  <c r="H64" i="24"/>
  <c r="H12" i="4"/>
  <c r="N19" i="4"/>
  <c r="N27" i="4"/>
  <c r="H34" i="4"/>
  <c r="H35" i="4"/>
  <c r="H42" i="4"/>
  <c r="H43" i="4"/>
  <c r="H55" i="4"/>
  <c r="H62" i="4"/>
  <c r="N67" i="4"/>
  <c r="D32" i="4"/>
  <c r="D36" i="4"/>
  <c r="D40" i="4"/>
  <c r="D44" i="4"/>
  <c r="D45" i="4"/>
  <c r="D52" i="4"/>
  <c r="D56" i="4"/>
  <c r="D60" i="4"/>
  <c r="D30" i="24"/>
  <c r="D48" i="24"/>
  <c r="D46" i="4"/>
  <c r="D48" i="4"/>
  <c r="D50" i="4"/>
  <c r="D14" i="4"/>
  <c r="D16" i="4"/>
  <c r="D18" i="4"/>
  <c r="D20" i="4"/>
  <c r="D22" i="4"/>
  <c r="D24" i="4"/>
  <c r="D64" i="4"/>
  <c r="D66" i="4"/>
  <c r="E20" i="32" l="1"/>
  <c r="E22" i="32"/>
  <c r="E12" i="23"/>
  <c r="E13" i="23"/>
  <c r="E14" i="23"/>
  <c r="E15" i="23"/>
  <c r="E16" i="23"/>
  <c r="E17" i="23"/>
  <c r="E18" i="23"/>
  <c r="E19" i="23"/>
  <c r="E20" i="23"/>
  <c r="E21" i="23"/>
  <c r="E22" i="23"/>
  <c r="E23" i="23"/>
  <c r="E24" i="23"/>
  <c r="E25" i="23"/>
  <c r="E26" i="23"/>
  <c r="E27" i="23"/>
  <c r="E28" i="23"/>
  <c r="E29" i="23"/>
  <c r="E30" i="23"/>
  <c r="E31" i="23"/>
  <c r="E32" i="23"/>
  <c r="E33" i="23"/>
  <c r="E34" i="23"/>
  <c r="E36" i="23"/>
  <c r="E37" i="23"/>
  <c r="E38" i="23"/>
  <c r="E39" i="23"/>
  <c r="E40" i="23"/>
  <c r="E41" i="23"/>
  <c r="E42" i="23"/>
  <c r="E43" i="23"/>
  <c r="E44" i="23"/>
  <c r="E45" i="23"/>
  <c r="E46" i="23"/>
  <c r="E47" i="23"/>
  <c r="E48" i="23"/>
  <c r="E49" i="23"/>
  <c r="E50" i="23"/>
  <c r="E51" i="23"/>
  <c r="E52" i="23"/>
  <c r="E53" i="23"/>
  <c r="E54" i="23"/>
  <c r="E55" i="23"/>
  <c r="E56" i="23"/>
  <c r="E57" i="23"/>
  <c r="E58" i="23"/>
  <c r="E59" i="23"/>
  <c r="E60" i="23"/>
  <c r="E61" i="23"/>
  <c r="E62" i="23"/>
  <c r="E64" i="23"/>
  <c r="E65" i="23"/>
  <c r="E66" i="23"/>
  <c r="E67" i="23"/>
  <c r="D12" i="23"/>
  <c r="D13" i="23"/>
  <c r="D14" i="23"/>
  <c r="D15" i="23"/>
  <c r="D16" i="23"/>
  <c r="D17" i="23"/>
  <c r="D18" i="23"/>
  <c r="D19" i="23"/>
  <c r="D20" i="23"/>
  <c r="D21" i="23"/>
  <c r="D22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6" i="23"/>
  <c r="D57" i="23"/>
  <c r="D58" i="23"/>
  <c r="D59" i="23"/>
  <c r="D60" i="23"/>
  <c r="D61" i="23"/>
  <c r="D62" i="23"/>
  <c r="D64" i="23"/>
  <c r="D65" i="23"/>
  <c r="D66" i="23"/>
  <c r="D67" i="23"/>
  <c r="C12" i="23"/>
  <c r="C13" i="23"/>
  <c r="C14" i="23"/>
  <c r="C15" i="23"/>
  <c r="C16" i="23"/>
  <c r="C17" i="23"/>
  <c r="C18" i="23"/>
  <c r="C19" i="23"/>
  <c r="C20" i="23"/>
  <c r="C21" i="23"/>
  <c r="C22" i="23"/>
  <c r="C24" i="23"/>
  <c r="C25" i="23"/>
  <c r="C26" i="23"/>
  <c r="C27" i="23"/>
  <c r="C28" i="23"/>
  <c r="C29" i="23"/>
  <c r="C30" i="23"/>
  <c r="C32" i="23"/>
  <c r="C33" i="23"/>
  <c r="C34" i="23"/>
  <c r="C35" i="23"/>
  <c r="C36" i="23"/>
  <c r="C37" i="23"/>
  <c r="C38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3" i="5"/>
  <c r="E44" i="5"/>
  <c r="E45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6" i="5"/>
  <c r="E67" i="5"/>
  <c r="D12" i="5"/>
  <c r="D13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C12" i="5"/>
  <c r="C13" i="5"/>
  <c r="C15" i="5"/>
  <c r="C16" i="5"/>
  <c r="C17" i="5"/>
  <c r="C18" i="5"/>
  <c r="C19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8" i="5"/>
  <c r="C59" i="5"/>
  <c r="C60" i="5"/>
  <c r="C61" i="5"/>
  <c r="C62" i="5"/>
  <c r="C63" i="5"/>
  <c r="C64" i="5"/>
  <c r="C65" i="5"/>
  <c r="C66" i="5"/>
  <c r="C67" i="5"/>
  <c r="C31" i="23" l="1"/>
  <c r="C39" i="23"/>
  <c r="D63" i="23"/>
  <c r="C23" i="23"/>
  <c r="D55" i="23"/>
  <c r="E46" i="5"/>
  <c r="D39" i="23"/>
  <c r="D23" i="23"/>
  <c r="E63" i="23"/>
  <c r="D14" i="5"/>
  <c r="C14" i="5"/>
  <c r="C63" i="23"/>
  <c r="C57" i="5"/>
  <c r="E35" i="23"/>
  <c r="E42" i="5"/>
  <c r="E64" i="5"/>
  <c r="C20" i="5"/>
  <c r="E14" i="32"/>
  <c r="E15" i="32"/>
  <c r="E16" i="32"/>
  <c r="E11" i="32"/>
  <c r="E12" i="32"/>
  <c r="E13" i="32"/>
  <c r="E11" i="5"/>
  <c r="C11" i="5" l="1"/>
  <c r="D11" i="5"/>
  <c r="D11" i="23" l="1"/>
  <c r="E11" i="23"/>
  <c r="C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<sst xmlns="http://schemas.openxmlformats.org/spreadsheetml/2006/main" count="2060" uniqueCount="269">
  <si>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</si>
  <si>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</si>
  <si>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</si>
  <si>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</si>
  <si>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</si>
  <si>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</si>
  <si>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</si>
  <si>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</si>
  <si>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</si>
  <si>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</si>
  <si>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</si>
  <si>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</si>
  <si>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</si>
  <si>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</si>
  <si>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</si>
  <si>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</si>
  <si>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</si>
  <si>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</si>
  <si>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</si>
  <si>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</si>
  <si>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</si>
  <si>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</si>
  <si>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</si>
  <si>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</si>
  <si>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</si>
  <si>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</si>
  <si>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</si>
  <si>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</si>
  <si>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</si>
  <si>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</si>
  <si>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</si>
  <si>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</si>
  <si>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</si>
  <si>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</si>
  <si>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</si>
  <si>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</si>
  <si>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</si>
  <si>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</si>
  <si>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</si>
  <si>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</si>
  <si>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</si>
  <si>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</si>
  <si>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</si>
  <si>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</si>
  <si>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</si>
  <si>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</si>
  <si>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</si>
  <si>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</si>
  <si>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</si>
  <si>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</si>
  <si>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</si>
  <si>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</si>
  <si>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</si>
  <si>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</si>
  <si>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</si>
  <si>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</si>
  <si>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</si>
  <si>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</si>
  <si>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</si>
  <si>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</si>
  <si>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</si>
  <si>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</si>
  <si>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</si>
  <si>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</si>
  <si>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</si>
  <si>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</si>
  <si>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</si>
  <si>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</si>
  <si>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</si>
  <si>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</si>
  <si>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</si>
  <si>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</si>
  <si>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</si>
  <si>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</si>
  <si>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</si>
  <si>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</si>
  <si>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</si>
  <si>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</si>
  <si>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</si>
  <si>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</si>
  <si>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</si>
  <si>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</si>
  <si>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</si>
  <si>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</si>
  <si>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</si>
  <si>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</si>
  <si>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</si>
  <si>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</si>
  <si>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</si>
  <si>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</si>
  <si>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</si>
  <si>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</si>
  <si>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</si>
  <si>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</si>
  <si>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</si>
  <si>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</si>
  <si>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</si>
  <si>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</si>
  <si>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</si>
  <si>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</si>
  <si>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</si>
  <si>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</si>
  <si>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</si>
  <si>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</si>
  <si>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</si>
  <si>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</si>
  <si>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</si>
  <si>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</si>
  <si>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</si>
  <si>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</si>
  <si>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</si>
  <si>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</si>
  <si>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</si>
  <si>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</si>
  <si>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</si>
  <si>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</si>
  <si>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</si>
  <si>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</si>
  <si>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</si>
  <si>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</si>
  <si>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</si>
  <si>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</si>
  <si>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</si>
  <si>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</si>
  <si>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</si>
  <si>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</si>
  <si>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</si>
  <si>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</si>
  <si>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</si>
  <si>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</si>
  <si>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Запорізька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</si>
  <si>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</si>
  <si>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</si>
  <si>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</si>
  <si>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</si>
  <si>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</si>
  <si>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</si>
  <si>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</si>
  <si>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</si>
  <si>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</si>
  <si>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</si>
  <si>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</si>
  <si>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</si>
  <si>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</si>
  <si>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</si>
  <si>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</si>
  <si>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</si>
  <si>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</si>
  <si>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</si>
  <si>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</si>
  <si>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</si>
  <si>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</si>
  <si>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</si>
  <si>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</si>
  <si>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</si>
  <si>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</si>
  <si>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</si>
  <si>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</si>
  <si>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</si>
  <si>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</si>
  <si>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</si>
  <si>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</si>
  <si>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</si>
  <si>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</si>
  <si>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</si>
  <si>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</si>
  <si>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</si>
  <si>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</si>
  <si>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</si>
  <si>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</si>
  <si>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</si>
  <si>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</si>
  <si>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</si>
  <si>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</si>
  <si>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</si>
  <si>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</si>
  <si>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</si>
  <si>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</si>
  <si>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</si>
  <si>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</si>
  <si>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</si>
  <si>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</si>
  <si>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Запорізької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</si>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</sst>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164" fontId="2" fillId="0" borderId="0" xfId="2" applyNumberFormat="1" applyFont="1" applyFill="1"/>
    <xf numFmtId="164" fontId="2" fillId="0" borderId="0" xfId="2" applyNumberFormat="1" applyFont="1" applyFill="1" applyAlignment="1">
      <alignment vertical="center"/>
    </xf>
    <xf numFmtId="164" fontId="2" fillId="0" borderId="0" xfId="2" applyNumberFormat="1" applyFont="1" applyFill="1" applyAlignment="1">
      <alignment vertical="center" wrapText="1"/>
    </xf>
    <xf numFmtId="1" fontId="2" fillId="0" borderId="0" xfId="2" applyNumberFormat="1" applyFont="1" applyFill="1"/>
    <xf numFmtId="0" fontId="7" fillId="0" borderId="0" xfId="0" applyFont="1" applyFill="1"/>
    <xf numFmtId="0" fontId="7" fillId="0" borderId="0" xfId="0" applyFont="1" applyFill="1" applyAlignment="1">
      <alignment horizontal="center"/>
    </xf>
    <xf numFmtId="0" fontId="12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4" fillId="0" borderId="2" xfId="2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8" fillId="0" borderId="2" xfId="2" applyFont="1" applyFill="1" applyBorder="1" applyAlignment="1">
      <alignment horizontal="center"/>
    </xf>
    <xf numFmtId="164" fontId="18" fillId="0" borderId="0" xfId="2" applyNumberFormat="1" applyFont="1" applyFill="1"/>
    <xf numFmtId="166" fontId="20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164" fontId="18" fillId="0" borderId="0" xfId="2" applyNumberFormat="1" applyFont="1" applyFill="1" applyAlignment="1">
      <alignment vertical="center"/>
    </xf>
    <xf numFmtId="164" fontId="18" fillId="0" borderId="0" xfId="2" applyNumberFormat="1" applyFont="1" applyFill="1" applyAlignment="1">
      <alignment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0" fillId="0" borderId="0" xfId="0" applyFont="1" applyFill="1"/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21" fillId="0" borderId="0" xfId="12" applyFont="1" applyAlignment="1" applyProtection="1">
      <alignment horizontal="left"/>
      <protection hidden="1"/>
    </xf>
    <xf numFmtId="0" fontId="18" fillId="0" borderId="2" xfId="4" applyFont="1" applyFill="1" applyBorder="1" applyAlignment="1">
      <alignment horizontal="center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/>
    <xf numFmtId="1" fontId="18" fillId="0" borderId="0" xfId="1" applyNumberFormat="1" applyFont="1" applyFill="1"/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2" fillId="0" borderId="0" xfId="7" applyNumberFormat="1" applyFont="1" applyFill="1"/>
    <xf numFmtId="3" fontId="10" fillId="0" borderId="0" xfId="0" applyNumberFormat="1" applyFont="1" applyFill="1"/>
    <xf numFmtId="0" fontId="18" fillId="0" borderId="0" xfId="1" applyFont="1" applyFill="1" applyAlignment="1">
      <alignment horizontal="center" vertical="center"/>
    </xf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2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3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3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2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3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3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1" fillId="0" borderId="0" xfId="0" applyFont="1"/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6" fontId="18" fillId="0" borderId="0" xfId="1" applyNumberFormat="1" applyFont="1" applyFill="1" applyAlignment="1">
      <alignment horizontal="left"/>
    </xf>
    <xf numFmtId="166" fontId="20" fillId="0" borderId="0" xfId="1" applyNumberFormat="1" applyFont="1" applyFill="1" applyAlignment="1">
      <alignment horizontal="left"/>
    </xf>
    <xf numFmtId="3" fontId="18" fillId="0" borderId="0" xfId="2" applyNumberFormat="1" applyFont="1" applyFill="1"/>
    <xf numFmtId="3" fontId="2" fillId="0" borderId="0" xfId="2" applyNumberFormat="1" applyFont="1" applyFill="1"/>
    <xf numFmtId="3" fontId="7" fillId="0" borderId="0" xfId="0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2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36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170" fontId="10" fillId="0" borderId="0" xfId="0" applyNumberFormat="1" applyFont="1" applyFill="1"/>
    <xf numFmtId="0" fontId="39" fillId="0" borderId="0" xfId="0" applyFont="1" applyBorder="1" applyAlignment="1"/>
    <xf numFmtId="0" fontId="28" fillId="0" borderId="0" xfId="12" applyFont="1" applyFill="1" applyAlignment="1"/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8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166" fontId="13" fillId="0" borderId="0" xfId="1" applyNumberFormat="1" applyFont="1" applyFill="1" applyAlignment="1" applyProtection="1">
      <alignment horizontal="center"/>
      <protection hidden="1"/>
    </xf>
    <xf numFmtId="164" fontId="13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0" fontId="27" fillId="0" borderId="13" xfId="12" applyFont="1" applyBorder="1" applyAlignment="1">
      <alignment horizontal="left" wrapText="1" indent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3" fillId="0" borderId="0" xfId="2" applyNumberFormat="1" applyFont="1" applyFill="1" applyBorder="1" applyAlignment="1" applyProtection="1">
      <alignment horizontal="left" vertical="top" wrapText="1"/>
      <protection hidden="1"/>
    </xf>
    <xf numFmtId="164" fontId="13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19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0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3" fillId="0" borderId="2" xfId="2" applyNumberFormat="1" applyFont="1" applyFill="1" applyBorder="1" applyAlignment="1">
      <alignment horizontal="center" vertical="center" wrapText="1"/>
    </xf>
    <xf numFmtId="164" fontId="13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5" t="s">
        <v>158</v>
      </c>
    </row>
    <row r="2" spans="1:2" ht="19.5" customHeight="1">
      <c r="A2" s="3" t="s">
        <v>159</v>
      </c>
    </row>
    <row r="3" spans="1:2" ht="19.5" customHeight="1">
      <c r="A3" s="56" t="s">
        <v>90</v>
      </c>
      <c r="B3" s="57" t="s">
        <v>70</v>
      </c>
    </row>
    <row r="4" spans="1:2" ht="19.5" customHeight="1">
      <c r="A4" s="56" t="s">
        <v>91</v>
      </c>
      <c r="B4" s="57" t="s">
        <v>80</v>
      </c>
    </row>
    <row r="5" spans="1:2" ht="19.5" customHeight="1">
      <c r="A5" s="56" t="s">
        <v>92</v>
      </c>
      <c r="B5" s="57" t="s">
        <v>79</v>
      </c>
    </row>
    <row r="6" spans="1:2" ht="19.5" customHeight="1">
      <c r="A6" s="56" t="s">
        <v>93</v>
      </c>
      <c r="B6" s="57" t="s">
        <v>71</v>
      </c>
    </row>
    <row r="7" spans="1:2" ht="19.5" customHeight="1">
      <c r="A7" s="56" t="s">
        <v>94</v>
      </c>
      <c r="B7" s="57" t="s">
        <v>72</v>
      </c>
    </row>
    <row r="8" spans="1:2" ht="19.5" customHeight="1">
      <c r="A8" s="56" t="s">
        <v>95</v>
      </c>
      <c r="B8" s="57" t="s">
        <v>74</v>
      </c>
    </row>
    <row r="9" spans="1:2" ht="19.5" customHeight="1">
      <c r="A9" s="3" t="s">
        <v>160</v>
      </c>
      <c r="B9" s="57"/>
    </row>
    <row r="10" spans="1:2" ht="19.5" customHeight="1">
      <c r="A10" s="56" t="s">
        <v>96</v>
      </c>
      <c r="B10" s="57" t="s">
        <v>75</v>
      </c>
    </row>
    <row r="11" spans="1:2" ht="19.5" customHeight="1">
      <c r="A11" s="56" t="s">
        <v>97</v>
      </c>
      <c r="B11" s="57" t="s">
        <v>83</v>
      </c>
    </row>
    <row r="12" spans="1:2" ht="19.5" customHeight="1">
      <c r="A12" s="56" t="s">
        <v>98</v>
      </c>
      <c r="B12" s="58" t="s">
        <v>84</v>
      </c>
    </row>
    <row r="13" spans="1:2" ht="19.5" customHeight="1">
      <c r="A13" s="56" t="s">
        <v>99</v>
      </c>
      <c r="B13" s="57" t="s">
        <v>76</v>
      </c>
    </row>
    <row r="14" spans="1:2" ht="19.5" customHeight="1">
      <c r="A14" s="3" t="s">
        <v>161</v>
      </c>
      <c r="B14" s="57"/>
    </row>
    <row r="15" spans="1:2" ht="19.5" customHeight="1">
      <c r="A15" s="59" t="s">
        <v>85</v>
      </c>
      <c r="B15" s="57"/>
    </row>
    <row r="16" spans="1:2" ht="19.5" customHeight="1">
      <c r="A16" s="56" t="s">
        <v>100</v>
      </c>
      <c r="B16" s="57" t="s">
        <v>87</v>
      </c>
    </row>
    <row r="17" spans="1:6" ht="19.5" customHeight="1">
      <c r="A17" s="56" t="s">
        <v>101</v>
      </c>
      <c r="B17" s="57" t="s">
        <v>84</v>
      </c>
    </row>
    <row r="18" spans="1:6" ht="19.5" customHeight="1">
      <c r="A18" s="56" t="s">
        <v>102</v>
      </c>
      <c r="B18" s="57" t="s">
        <v>88</v>
      </c>
    </row>
    <row r="19" spans="1:6" ht="19.5" customHeight="1">
      <c r="A19" s="56" t="s">
        <v>103</v>
      </c>
      <c r="B19" s="57" t="s">
        <v>89</v>
      </c>
    </row>
    <row r="20" spans="1:6" ht="19.5" customHeight="1">
      <c r="A20" s="59" t="s">
        <v>86</v>
      </c>
      <c r="B20" s="57"/>
    </row>
    <row r="21" spans="1:6" ht="19.5" customHeight="1">
      <c r="A21" s="56" t="s">
        <v>104</v>
      </c>
      <c r="B21" s="57" t="s">
        <v>87</v>
      </c>
    </row>
    <row r="22" spans="1:6" ht="19.5" customHeight="1">
      <c r="A22" s="56" t="s">
        <v>105</v>
      </c>
      <c r="B22" s="57" t="s">
        <v>84</v>
      </c>
    </row>
    <row r="23" spans="1:6" ht="19.5" customHeight="1">
      <c r="A23" s="60" t="s">
        <v>127</v>
      </c>
      <c r="E23" s="57"/>
    </row>
    <row r="24" spans="1:6">
      <c r="A24" s="157" t="s">
        <v>190</v>
      </c>
    </row>
    <row r="26" spans="1:6">
      <c r="F26" s="57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7" t="s">
        <v>131</v>
      </c>
      <c r="B1" s="17"/>
    </row>
    <row r="2" spans="1:24" ht="5.25" customHeight="1"/>
    <row r="3" spans="1:24" ht="27" customHeight="1">
      <c r="A3" s="229" t="s">
        <v>81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4" ht="12.75" customHeight="1">
      <c r="A4" s="215" t="s">
        <v>130</v>
      </c>
      <c r="B4" s="227"/>
      <c r="C4" s="227"/>
      <c r="D4" s="227"/>
      <c r="E4" s="227"/>
      <c r="F4" s="227"/>
    </row>
    <row r="5" spans="1:24" ht="12.75" customHeight="1">
      <c r="A5" s="42" t="s">
        <v>229</v>
      </c>
      <c r="B5" s="42"/>
      <c r="C5" s="42"/>
      <c r="D5" s="40"/>
      <c r="E5" s="40"/>
      <c r="F5" s="40"/>
    </row>
    <row r="6" spans="1:24" s="25" customFormat="1" ht="12.75" customHeight="1">
      <c r="A6" s="199" t="s">
        <v>0</v>
      </c>
      <c r="B6" s="188" t="s">
        <v>15</v>
      </c>
      <c r="C6" s="202" t="s">
        <v>7</v>
      </c>
      <c r="D6" s="202"/>
      <c r="E6" s="202"/>
      <c r="F6" s="202"/>
      <c r="G6" s="202"/>
      <c r="H6" s="26"/>
      <c r="I6" s="202" t="s">
        <v>2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</row>
    <row r="7" spans="1:24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4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4" s="25" customFormat="1" ht="1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4" hidden="1" outlineLevel="1">
      <c r="A11" s="15">
        <v>40544</v>
      </c>
      <c r="B11" s="47">
        <v>3611.5671598899999</v>
      </c>
      <c r="C11" s="47">
        <f>I11+O11</f>
        <v>2761.1821954900001</v>
      </c>
      <c r="D11" s="47">
        <f>J11+P11</f>
        <v>850.38496439999994</v>
      </c>
      <c r="E11" s="47">
        <f>K11+Q11</f>
        <v>316.79044289000001</v>
      </c>
      <c r="F11" s="47">
        <f>L11+R11</f>
        <v>289.23664529000001</v>
      </c>
      <c r="G11" s="47">
        <f>M11+S11</f>
        <v>244.35787622000001</v>
      </c>
      <c r="H11" s="47">
        <f>SUM(I11:J11)</f>
        <v>2365.4366705500001</v>
      </c>
      <c r="I11" s="47">
        <v>1899.3617345600001</v>
      </c>
      <c r="J11" s="47">
        <f>SUM(K11:M11)</f>
        <v>466.07493599000003</v>
      </c>
      <c r="K11" s="47">
        <v>232.38386602000003</v>
      </c>
      <c r="L11" s="47">
        <v>225.99886724999999</v>
      </c>
      <c r="M11" s="47">
        <v>7.69220272</v>
      </c>
      <c r="N11" s="47">
        <f>SUM(O11:P11)</f>
        <v>1246.1304893399999</v>
      </c>
      <c r="O11" s="47">
        <v>861.82046092999997</v>
      </c>
      <c r="P11" s="47">
        <f>SUM(Q11:S11)</f>
        <v>384.31002840999997</v>
      </c>
      <c r="Q11" s="47">
        <v>84.406576869999995</v>
      </c>
      <c r="R11" s="47">
        <v>63.237778040000002</v>
      </c>
      <c r="S11" s="47">
        <v>236.6656735</v>
      </c>
      <c r="T11" s="47"/>
      <c r="U11" s="47"/>
      <c r="V11" s="47"/>
      <c r="W11" s="47"/>
      <c r="X11" s="47"/>
    </row>
    <row r="12" spans="1:24" hidden="1" outlineLevel="1">
      <c r="A12" s="15">
        <v>40575</v>
      </c>
      <c r="B12" s="47">
        <v>3042.7197499600002</v>
      </c>
      <c r="C12" s="47">
        <f t="shared" ref="C12:C67" si="0">I12+O12</f>
        <v>2116.17122277</v>
      </c>
      <c r="D12" s="47">
        <f t="shared" ref="D12:D67" si="1">J12+P12</f>
        <v>926.54852718999996</v>
      </c>
      <c r="E12" s="47">
        <f t="shared" ref="E12:E67" si="2">K12+Q12</f>
        <v>444.5581899</v>
      </c>
      <c r="F12" s="47">
        <f t="shared" ref="F12:F67" si="3">L12+R12</f>
        <v>238.24575530999999</v>
      </c>
      <c r="G12" s="47">
        <f t="shared" ref="G12:G67" si="4">M12+S12</f>
        <v>243.74458197999999</v>
      </c>
      <c r="H12" s="47">
        <f t="shared" ref="H12:H67" si="5">SUM(I12:J12)</f>
        <v>2089.90765379</v>
      </c>
      <c r="I12" s="47">
        <v>1567.5164645899999</v>
      </c>
      <c r="J12" s="47">
        <f t="shared" ref="J12:J67" si="6">SUM(K12:M12)</f>
        <v>522.39118919999999</v>
      </c>
      <c r="K12" s="47">
        <v>297.38227549999999</v>
      </c>
      <c r="L12" s="47">
        <v>217.50106008</v>
      </c>
      <c r="M12" s="47">
        <v>7.5078536199999997</v>
      </c>
      <c r="N12" s="47">
        <f t="shared" ref="N12:N67" si="7">SUM(O12:P12)</f>
        <v>952.81209617000002</v>
      </c>
      <c r="O12" s="47">
        <v>548.65475818000004</v>
      </c>
      <c r="P12" s="47">
        <f t="shared" ref="P12:P67" si="8">SUM(Q12:S12)</f>
        <v>404.15733798999997</v>
      </c>
      <c r="Q12" s="47">
        <v>147.17591440000001</v>
      </c>
      <c r="R12" s="47">
        <v>20.744695230000001</v>
      </c>
      <c r="S12" s="47">
        <v>236.23672836</v>
      </c>
      <c r="T12" s="47"/>
      <c r="U12" s="47"/>
      <c r="V12" s="47"/>
      <c r="W12" s="47"/>
      <c r="X12" s="47"/>
    </row>
    <row r="13" spans="1:24" hidden="1" outlineLevel="1">
      <c r="A13" s="15">
        <v>40603</v>
      </c>
      <c r="B13" s="47">
        <v>2899.2705700900001</v>
      </c>
      <c r="C13" s="47">
        <f t="shared" si="0"/>
        <v>2074.13124363</v>
      </c>
      <c r="D13" s="47">
        <f t="shared" si="1"/>
        <v>825.13932646000001</v>
      </c>
      <c r="E13" s="47">
        <f t="shared" si="2"/>
        <v>414.94243158</v>
      </c>
      <c r="F13" s="47">
        <f t="shared" si="3"/>
        <v>165.61663472000001</v>
      </c>
      <c r="G13" s="47">
        <f t="shared" si="4"/>
        <v>244.58026015999999</v>
      </c>
      <c r="H13" s="47">
        <f t="shared" si="5"/>
        <v>1894.98288157</v>
      </c>
      <c r="I13" s="47">
        <v>1487.41953141</v>
      </c>
      <c r="J13" s="47">
        <f t="shared" si="6"/>
        <v>407.56335016000003</v>
      </c>
      <c r="K13" s="47">
        <v>255.19615773000001</v>
      </c>
      <c r="L13" s="47">
        <v>145.03652210000001</v>
      </c>
      <c r="M13" s="47">
        <v>7.3306703299999993</v>
      </c>
      <c r="N13" s="47">
        <f t="shared" si="7"/>
        <v>1004.28768852</v>
      </c>
      <c r="O13" s="47">
        <v>586.71171221999998</v>
      </c>
      <c r="P13" s="47">
        <f t="shared" si="8"/>
        <v>417.57597629999998</v>
      </c>
      <c r="Q13" s="47">
        <v>159.74627384999999</v>
      </c>
      <c r="R13" s="47">
        <v>20.580112620000001</v>
      </c>
      <c r="S13" s="47">
        <v>237.24958982999999</v>
      </c>
      <c r="T13" s="47"/>
      <c r="U13" s="47"/>
      <c r="V13" s="47"/>
      <c r="W13" s="47"/>
      <c r="X13" s="47"/>
    </row>
    <row r="14" spans="1:24" hidden="1" outlineLevel="1">
      <c r="A14" s="15">
        <v>40634</v>
      </c>
      <c r="B14" s="47">
        <v>2942.64099373</v>
      </c>
      <c r="C14" s="47">
        <f t="shared" si="0"/>
        <v>2131.4238919700001</v>
      </c>
      <c r="D14" s="47">
        <f t="shared" si="1"/>
        <v>811.21710175999999</v>
      </c>
      <c r="E14" s="47">
        <f t="shared" si="2"/>
        <v>414.65952318000001</v>
      </c>
      <c r="F14" s="47">
        <f t="shared" si="3"/>
        <v>152.75972597000001</v>
      </c>
      <c r="G14" s="47">
        <f t="shared" si="4"/>
        <v>243.79785261000001</v>
      </c>
      <c r="H14" s="47">
        <f t="shared" si="5"/>
        <v>1962.7443404400001</v>
      </c>
      <c r="I14" s="47">
        <v>1520.7300469300001</v>
      </c>
      <c r="J14" s="47">
        <f t="shared" si="6"/>
        <v>442.01429351000002</v>
      </c>
      <c r="K14" s="47">
        <v>294.46683186000001</v>
      </c>
      <c r="L14" s="47">
        <v>141.12178906</v>
      </c>
      <c r="M14" s="47">
        <v>6.4256725900000005</v>
      </c>
      <c r="N14" s="47">
        <f t="shared" si="7"/>
        <v>979.89665329000002</v>
      </c>
      <c r="O14" s="47">
        <v>610.69384504000004</v>
      </c>
      <c r="P14" s="47">
        <f t="shared" si="8"/>
        <v>369.20280824999998</v>
      </c>
      <c r="Q14" s="47">
        <v>120.19269131999999</v>
      </c>
      <c r="R14" s="47">
        <v>11.637936910000001</v>
      </c>
      <c r="S14" s="47">
        <v>237.37218002</v>
      </c>
      <c r="T14" s="47"/>
      <c r="U14" s="47"/>
      <c r="V14" s="47"/>
      <c r="W14" s="47"/>
      <c r="X14" s="47"/>
    </row>
    <row r="15" spans="1:24" hidden="1" outlineLevel="1">
      <c r="A15" s="15">
        <v>40664</v>
      </c>
      <c r="B15" s="47">
        <v>3162.72537134</v>
      </c>
      <c r="C15" s="47">
        <f t="shared" si="0"/>
        <v>2320.4139153900001</v>
      </c>
      <c r="D15" s="47">
        <f t="shared" si="1"/>
        <v>842.31145594999998</v>
      </c>
      <c r="E15" s="47">
        <f t="shared" si="2"/>
        <v>444.89879894000001</v>
      </c>
      <c r="F15" s="47">
        <f t="shared" si="3"/>
        <v>153.94746143</v>
      </c>
      <c r="G15" s="47">
        <f t="shared" si="4"/>
        <v>243.46519558</v>
      </c>
      <c r="H15" s="47">
        <f t="shared" si="5"/>
        <v>2053.2988738700001</v>
      </c>
      <c r="I15" s="47">
        <v>1573.32857442</v>
      </c>
      <c r="J15" s="47">
        <f t="shared" si="6"/>
        <v>479.97029945000003</v>
      </c>
      <c r="K15" s="47">
        <v>331.70074463000003</v>
      </c>
      <c r="L15" s="47">
        <v>142.38240586000001</v>
      </c>
      <c r="M15" s="47">
        <v>5.8871489599999993</v>
      </c>
      <c r="N15" s="47">
        <f t="shared" si="7"/>
        <v>1109.42649747</v>
      </c>
      <c r="O15" s="47">
        <v>747.08534096999995</v>
      </c>
      <c r="P15" s="47">
        <f t="shared" si="8"/>
        <v>362.34115650000001</v>
      </c>
      <c r="Q15" s="47">
        <v>113.19805431</v>
      </c>
      <c r="R15" s="47">
        <v>11.56505557</v>
      </c>
      <c r="S15" s="47">
        <v>237.57804662000001</v>
      </c>
      <c r="T15" s="47"/>
      <c r="U15" s="47"/>
      <c r="V15" s="47"/>
      <c r="W15" s="47"/>
      <c r="X15" s="47"/>
    </row>
    <row r="16" spans="1:24" hidden="1" outlineLevel="1">
      <c r="A16" s="15">
        <v>40695</v>
      </c>
      <c r="B16" s="47">
        <v>3017.5867530300002</v>
      </c>
      <c r="C16" s="47">
        <f t="shared" si="0"/>
        <v>2269.7646208300002</v>
      </c>
      <c r="D16" s="47">
        <f t="shared" si="1"/>
        <v>747.82213219999994</v>
      </c>
      <c r="E16" s="47">
        <f t="shared" si="2"/>
        <v>342.60791148999999</v>
      </c>
      <c r="F16" s="47">
        <f t="shared" si="3"/>
        <v>154.12760525000002</v>
      </c>
      <c r="G16" s="47">
        <f t="shared" si="4"/>
        <v>251.08661546000002</v>
      </c>
      <c r="H16" s="47">
        <f t="shared" si="5"/>
        <v>1960.53493669</v>
      </c>
      <c r="I16" s="47">
        <v>1598.0736906300001</v>
      </c>
      <c r="J16" s="47">
        <f t="shared" si="6"/>
        <v>362.46124605999995</v>
      </c>
      <c r="K16" s="47">
        <v>205.72048362999999</v>
      </c>
      <c r="L16" s="47">
        <v>143.23203799000001</v>
      </c>
      <c r="M16" s="47">
        <v>13.50872444</v>
      </c>
      <c r="N16" s="47">
        <f t="shared" si="7"/>
        <v>1057.0518163400002</v>
      </c>
      <c r="O16" s="47">
        <v>671.69093020000003</v>
      </c>
      <c r="P16" s="47">
        <f t="shared" si="8"/>
        <v>385.36088614000005</v>
      </c>
      <c r="Q16" s="47">
        <v>136.88742786</v>
      </c>
      <c r="R16" s="47">
        <v>10.89556726</v>
      </c>
      <c r="S16" s="47">
        <v>237.57789102000001</v>
      </c>
      <c r="T16" s="47"/>
      <c r="U16" s="47"/>
      <c r="V16" s="47"/>
      <c r="W16" s="47"/>
      <c r="X16" s="47"/>
    </row>
    <row r="17" spans="1:24" hidden="1" outlineLevel="1">
      <c r="A17" s="15">
        <v>40725</v>
      </c>
      <c r="B17" s="47">
        <v>2911.6632632000001</v>
      </c>
      <c r="C17" s="47">
        <f t="shared" si="0"/>
        <v>2153.7529026599996</v>
      </c>
      <c r="D17" s="47">
        <f t="shared" si="1"/>
        <v>757.91036054000006</v>
      </c>
      <c r="E17" s="47">
        <f t="shared" si="2"/>
        <v>349.80882509999998</v>
      </c>
      <c r="F17" s="47">
        <f t="shared" si="3"/>
        <v>155.26670137000002</v>
      </c>
      <c r="G17" s="47">
        <f t="shared" si="4"/>
        <v>252.83483407</v>
      </c>
      <c r="H17" s="47">
        <f t="shared" si="5"/>
        <v>1834.8250866399999</v>
      </c>
      <c r="I17" s="47">
        <v>1465.1095914399998</v>
      </c>
      <c r="J17" s="47">
        <f t="shared" si="6"/>
        <v>369.71549520000002</v>
      </c>
      <c r="K17" s="47">
        <v>212.39344235999999</v>
      </c>
      <c r="L17" s="47">
        <v>143.30941096000001</v>
      </c>
      <c r="M17" s="47">
        <v>14.01264188</v>
      </c>
      <c r="N17" s="47">
        <f t="shared" si="7"/>
        <v>1076.83817656</v>
      </c>
      <c r="O17" s="47">
        <v>688.64331121999999</v>
      </c>
      <c r="P17" s="47">
        <f t="shared" si="8"/>
        <v>388.19486533999998</v>
      </c>
      <c r="Q17" s="47">
        <v>137.41538273999998</v>
      </c>
      <c r="R17" s="47">
        <v>11.957290410000001</v>
      </c>
      <c r="S17" s="47">
        <v>238.82219219000001</v>
      </c>
      <c r="T17" s="47"/>
      <c r="U17" s="47"/>
      <c r="V17" s="47"/>
      <c r="W17" s="47"/>
      <c r="X17" s="47"/>
    </row>
    <row r="18" spans="1:24" hidden="1" outlineLevel="1">
      <c r="A18" s="15">
        <v>40756</v>
      </c>
      <c r="B18" s="47">
        <v>2979.42596073</v>
      </c>
      <c r="C18" s="47">
        <f t="shared" si="0"/>
        <v>2095.7479316600002</v>
      </c>
      <c r="D18" s="47">
        <f t="shared" si="1"/>
        <v>883.67802907000009</v>
      </c>
      <c r="E18" s="47">
        <f t="shared" si="2"/>
        <v>474.75069809000001</v>
      </c>
      <c r="F18" s="47">
        <f t="shared" si="3"/>
        <v>158.08017774000001</v>
      </c>
      <c r="G18" s="47">
        <f t="shared" si="4"/>
        <v>250.84715324000001</v>
      </c>
      <c r="H18" s="47">
        <f t="shared" si="5"/>
        <v>1947.0481030200001</v>
      </c>
      <c r="I18" s="47">
        <v>1455.7339968700001</v>
      </c>
      <c r="J18" s="47">
        <f t="shared" si="6"/>
        <v>491.31410615000004</v>
      </c>
      <c r="K18" s="47">
        <v>332.45200391000003</v>
      </c>
      <c r="L18" s="47">
        <v>145.59523738000001</v>
      </c>
      <c r="M18" s="47">
        <v>13.26686486</v>
      </c>
      <c r="N18" s="47">
        <f t="shared" si="7"/>
        <v>1032.3778577100002</v>
      </c>
      <c r="O18" s="47">
        <v>640.01393479000001</v>
      </c>
      <c r="P18" s="47">
        <f t="shared" si="8"/>
        <v>392.36392292000005</v>
      </c>
      <c r="Q18" s="47">
        <v>142.29869418000001</v>
      </c>
      <c r="R18" s="47">
        <v>12.48494036</v>
      </c>
      <c r="S18" s="47">
        <v>237.58028838000001</v>
      </c>
      <c r="T18" s="47"/>
      <c r="U18" s="47"/>
      <c r="V18" s="47"/>
      <c r="W18" s="47"/>
      <c r="X18" s="47"/>
    </row>
    <row r="19" spans="1:24" hidden="1" outlineLevel="1">
      <c r="A19" s="15">
        <v>40787</v>
      </c>
      <c r="B19" s="47">
        <v>2837.0947341899996</v>
      </c>
      <c r="C19" s="47">
        <f t="shared" si="0"/>
        <v>2065.0077205500002</v>
      </c>
      <c r="D19" s="47">
        <f t="shared" si="1"/>
        <v>772.08701364000001</v>
      </c>
      <c r="E19" s="47">
        <f t="shared" si="2"/>
        <v>371.09715853</v>
      </c>
      <c r="F19" s="47">
        <f t="shared" si="3"/>
        <v>151.81441122999999</v>
      </c>
      <c r="G19" s="47">
        <f t="shared" si="4"/>
        <v>249.17544388000002</v>
      </c>
      <c r="H19" s="47">
        <f t="shared" si="5"/>
        <v>1828.0054362999999</v>
      </c>
      <c r="I19" s="47">
        <v>1461.2852985299999</v>
      </c>
      <c r="J19" s="47">
        <f t="shared" si="6"/>
        <v>366.72013777000001</v>
      </c>
      <c r="K19" s="47">
        <v>215.41036664000001</v>
      </c>
      <c r="L19" s="47">
        <v>139.72341915999999</v>
      </c>
      <c r="M19" s="47">
        <v>11.586351969999999</v>
      </c>
      <c r="N19" s="47">
        <f t="shared" si="7"/>
        <v>1009.0892978900001</v>
      </c>
      <c r="O19" s="47">
        <v>603.72242202000007</v>
      </c>
      <c r="P19" s="47">
        <f t="shared" si="8"/>
        <v>405.36687587</v>
      </c>
      <c r="Q19" s="47">
        <v>155.68679188999999</v>
      </c>
      <c r="R19" s="47">
        <v>12.09099207</v>
      </c>
      <c r="S19" s="47">
        <v>237.58909191000001</v>
      </c>
      <c r="T19" s="47"/>
      <c r="U19" s="47"/>
      <c r="V19" s="47"/>
      <c r="W19" s="47"/>
      <c r="X19" s="47"/>
    </row>
    <row r="20" spans="1:24" hidden="1" outlineLevel="1">
      <c r="A20" s="15">
        <v>40817</v>
      </c>
      <c r="B20" s="47">
        <v>3326.7748342399996</v>
      </c>
      <c r="C20" s="47">
        <f t="shared" si="0"/>
        <v>2395.41096973</v>
      </c>
      <c r="D20" s="47">
        <f t="shared" si="1"/>
        <v>931.36386450999998</v>
      </c>
      <c r="E20" s="47">
        <f t="shared" si="2"/>
        <v>519.57346886999994</v>
      </c>
      <c r="F20" s="47">
        <f t="shared" si="3"/>
        <v>155.99094199999999</v>
      </c>
      <c r="G20" s="47">
        <f t="shared" si="4"/>
        <v>255.79945364</v>
      </c>
      <c r="H20" s="47">
        <f t="shared" si="5"/>
        <v>2089.7241720000002</v>
      </c>
      <c r="I20" s="47">
        <v>1573.26470668</v>
      </c>
      <c r="J20" s="47">
        <f t="shared" si="6"/>
        <v>516.45946532000005</v>
      </c>
      <c r="K20" s="47">
        <v>368.75210649000002</v>
      </c>
      <c r="L20" s="47">
        <v>133.22149793</v>
      </c>
      <c r="M20" s="47">
        <v>14.485860899999999</v>
      </c>
      <c r="N20" s="47">
        <f t="shared" si="7"/>
        <v>1237.0506622399998</v>
      </c>
      <c r="O20" s="47">
        <v>822.14626305000002</v>
      </c>
      <c r="P20" s="47">
        <f t="shared" si="8"/>
        <v>414.90439918999994</v>
      </c>
      <c r="Q20" s="47">
        <v>150.82136237999998</v>
      </c>
      <c r="R20" s="47">
        <v>22.769444069999999</v>
      </c>
      <c r="S20" s="47">
        <v>241.31359273999999</v>
      </c>
      <c r="T20" s="47"/>
      <c r="U20" s="47"/>
      <c r="V20" s="47"/>
      <c r="W20" s="47"/>
      <c r="X20" s="47"/>
    </row>
    <row r="21" spans="1:24" hidden="1" outlineLevel="1">
      <c r="A21" s="15">
        <v>40848</v>
      </c>
      <c r="B21" s="47">
        <v>3282.9469397799999</v>
      </c>
      <c r="C21" s="47">
        <f t="shared" si="0"/>
        <v>2196.2217964199999</v>
      </c>
      <c r="D21" s="47">
        <f t="shared" si="1"/>
        <v>1086.7251433599999</v>
      </c>
      <c r="E21" s="47">
        <f t="shared" si="2"/>
        <v>680.40898797999989</v>
      </c>
      <c r="F21" s="47">
        <f t="shared" si="3"/>
        <v>154.13503806999998</v>
      </c>
      <c r="G21" s="47">
        <f t="shared" si="4"/>
        <v>252.18111730999999</v>
      </c>
      <c r="H21" s="47">
        <f t="shared" si="5"/>
        <v>2121.9957492799999</v>
      </c>
      <c r="I21" s="47">
        <v>1452.26079387</v>
      </c>
      <c r="J21" s="47">
        <f t="shared" si="6"/>
        <v>669.73495540999988</v>
      </c>
      <c r="K21" s="47">
        <v>526.70419531999994</v>
      </c>
      <c r="L21" s="47">
        <v>132.30220542999999</v>
      </c>
      <c r="M21" s="47">
        <v>10.72855466</v>
      </c>
      <c r="N21" s="47">
        <f t="shared" si="7"/>
        <v>1160.9511904999999</v>
      </c>
      <c r="O21" s="47">
        <v>743.96100254999999</v>
      </c>
      <c r="P21" s="47">
        <f t="shared" si="8"/>
        <v>416.99018794999995</v>
      </c>
      <c r="Q21" s="47">
        <v>153.70479265999998</v>
      </c>
      <c r="R21" s="47">
        <v>21.832832639999999</v>
      </c>
      <c r="S21" s="47">
        <v>241.45256265</v>
      </c>
      <c r="T21" s="47"/>
      <c r="U21" s="47"/>
      <c r="V21" s="47"/>
      <c r="W21" s="47"/>
      <c r="X21" s="47"/>
    </row>
    <row r="22" spans="1:24" hidden="1" outlineLevel="1">
      <c r="A22" s="15">
        <v>40878</v>
      </c>
      <c r="B22" s="47">
        <v>3954.5611161699999</v>
      </c>
      <c r="C22" s="47">
        <f t="shared" si="0"/>
        <v>2337.4145926299998</v>
      </c>
      <c r="D22" s="47">
        <f t="shared" si="1"/>
        <v>1617.1465235400001</v>
      </c>
      <c r="E22" s="47">
        <f t="shared" si="2"/>
        <v>1206.29822672</v>
      </c>
      <c r="F22" s="47">
        <f t="shared" si="3"/>
        <v>152.36763377</v>
      </c>
      <c r="G22" s="47">
        <f t="shared" si="4"/>
        <v>258.48066305000003</v>
      </c>
      <c r="H22" s="47">
        <f t="shared" si="5"/>
        <v>2573.3284673600001</v>
      </c>
      <c r="I22" s="47">
        <v>1575.22702686</v>
      </c>
      <c r="J22" s="47">
        <f t="shared" si="6"/>
        <v>998.10144050000008</v>
      </c>
      <c r="K22" s="47">
        <v>849.12432769000009</v>
      </c>
      <c r="L22" s="47">
        <v>131.90252181</v>
      </c>
      <c r="M22" s="47">
        <v>17.074591000000002</v>
      </c>
      <c r="N22" s="47">
        <f t="shared" si="7"/>
        <v>1381.23264881</v>
      </c>
      <c r="O22" s="47">
        <v>762.18756576999999</v>
      </c>
      <c r="P22" s="47">
        <f t="shared" si="8"/>
        <v>619.04508304000001</v>
      </c>
      <c r="Q22" s="47">
        <v>357.17389903000003</v>
      </c>
      <c r="R22" s="47">
        <v>20.465111960000002</v>
      </c>
      <c r="S22" s="47">
        <v>241.40607205000001</v>
      </c>
      <c r="T22" s="47"/>
      <c r="U22" s="47"/>
      <c r="V22" s="47"/>
      <c r="W22" s="47"/>
      <c r="X22" s="47"/>
    </row>
    <row r="23" spans="1:24" hidden="1" outlineLevel="1">
      <c r="A23" s="15">
        <v>40909</v>
      </c>
      <c r="B23" s="47">
        <v>3630.3900721200002</v>
      </c>
      <c r="C23" s="47">
        <f t="shared" si="0"/>
        <v>2334.3013891800001</v>
      </c>
      <c r="D23" s="47">
        <f t="shared" si="1"/>
        <v>1296.0886829400001</v>
      </c>
      <c r="E23" s="47">
        <f t="shared" si="2"/>
        <v>900.72483361000002</v>
      </c>
      <c r="F23" s="47">
        <f t="shared" si="3"/>
        <v>141.50749546</v>
      </c>
      <c r="G23" s="47">
        <f t="shared" si="4"/>
        <v>253.85635386999999</v>
      </c>
      <c r="H23" s="47">
        <f t="shared" si="5"/>
        <v>2513.7360782199999</v>
      </c>
      <c r="I23" s="47">
        <v>1681.2043360799998</v>
      </c>
      <c r="J23" s="47">
        <f t="shared" si="6"/>
        <v>832.53174214000001</v>
      </c>
      <c r="K23" s="47">
        <v>716.64143166999997</v>
      </c>
      <c r="L23" s="47">
        <v>106.29488673</v>
      </c>
      <c r="M23" s="47">
        <v>9.5954237400000011</v>
      </c>
      <c r="N23" s="47">
        <f t="shared" si="7"/>
        <v>1116.6539938999999</v>
      </c>
      <c r="O23" s="47">
        <v>653.09705310000004</v>
      </c>
      <c r="P23" s="47">
        <f t="shared" si="8"/>
        <v>463.55694080000001</v>
      </c>
      <c r="Q23" s="47">
        <v>184.08340194000002</v>
      </c>
      <c r="R23" s="47">
        <v>35.212608729999999</v>
      </c>
      <c r="S23" s="47">
        <v>244.26093012999999</v>
      </c>
      <c r="T23" s="47"/>
      <c r="U23" s="47"/>
      <c r="V23" s="47"/>
      <c r="W23" s="47"/>
      <c r="X23" s="47"/>
    </row>
    <row r="24" spans="1:24" hidden="1" outlineLevel="1">
      <c r="A24" s="15">
        <v>40940</v>
      </c>
      <c r="B24" s="47">
        <v>3520.8702148599996</v>
      </c>
      <c r="C24" s="47">
        <f t="shared" si="0"/>
        <v>2223.45409337</v>
      </c>
      <c r="D24" s="47">
        <f t="shared" si="1"/>
        <v>1297.41612149</v>
      </c>
      <c r="E24" s="47">
        <f t="shared" si="2"/>
        <v>888.08546349999995</v>
      </c>
      <c r="F24" s="47">
        <f t="shared" si="3"/>
        <v>158.79020002999999</v>
      </c>
      <c r="G24" s="47">
        <f t="shared" si="4"/>
        <v>250.54045796</v>
      </c>
      <c r="H24" s="47">
        <f t="shared" si="5"/>
        <v>2399.7455435400002</v>
      </c>
      <c r="I24" s="47">
        <v>1576.66722224</v>
      </c>
      <c r="J24" s="47">
        <f t="shared" si="6"/>
        <v>823.07832130000008</v>
      </c>
      <c r="K24" s="47">
        <v>700.48233593999998</v>
      </c>
      <c r="L24" s="47">
        <v>116.29557911000001</v>
      </c>
      <c r="M24" s="47">
        <v>6.30040625</v>
      </c>
      <c r="N24" s="47">
        <f t="shared" si="7"/>
        <v>1121.1246713200001</v>
      </c>
      <c r="O24" s="47">
        <v>646.78687113000001</v>
      </c>
      <c r="P24" s="47">
        <f t="shared" si="8"/>
        <v>474.33780019</v>
      </c>
      <c r="Q24" s="47">
        <v>187.60312755999999</v>
      </c>
      <c r="R24" s="47">
        <v>42.494620920000003</v>
      </c>
      <c r="S24" s="47">
        <v>244.24005170999999</v>
      </c>
      <c r="T24" s="47"/>
      <c r="U24" s="47"/>
      <c r="V24" s="47"/>
      <c r="W24" s="47"/>
      <c r="X24" s="47"/>
    </row>
    <row r="25" spans="1:24" hidden="1" outlineLevel="1">
      <c r="A25" s="15">
        <v>40969</v>
      </c>
      <c r="B25" s="47">
        <v>3487.2822458899996</v>
      </c>
      <c r="C25" s="47">
        <f t="shared" si="0"/>
        <v>2371.7665805099996</v>
      </c>
      <c r="D25" s="47">
        <f t="shared" si="1"/>
        <v>1115.51566538</v>
      </c>
      <c r="E25" s="47">
        <f t="shared" si="2"/>
        <v>705.84958616000006</v>
      </c>
      <c r="F25" s="47">
        <f t="shared" si="3"/>
        <v>163.77835166</v>
      </c>
      <c r="G25" s="47">
        <f t="shared" si="4"/>
        <v>245.88772756</v>
      </c>
      <c r="H25" s="47">
        <f t="shared" si="5"/>
        <v>2244.7456151399997</v>
      </c>
      <c r="I25" s="47">
        <v>1605.5213413499998</v>
      </c>
      <c r="J25" s="47">
        <f t="shared" si="6"/>
        <v>639.22427378999998</v>
      </c>
      <c r="K25" s="47">
        <v>516.77142832000004</v>
      </c>
      <c r="L25" s="47">
        <v>120.83485041</v>
      </c>
      <c r="M25" s="47">
        <v>1.6179950599999999</v>
      </c>
      <c r="N25" s="47">
        <f t="shared" si="7"/>
        <v>1242.5366307499999</v>
      </c>
      <c r="O25" s="47">
        <v>766.24523915999998</v>
      </c>
      <c r="P25" s="47">
        <f t="shared" si="8"/>
        <v>476.29139158999999</v>
      </c>
      <c r="Q25" s="47">
        <v>189.07815783999999</v>
      </c>
      <c r="R25" s="47">
        <v>42.943501249999997</v>
      </c>
      <c r="S25" s="47">
        <v>244.2697325</v>
      </c>
      <c r="T25" s="47"/>
      <c r="U25" s="47"/>
      <c r="V25" s="47"/>
      <c r="W25" s="47"/>
      <c r="X25" s="47"/>
    </row>
    <row r="26" spans="1:24" hidden="1" outlineLevel="1">
      <c r="A26" s="15">
        <v>41000</v>
      </c>
      <c r="B26" s="47">
        <v>3229.4791761600009</v>
      </c>
      <c r="C26" s="47">
        <f t="shared" si="0"/>
        <v>2052.2246247200001</v>
      </c>
      <c r="D26" s="47">
        <f t="shared" si="1"/>
        <v>1177.2545514399999</v>
      </c>
      <c r="E26" s="47">
        <f t="shared" si="2"/>
        <v>771.94049862999998</v>
      </c>
      <c r="F26" s="47">
        <f t="shared" si="3"/>
        <v>155.34556886000001</v>
      </c>
      <c r="G26" s="47">
        <f t="shared" si="4"/>
        <v>249.96848395000001</v>
      </c>
      <c r="H26" s="47">
        <f t="shared" si="5"/>
        <v>2311.7124601800001</v>
      </c>
      <c r="I26" s="47">
        <v>1629.2186773400001</v>
      </c>
      <c r="J26" s="47">
        <f t="shared" si="6"/>
        <v>682.49378283999999</v>
      </c>
      <c r="K26" s="47">
        <v>565.24060658999997</v>
      </c>
      <c r="L26" s="47">
        <v>111.59392659000001</v>
      </c>
      <c r="M26" s="47">
        <v>5.6592496600000004</v>
      </c>
      <c r="N26" s="47">
        <f t="shared" si="7"/>
        <v>917.76671597999996</v>
      </c>
      <c r="O26" s="47">
        <v>423.00594737999995</v>
      </c>
      <c r="P26" s="47">
        <f t="shared" si="8"/>
        <v>494.76076860000001</v>
      </c>
      <c r="Q26" s="47">
        <v>206.69989203999998</v>
      </c>
      <c r="R26" s="47">
        <v>43.751642269999998</v>
      </c>
      <c r="S26" s="47">
        <v>244.30923429000001</v>
      </c>
      <c r="T26" s="47"/>
      <c r="U26" s="47"/>
      <c r="V26" s="47"/>
      <c r="W26" s="47"/>
      <c r="X26" s="47"/>
    </row>
    <row r="27" spans="1:24" hidden="1" outlineLevel="1">
      <c r="A27" s="15">
        <v>41030</v>
      </c>
      <c r="B27" s="47">
        <v>3331.3809561899998</v>
      </c>
      <c r="C27" s="47">
        <f t="shared" si="0"/>
        <v>2121.2324608599997</v>
      </c>
      <c r="D27" s="47">
        <f t="shared" si="1"/>
        <v>1210.1484953300001</v>
      </c>
      <c r="E27" s="47">
        <f t="shared" si="2"/>
        <v>813.81969621000007</v>
      </c>
      <c r="F27" s="47">
        <f t="shared" si="3"/>
        <v>82.496548390000001</v>
      </c>
      <c r="G27" s="47">
        <f t="shared" si="4"/>
        <v>313.83225073</v>
      </c>
      <c r="H27" s="47">
        <f t="shared" si="5"/>
        <v>2208.3250344399999</v>
      </c>
      <c r="I27" s="47">
        <v>1486.6990647099999</v>
      </c>
      <c r="J27" s="47">
        <f t="shared" si="6"/>
        <v>721.62596973000007</v>
      </c>
      <c r="K27" s="47">
        <v>608.50122793000003</v>
      </c>
      <c r="L27" s="47">
        <v>43.37167006</v>
      </c>
      <c r="M27" s="47">
        <v>69.75307174000001</v>
      </c>
      <c r="N27" s="47">
        <f t="shared" si="7"/>
        <v>1123.0559217499999</v>
      </c>
      <c r="O27" s="47">
        <v>634.53339614999993</v>
      </c>
      <c r="P27" s="47">
        <f t="shared" si="8"/>
        <v>488.52252559999999</v>
      </c>
      <c r="Q27" s="47">
        <v>205.31846827999999</v>
      </c>
      <c r="R27" s="47">
        <v>39.124878330000001</v>
      </c>
      <c r="S27" s="47">
        <v>244.07917899</v>
      </c>
      <c r="T27" s="47"/>
      <c r="U27" s="47"/>
      <c r="V27" s="47"/>
      <c r="W27" s="47"/>
      <c r="X27" s="47"/>
    </row>
    <row r="28" spans="1:24" hidden="1" outlineLevel="1">
      <c r="A28" s="15">
        <v>41061</v>
      </c>
      <c r="B28" s="47">
        <v>3333.9648086599996</v>
      </c>
      <c r="C28" s="47">
        <f t="shared" si="0"/>
        <v>1994.3884094599998</v>
      </c>
      <c r="D28" s="47">
        <f t="shared" si="1"/>
        <v>1339.5763992</v>
      </c>
      <c r="E28" s="47">
        <f t="shared" si="2"/>
        <v>943.69637237999996</v>
      </c>
      <c r="F28" s="47">
        <f t="shared" si="3"/>
        <v>82.247475949999995</v>
      </c>
      <c r="G28" s="47">
        <f t="shared" si="4"/>
        <v>313.63255087000005</v>
      </c>
      <c r="H28" s="47">
        <f t="shared" si="5"/>
        <v>2248.0049185099997</v>
      </c>
      <c r="I28" s="47">
        <v>1389.2185135899999</v>
      </c>
      <c r="J28" s="47">
        <f t="shared" si="6"/>
        <v>858.78640492</v>
      </c>
      <c r="K28" s="47">
        <v>754.31377156999997</v>
      </c>
      <c r="L28" s="47">
        <v>34.897722250000001</v>
      </c>
      <c r="M28" s="47">
        <v>69.574911100000008</v>
      </c>
      <c r="N28" s="47">
        <f t="shared" si="7"/>
        <v>1085.9598901500001</v>
      </c>
      <c r="O28" s="47">
        <v>605.16989587</v>
      </c>
      <c r="P28" s="47">
        <f t="shared" si="8"/>
        <v>480.78999428000003</v>
      </c>
      <c r="Q28" s="47">
        <v>189.38260081000001</v>
      </c>
      <c r="R28" s="47">
        <v>47.349753700000001</v>
      </c>
      <c r="S28" s="47">
        <v>244.05763977000001</v>
      </c>
      <c r="T28" s="47"/>
      <c r="U28" s="47"/>
      <c r="V28" s="47"/>
      <c r="W28" s="47"/>
      <c r="X28" s="47"/>
    </row>
    <row r="29" spans="1:24" hidden="1" outlineLevel="1">
      <c r="A29" s="15">
        <v>41091</v>
      </c>
      <c r="B29" s="47">
        <v>3522.96126422</v>
      </c>
      <c r="C29" s="47">
        <f t="shared" si="0"/>
        <v>2205.3213781899999</v>
      </c>
      <c r="D29" s="47">
        <f t="shared" si="1"/>
        <v>1317.6398860300001</v>
      </c>
      <c r="E29" s="47">
        <f t="shared" si="2"/>
        <v>868.76738539000007</v>
      </c>
      <c r="F29" s="47">
        <f t="shared" si="3"/>
        <v>135.13575813</v>
      </c>
      <c r="G29" s="47">
        <f t="shared" si="4"/>
        <v>313.73674251</v>
      </c>
      <c r="H29" s="47">
        <f t="shared" si="5"/>
        <v>2379.2890877700002</v>
      </c>
      <c r="I29" s="47">
        <v>1515.4651565699999</v>
      </c>
      <c r="J29" s="47">
        <f t="shared" si="6"/>
        <v>863.82393120000006</v>
      </c>
      <c r="K29" s="47">
        <v>706.55174277000003</v>
      </c>
      <c r="L29" s="47">
        <v>88.159916780000003</v>
      </c>
      <c r="M29" s="47">
        <v>69.112271649999997</v>
      </c>
      <c r="N29" s="47">
        <f t="shared" si="7"/>
        <v>1143.6721764500001</v>
      </c>
      <c r="O29" s="47">
        <v>689.85622162000004</v>
      </c>
      <c r="P29" s="47">
        <f t="shared" si="8"/>
        <v>453.81595483000001</v>
      </c>
      <c r="Q29" s="47">
        <v>162.21564261999998</v>
      </c>
      <c r="R29" s="47">
        <v>46.975841350000003</v>
      </c>
      <c r="S29" s="47">
        <v>244.62447086</v>
      </c>
      <c r="T29" s="47"/>
      <c r="U29" s="47"/>
      <c r="V29" s="47"/>
      <c r="W29" s="47"/>
      <c r="X29" s="47"/>
    </row>
    <row r="30" spans="1:24" hidden="1" outlineLevel="1">
      <c r="A30" s="15">
        <v>41122</v>
      </c>
      <c r="B30" s="47">
        <v>3270.9126996399996</v>
      </c>
      <c r="C30" s="47">
        <f t="shared" si="0"/>
        <v>1875.4506692099999</v>
      </c>
      <c r="D30" s="47">
        <f t="shared" si="1"/>
        <v>1395.4620304300001</v>
      </c>
      <c r="E30" s="47">
        <f t="shared" si="2"/>
        <v>909.42231077999998</v>
      </c>
      <c r="F30" s="47">
        <f t="shared" si="3"/>
        <v>172.32926176999999</v>
      </c>
      <c r="G30" s="47">
        <f t="shared" si="4"/>
        <v>313.71045787999998</v>
      </c>
      <c r="H30" s="47">
        <f t="shared" si="5"/>
        <v>2352.0438171000001</v>
      </c>
      <c r="I30" s="47">
        <v>1406.28877573</v>
      </c>
      <c r="J30" s="47">
        <f t="shared" si="6"/>
        <v>945.75504137000007</v>
      </c>
      <c r="K30" s="47">
        <v>758.16896694000002</v>
      </c>
      <c r="L30" s="47">
        <v>118.75929651</v>
      </c>
      <c r="M30" s="47">
        <v>68.826777919999998</v>
      </c>
      <c r="N30" s="47">
        <f t="shared" si="7"/>
        <v>918.86888253999996</v>
      </c>
      <c r="O30" s="47">
        <v>469.16189348</v>
      </c>
      <c r="P30" s="47">
        <f t="shared" si="8"/>
        <v>449.70698905999996</v>
      </c>
      <c r="Q30" s="47">
        <v>151.25334383999999</v>
      </c>
      <c r="R30" s="47">
        <v>53.569965259999996</v>
      </c>
      <c r="S30" s="47">
        <v>244.88367995999999</v>
      </c>
      <c r="T30" s="47"/>
      <c r="U30" s="47"/>
      <c r="V30" s="47"/>
      <c r="W30" s="47"/>
      <c r="X30" s="47"/>
    </row>
    <row r="31" spans="1:24" hidden="1" outlineLevel="1">
      <c r="A31" s="15">
        <v>41153</v>
      </c>
      <c r="B31" s="47">
        <v>3087.6840678500002</v>
      </c>
      <c r="C31" s="47">
        <f t="shared" si="0"/>
        <v>1820.32438325</v>
      </c>
      <c r="D31" s="47">
        <f t="shared" si="1"/>
        <v>1267.3596846</v>
      </c>
      <c r="E31" s="47">
        <f t="shared" si="2"/>
        <v>790.19684341000004</v>
      </c>
      <c r="F31" s="47">
        <f t="shared" si="3"/>
        <v>163.47501634999998</v>
      </c>
      <c r="G31" s="47">
        <f t="shared" si="4"/>
        <v>313.68782484000002</v>
      </c>
      <c r="H31" s="47">
        <f t="shared" si="5"/>
        <v>2148.8436215500001</v>
      </c>
      <c r="I31" s="47">
        <v>1310.9571197</v>
      </c>
      <c r="J31" s="47">
        <f t="shared" si="6"/>
        <v>837.88650185000006</v>
      </c>
      <c r="K31" s="47">
        <v>654.46561715000007</v>
      </c>
      <c r="L31" s="47">
        <v>114.73544407999999</v>
      </c>
      <c r="M31" s="47">
        <v>68.685440619999994</v>
      </c>
      <c r="N31" s="47">
        <f t="shared" si="7"/>
        <v>938.84044629999994</v>
      </c>
      <c r="O31" s="47">
        <v>509.36726355000002</v>
      </c>
      <c r="P31" s="47">
        <f t="shared" si="8"/>
        <v>429.47318274999998</v>
      </c>
      <c r="Q31" s="47">
        <v>135.73122626</v>
      </c>
      <c r="R31" s="47">
        <v>48.739572269999996</v>
      </c>
      <c r="S31" s="47">
        <v>245.00238422000001</v>
      </c>
      <c r="T31" s="47"/>
      <c r="U31" s="47"/>
      <c r="V31" s="47"/>
      <c r="W31" s="47"/>
      <c r="X31" s="47"/>
    </row>
    <row r="32" spans="1:24" hidden="1" outlineLevel="1">
      <c r="A32" s="15">
        <v>41183</v>
      </c>
      <c r="B32" s="47">
        <v>3432.6187478400002</v>
      </c>
      <c r="C32" s="47">
        <f t="shared" si="0"/>
        <v>1997.0878288599999</v>
      </c>
      <c r="D32" s="47">
        <f t="shared" si="1"/>
        <v>1435.53091898</v>
      </c>
      <c r="E32" s="47">
        <f t="shared" si="2"/>
        <v>928.33146241999998</v>
      </c>
      <c r="F32" s="47">
        <f t="shared" si="3"/>
        <v>194.17935094000001</v>
      </c>
      <c r="G32" s="47">
        <f t="shared" si="4"/>
        <v>313.02010561999998</v>
      </c>
      <c r="H32" s="47">
        <f t="shared" si="5"/>
        <v>2381.7360112799997</v>
      </c>
      <c r="I32" s="47">
        <v>1442.64916251</v>
      </c>
      <c r="J32" s="47">
        <f t="shared" si="6"/>
        <v>939.08684876999996</v>
      </c>
      <c r="K32" s="47">
        <v>756.24972994999996</v>
      </c>
      <c r="L32" s="47">
        <v>114.21921597999999</v>
      </c>
      <c r="M32" s="47">
        <v>68.617902839999999</v>
      </c>
      <c r="N32" s="47">
        <f t="shared" si="7"/>
        <v>1050.88273656</v>
      </c>
      <c r="O32" s="47">
        <v>554.43866634999995</v>
      </c>
      <c r="P32" s="47">
        <f t="shared" si="8"/>
        <v>496.44407021000001</v>
      </c>
      <c r="Q32" s="47">
        <v>172.08173246999999</v>
      </c>
      <c r="R32" s="47">
        <v>79.960134960000005</v>
      </c>
      <c r="S32" s="47">
        <v>244.40220278000001</v>
      </c>
      <c r="T32" s="47"/>
      <c r="U32" s="47"/>
      <c r="V32" s="47"/>
      <c r="W32" s="47"/>
      <c r="X32" s="47"/>
    </row>
    <row r="33" spans="1:24" hidden="1" outlineLevel="1">
      <c r="A33" s="15">
        <v>41214</v>
      </c>
      <c r="B33" s="47">
        <v>3184.99693837</v>
      </c>
      <c r="C33" s="47">
        <f t="shared" si="0"/>
        <v>1765.2006914899998</v>
      </c>
      <c r="D33" s="47">
        <f t="shared" si="1"/>
        <v>1419.7962468800001</v>
      </c>
      <c r="E33" s="47">
        <f t="shared" si="2"/>
        <v>944.82791628999996</v>
      </c>
      <c r="F33" s="47">
        <f t="shared" si="3"/>
        <v>162.26130424000002</v>
      </c>
      <c r="G33" s="47">
        <f t="shared" si="4"/>
        <v>312.70702634999998</v>
      </c>
      <c r="H33" s="47">
        <f t="shared" si="5"/>
        <v>2221.1886888999998</v>
      </c>
      <c r="I33" s="47">
        <v>1327.3371348799999</v>
      </c>
      <c r="J33" s="47">
        <f t="shared" si="6"/>
        <v>893.85155401999998</v>
      </c>
      <c r="K33" s="47">
        <v>711.76071436999996</v>
      </c>
      <c r="L33" s="47">
        <v>113.75608604</v>
      </c>
      <c r="M33" s="47">
        <v>68.334753610000007</v>
      </c>
      <c r="N33" s="47">
        <f t="shared" si="7"/>
        <v>963.80824946999996</v>
      </c>
      <c r="O33" s="47">
        <v>437.86355660999999</v>
      </c>
      <c r="P33" s="47">
        <f t="shared" si="8"/>
        <v>525.94469286000003</v>
      </c>
      <c r="Q33" s="47">
        <v>233.06720192</v>
      </c>
      <c r="R33" s="47">
        <v>48.505218200000002</v>
      </c>
      <c r="S33" s="47">
        <v>244.37227274</v>
      </c>
      <c r="T33" s="47"/>
      <c r="U33" s="47"/>
      <c r="V33" s="47"/>
      <c r="W33" s="47"/>
      <c r="X33" s="47"/>
    </row>
    <row r="34" spans="1:24" hidden="1" outlineLevel="1">
      <c r="A34" s="15">
        <v>41244</v>
      </c>
      <c r="B34" s="47">
        <v>3220.74358334</v>
      </c>
      <c r="C34" s="47">
        <f t="shared" si="0"/>
        <v>2049.1292797599999</v>
      </c>
      <c r="D34" s="47">
        <f t="shared" si="1"/>
        <v>1171.6143035800001</v>
      </c>
      <c r="E34" s="47">
        <f t="shared" si="2"/>
        <v>813.74011496000003</v>
      </c>
      <c r="F34" s="47">
        <f t="shared" si="3"/>
        <v>74.480783159999987</v>
      </c>
      <c r="G34" s="47">
        <f t="shared" si="4"/>
        <v>283.39340546</v>
      </c>
      <c r="H34" s="47">
        <f t="shared" si="5"/>
        <v>2361.7033575</v>
      </c>
      <c r="I34" s="47">
        <v>1446.9171442899999</v>
      </c>
      <c r="J34" s="47">
        <f t="shared" si="6"/>
        <v>914.78621321000014</v>
      </c>
      <c r="K34" s="47">
        <v>684.72186471000009</v>
      </c>
      <c r="L34" s="47">
        <v>40.145659109999997</v>
      </c>
      <c r="M34" s="47">
        <v>189.91868939</v>
      </c>
      <c r="N34" s="47">
        <f t="shared" si="7"/>
        <v>859.04022583999995</v>
      </c>
      <c r="O34" s="47">
        <v>602.21213547000002</v>
      </c>
      <c r="P34" s="47">
        <f t="shared" si="8"/>
        <v>256.82809036999998</v>
      </c>
      <c r="Q34" s="47">
        <v>129.01825024999999</v>
      </c>
      <c r="R34" s="47">
        <v>34.335124049999997</v>
      </c>
      <c r="S34" s="47">
        <v>93.474716069999999</v>
      </c>
      <c r="T34" s="47"/>
      <c r="U34" s="47"/>
      <c r="V34" s="47"/>
      <c r="W34" s="47"/>
      <c r="X34" s="47"/>
    </row>
    <row r="35" spans="1:24" hidden="1" outlineLevel="1">
      <c r="A35" s="15">
        <v>41275</v>
      </c>
      <c r="B35" s="47">
        <v>3075.9959829299996</v>
      </c>
      <c r="C35" s="47">
        <f t="shared" si="0"/>
        <v>2135.6538109899998</v>
      </c>
      <c r="D35" s="47">
        <f t="shared" si="1"/>
        <v>940.34217193999984</v>
      </c>
      <c r="E35" s="47">
        <f t="shared" si="2"/>
        <v>602.38322984000001</v>
      </c>
      <c r="F35" s="47">
        <f t="shared" si="3"/>
        <v>53.869140659999999</v>
      </c>
      <c r="G35" s="47">
        <f t="shared" si="4"/>
        <v>284.08980143999997</v>
      </c>
      <c r="H35" s="47">
        <f t="shared" si="5"/>
        <v>2308.5078767999998</v>
      </c>
      <c r="I35" s="47">
        <v>1631.11140166</v>
      </c>
      <c r="J35" s="47">
        <f t="shared" si="6"/>
        <v>677.39647513999989</v>
      </c>
      <c r="K35" s="47">
        <v>457.88576734999998</v>
      </c>
      <c r="L35" s="47">
        <v>29.004848150000001</v>
      </c>
      <c r="M35" s="47">
        <v>190.50585963999998</v>
      </c>
      <c r="N35" s="47">
        <f t="shared" si="7"/>
        <v>767.48810613000001</v>
      </c>
      <c r="O35" s="47">
        <v>504.54240932999994</v>
      </c>
      <c r="P35" s="47">
        <f t="shared" si="8"/>
        <v>262.94569680000001</v>
      </c>
      <c r="Q35" s="47">
        <v>144.49746249</v>
      </c>
      <c r="R35" s="47">
        <v>24.864292509999999</v>
      </c>
      <c r="S35" s="47">
        <v>93.583941800000005</v>
      </c>
      <c r="T35" s="47"/>
      <c r="U35" s="47"/>
      <c r="V35" s="47"/>
      <c r="W35" s="47"/>
      <c r="X35" s="47"/>
    </row>
    <row r="36" spans="1:24" hidden="1" outlineLevel="1">
      <c r="A36" s="15">
        <v>41306</v>
      </c>
      <c r="B36" s="47">
        <v>2917.0888256300004</v>
      </c>
      <c r="C36" s="47">
        <f t="shared" si="0"/>
        <v>1959.5698916199999</v>
      </c>
      <c r="D36" s="47">
        <f t="shared" si="1"/>
        <v>957.51893401000007</v>
      </c>
      <c r="E36" s="47">
        <f t="shared" si="2"/>
        <v>615.61821295999994</v>
      </c>
      <c r="F36" s="47">
        <f t="shared" si="3"/>
        <v>56.956384749999998</v>
      </c>
      <c r="G36" s="47">
        <f t="shared" si="4"/>
        <v>284.94433630000003</v>
      </c>
      <c r="H36" s="47">
        <f t="shared" si="5"/>
        <v>2183.4334537300001</v>
      </c>
      <c r="I36" s="47">
        <v>1492.56207477</v>
      </c>
      <c r="J36" s="47">
        <f t="shared" si="6"/>
        <v>690.87137896000002</v>
      </c>
      <c r="K36" s="47">
        <v>467.79625664999998</v>
      </c>
      <c r="L36" s="47">
        <v>31.538915620000001</v>
      </c>
      <c r="M36" s="47">
        <v>191.53620669</v>
      </c>
      <c r="N36" s="47">
        <f t="shared" si="7"/>
        <v>733.65537190000009</v>
      </c>
      <c r="O36" s="47">
        <v>467.00781684999998</v>
      </c>
      <c r="P36" s="47">
        <f t="shared" si="8"/>
        <v>266.64755505000005</v>
      </c>
      <c r="Q36" s="47">
        <v>147.82195631000002</v>
      </c>
      <c r="R36" s="47">
        <v>25.417469130000001</v>
      </c>
      <c r="S36" s="47">
        <v>93.408129610000003</v>
      </c>
      <c r="T36" s="47"/>
      <c r="U36" s="47"/>
      <c r="V36" s="47"/>
      <c r="W36" s="47"/>
      <c r="X36" s="47"/>
    </row>
    <row r="37" spans="1:24" hidden="1" outlineLevel="1">
      <c r="A37" s="15">
        <v>41334</v>
      </c>
      <c r="B37" s="47">
        <v>3054.394619130001</v>
      </c>
      <c r="C37" s="47">
        <f t="shared" si="0"/>
        <v>2054.6177088200002</v>
      </c>
      <c r="D37" s="47">
        <f t="shared" si="1"/>
        <v>999.77691030999995</v>
      </c>
      <c r="E37" s="47">
        <f t="shared" si="2"/>
        <v>643.26932346000001</v>
      </c>
      <c r="F37" s="47">
        <f t="shared" si="3"/>
        <v>69.229218220000007</v>
      </c>
      <c r="G37" s="47">
        <f t="shared" si="4"/>
        <v>287.27836862999999</v>
      </c>
      <c r="H37" s="47">
        <f t="shared" si="5"/>
        <v>2308.8919785799999</v>
      </c>
      <c r="I37" s="47">
        <v>1543.3503797800001</v>
      </c>
      <c r="J37" s="47">
        <f t="shared" si="6"/>
        <v>765.54159879999997</v>
      </c>
      <c r="K37" s="47">
        <v>531.37510664000001</v>
      </c>
      <c r="L37" s="47">
        <v>43.152667010000002</v>
      </c>
      <c r="M37" s="47">
        <v>191.01382515</v>
      </c>
      <c r="N37" s="47">
        <f t="shared" si="7"/>
        <v>745.50264055000002</v>
      </c>
      <c r="O37" s="47">
        <v>511.26732903999999</v>
      </c>
      <c r="P37" s="47">
        <f t="shared" si="8"/>
        <v>234.23531150999997</v>
      </c>
      <c r="Q37" s="47">
        <v>111.89421682</v>
      </c>
      <c r="R37" s="47">
        <v>26.076551210000002</v>
      </c>
      <c r="S37" s="47">
        <v>96.26454348</v>
      </c>
      <c r="T37" s="47"/>
      <c r="U37" s="47"/>
      <c r="V37" s="47"/>
      <c r="W37" s="47"/>
      <c r="X37" s="47"/>
    </row>
    <row r="38" spans="1:24" hidden="1" outlineLevel="1">
      <c r="A38" s="15">
        <v>41365</v>
      </c>
      <c r="B38" s="47">
        <v>3173.4939091700003</v>
      </c>
      <c r="C38" s="47">
        <f t="shared" si="0"/>
        <v>2145.09425487</v>
      </c>
      <c r="D38" s="47">
        <f t="shared" si="1"/>
        <v>1028.3996543000001</v>
      </c>
      <c r="E38" s="47">
        <f t="shared" si="2"/>
        <v>719.77783674</v>
      </c>
      <c r="F38" s="47">
        <f t="shared" si="3"/>
        <v>111.27367287999999</v>
      </c>
      <c r="G38" s="47">
        <f t="shared" si="4"/>
        <v>197.34814468000002</v>
      </c>
      <c r="H38" s="47">
        <f t="shared" si="5"/>
        <v>2582.2527030399997</v>
      </c>
      <c r="I38" s="47">
        <v>1703.4957015699999</v>
      </c>
      <c r="J38" s="47">
        <f t="shared" si="6"/>
        <v>878.75700146999998</v>
      </c>
      <c r="K38" s="47">
        <v>604.04712351000001</v>
      </c>
      <c r="L38" s="47">
        <v>84.185849899999994</v>
      </c>
      <c r="M38" s="47">
        <v>190.52402806000001</v>
      </c>
      <c r="N38" s="47">
        <f t="shared" si="7"/>
        <v>591.24120613000002</v>
      </c>
      <c r="O38" s="47">
        <v>441.59855329999999</v>
      </c>
      <c r="P38" s="47">
        <f t="shared" si="8"/>
        <v>149.64265283</v>
      </c>
      <c r="Q38" s="47">
        <v>115.73071322999999</v>
      </c>
      <c r="R38" s="47">
        <v>27.087822979999999</v>
      </c>
      <c r="S38" s="47">
        <v>6.8241166199999999</v>
      </c>
      <c r="T38" s="47"/>
      <c r="U38" s="47"/>
      <c r="V38" s="47"/>
      <c r="W38" s="47"/>
      <c r="X38" s="47"/>
    </row>
    <row r="39" spans="1:24" hidden="1" outlineLevel="1">
      <c r="A39" s="15">
        <v>41395</v>
      </c>
      <c r="B39" s="47">
        <v>3114.34608725</v>
      </c>
      <c r="C39" s="47">
        <f t="shared" si="0"/>
        <v>2145.3578392299996</v>
      </c>
      <c r="D39" s="47">
        <f t="shared" si="1"/>
        <v>968.9882480199999</v>
      </c>
      <c r="E39" s="47">
        <f t="shared" si="2"/>
        <v>710.99336565999999</v>
      </c>
      <c r="F39" s="47">
        <f t="shared" si="3"/>
        <v>60.565401190000003</v>
      </c>
      <c r="G39" s="47">
        <f t="shared" si="4"/>
        <v>197.42948117</v>
      </c>
      <c r="H39" s="47">
        <f t="shared" si="5"/>
        <v>2498.8285639999999</v>
      </c>
      <c r="I39" s="47">
        <v>1682.4194949599998</v>
      </c>
      <c r="J39" s="47">
        <f t="shared" si="6"/>
        <v>816.40906903999996</v>
      </c>
      <c r="K39" s="47">
        <v>593.93832807000001</v>
      </c>
      <c r="L39" s="47">
        <v>31.824346800000001</v>
      </c>
      <c r="M39" s="47">
        <v>190.64639417000001</v>
      </c>
      <c r="N39" s="47">
        <f t="shared" si="7"/>
        <v>615.51752325000007</v>
      </c>
      <c r="O39" s="47">
        <v>462.93834427000002</v>
      </c>
      <c r="P39" s="47">
        <f t="shared" si="8"/>
        <v>152.57917897999999</v>
      </c>
      <c r="Q39" s="47">
        <v>117.05503759</v>
      </c>
      <c r="R39" s="47">
        <v>28.741054389999999</v>
      </c>
      <c r="S39" s="47">
        <v>6.7830870000000001</v>
      </c>
      <c r="T39" s="47"/>
      <c r="U39" s="47"/>
      <c r="V39" s="47"/>
      <c r="W39" s="47"/>
      <c r="X39" s="47"/>
    </row>
    <row r="40" spans="1:24" hidden="1" outlineLevel="1">
      <c r="A40" s="15">
        <v>41426</v>
      </c>
      <c r="B40" s="47">
        <v>2835.6444368699995</v>
      </c>
      <c r="C40" s="47">
        <f t="shared" si="0"/>
        <v>1852.3882444999999</v>
      </c>
      <c r="D40" s="47">
        <f t="shared" si="1"/>
        <v>983.25619237000001</v>
      </c>
      <c r="E40" s="47">
        <f t="shared" si="2"/>
        <v>662.60346113000003</v>
      </c>
      <c r="F40" s="47">
        <f t="shared" si="3"/>
        <v>123.23804746</v>
      </c>
      <c r="G40" s="47">
        <f t="shared" si="4"/>
        <v>197.41468377999999</v>
      </c>
      <c r="H40" s="47">
        <f t="shared" si="5"/>
        <v>2364.85012603</v>
      </c>
      <c r="I40" s="47">
        <v>1545.8398092399998</v>
      </c>
      <c r="J40" s="47">
        <f t="shared" si="6"/>
        <v>819.01031679000005</v>
      </c>
      <c r="K40" s="47">
        <v>534.76348673000007</v>
      </c>
      <c r="L40" s="47">
        <v>93.651202650000002</v>
      </c>
      <c r="M40" s="47">
        <v>190.59562740999999</v>
      </c>
      <c r="N40" s="47">
        <f t="shared" si="7"/>
        <v>470.79431083999998</v>
      </c>
      <c r="O40" s="47">
        <v>306.54843526000002</v>
      </c>
      <c r="P40" s="47">
        <f t="shared" si="8"/>
        <v>164.24587557999999</v>
      </c>
      <c r="Q40" s="47">
        <v>127.8399744</v>
      </c>
      <c r="R40" s="47">
        <v>29.586844809999999</v>
      </c>
      <c r="S40" s="47">
        <v>6.8190563700000002</v>
      </c>
      <c r="T40" s="47"/>
      <c r="U40" s="47"/>
      <c r="V40" s="47"/>
      <c r="W40" s="47"/>
      <c r="X40" s="47"/>
    </row>
    <row r="41" spans="1:24" hidden="1" outlineLevel="1">
      <c r="A41" s="15">
        <v>41456</v>
      </c>
      <c r="B41" s="47">
        <v>3072.6257599400001</v>
      </c>
      <c r="C41" s="47">
        <f t="shared" si="0"/>
        <v>2222.0400621200001</v>
      </c>
      <c r="D41" s="47">
        <f t="shared" si="1"/>
        <v>850.58569781999995</v>
      </c>
      <c r="E41" s="47">
        <f t="shared" si="2"/>
        <v>575.87772196000003</v>
      </c>
      <c r="F41" s="47">
        <f t="shared" si="3"/>
        <v>77.16673059</v>
      </c>
      <c r="G41" s="47">
        <f t="shared" si="4"/>
        <v>197.54124526999999</v>
      </c>
      <c r="H41" s="47">
        <f t="shared" si="5"/>
        <v>2414.2282334800002</v>
      </c>
      <c r="I41" s="47">
        <v>1732.3986271700001</v>
      </c>
      <c r="J41" s="47">
        <f t="shared" si="6"/>
        <v>681.82960630999992</v>
      </c>
      <c r="K41" s="47">
        <v>449.24834225000001</v>
      </c>
      <c r="L41" s="47">
        <v>41.957073129999998</v>
      </c>
      <c r="M41" s="47">
        <v>190.62419093</v>
      </c>
      <c r="N41" s="47">
        <f t="shared" si="7"/>
        <v>658.39752645999988</v>
      </c>
      <c r="O41" s="47">
        <v>489.64143494999996</v>
      </c>
      <c r="P41" s="47">
        <f t="shared" si="8"/>
        <v>168.75609150999998</v>
      </c>
      <c r="Q41" s="47">
        <v>126.62937970999999</v>
      </c>
      <c r="R41" s="47">
        <v>35.209657460000003</v>
      </c>
      <c r="S41" s="47">
        <v>6.91705434</v>
      </c>
      <c r="T41" s="47"/>
      <c r="U41" s="47"/>
      <c r="V41" s="47"/>
      <c r="W41" s="47"/>
      <c r="X41" s="47"/>
    </row>
    <row r="42" spans="1:24" hidden="1" outlineLevel="1">
      <c r="A42" s="15">
        <v>41487</v>
      </c>
      <c r="B42" s="47">
        <v>3089.6397113899998</v>
      </c>
      <c r="C42" s="47">
        <f t="shared" si="0"/>
        <v>2325.6492417899999</v>
      </c>
      <c r="D42" s="47">
        <f t="shared" si="1"/>
        <v>763.99046959999987</v>
      </c>
      <c r="E42" s="47">
        <f t="shared" si="2"/>
        <v>548.83592953999994</v>
      </c>
      <c r="F42" s="47">
        <f t="shared" si="3"/>
        <v>84.87479596</v>
      </c>
      <c r="G42" s="47">
        <f t="shared" si="4"/>
        <v>130.27974410000002</v>
      </c>
      <c r="H42" s="47">
        <f t="shared" si="5"/>
        <v>2475.0071035300002</v>
      </c>
      <c r="I42" s="47">
        <v>1864.4775363800002</v>
      </c>
      <c r="J42" s="47">
        <f t="shared" si="6"/>
        <v>610.52956714999993</v>
      </c>
      <c r="K42" s="47">
        <v>440.39696184999997</v>
      </c>
      <c r="L42" s="47">
        <v>46.80903335</v>
      </c>
      <c r="M42" s="47">
        <v>123.32357195</v>
      </c>
      <c r="N42" s="47">
        <f t="shared" si="7"/>
        <v>614.63260786000001</v>
      </c>
      <c r="O42" s="47">
        <v>461.17170540999996</v>
      </c>
      <c r="P42" s="47">
        <f t="shared" si="8"/>
        <v>153.46090244999999</v>
      </c>
      <c r="Q42" s="47">
        <v>108.43896769</v>
      </c>
      <c r="R42" s="47">
        <v>38.06576261</v>
      </c>
      <c r="S42" s="47">
        <v>6.9561721500000004</v>
      </c>
      <c r="T42" s="47"/>
      <c r="U42" s="47"/>
      <c r="V42" s="47"/>
      <c r="W42" s="47"/>
      <c r="X42" s="47"/>
    </row>
    <row r="43" spans="1:24" hidden="1" outlineLevel="1">
      <c r="A43" s="15">
        <v>41518</v>
      </c>
      <c r="B43" s="47">
        <v>3100.6884762799996</v>
      </c>
      <c r="C43" s="47">
        <f t="shared" si="0"/>
        <v>2257.1663137099999</v>
      </c>
      <c r="D43" s="47">
        <f t="shared" si="1"/>
        <v>843.52216256999998</v>
      </c>
      <c r="E43" s="47">
        <f t="shared" si="2"/>
        <v>612.52092341000002</v>
      </c>
      <c r="F43" s="47">
        <f t="shared" si="3"/>
        <v>101.44001632999999</v>
      </c>
      <c r="G43" s="47">
        <f t="shared" si="4"/>
        <v>129.56122282999999</v>
      </c>
      <c r="H43" s="47">
        <f t="shared" si="5"/>
        <v>2421.0130294399996</v>
      </c>
      <c r="I43" s="47">
        <v>1750.7520680999999</v>
      </c>
      <c r="J43" s="47">
        <f t="shared" si="6"/>
        <v>670.26096133999999</v>
      </c>
      <c r="K43" s="47">
        <v>499.43115186</v>
      </c>
      <c r="L43" s="47">
        <v>47.750128150000002</v>
      </c>
      <c r="M43" s="47">
        <v>123.07968133</v>
      </c>
      <c r="N43" s="47">
        <f t="shared" si="7"/>
        <v>679.67544683999995</v>
      </c>
      <c r="O43" s="47">
        <v>506.41424560999997</v>
      </c>
      <c r="P43" s="47">
        <f t="shared" si="8"/>
        <v>173.26120122999998</v>
      </c>
      <c r="Q43" s="47">
        <v>113.08977154999999</v>
      </c>
      <c r="R43" s="47">
        <v>53.689888179999997</v>
      </c>
      <c r="S43" s="47">
        <v>6.4815414999999996</v>
      </c>
      <c r="T43" s="47"/>
      <c r="U43" s="47"/>
      <c r="V43" s="47"/>
      <c r="W43" s="47"/>
      <c r="X43" s="47"/>
    </row>
    <row r="44" spans="1:24" hidden="1" outlineLevel="1">
      <c r="A44" s="15">
        <v>41548</v>
      </c>
      <c r="B44" s="47">
        <v>3137.6441578799995</v>
      </c>
      <c r="C44" s="47">
        <f t="shared" si="0"/>
        <v>2060.5796702399998</v>
      </c>
      <c r="D44" s="47">
        <f t="shared" si="1"/>
        <v>1077.0644876399999</v>
      </c>
      <c r="E44" s="47">
        <f t="shared" si="2"/>
        <v>836.08770250999999</v>
      </c>
      <c r="F44" s="47">
        <f t="shared" si="3"/>
        <v>110.9141365</v>
      </c>
      <c r="G44" s="47">
        <f t="shared" si="4"/>
        <v>130.06264863000001</v>
      </c>
      <c r="H44" s="47">
        <f t="shared" si="5"/>
        <v>2403.5506257899997</v>
      </c>
      <c r="I44" s="47">
        <v>1592.5751081999999</v>
      </c>
      <c r="J44" s="47">
        <f t="shared" si="6"/>
        <v>810.97551758999998</v>
      </c>
      <c r="K44" s="47">
        <v>642.82685227000002</v>
      </c>
      <c r="L44" s="47">
        <v>45.052618510000002</v>
      </c>
      <c r="M44" s="47">
        <v>123.09604681</v>
      </c>
      <c r="N44" s="47">
        <f t="shared" si="7"/>
        <v>734.09353209000005</v>
      </c>
      <c r="O44" s="47">
        <v>468.00456204</v>
      </c>
      <c r="P44" s="47">
        <f t="shared" si="8"/>
        <v>266.08897005</v>
      </c>
      <c r="Q44" s="47">
        <v>193.26085024</v>
      </c>
      <c r="R44" s="47">
        <v>65.861517989999996</v>
      </c>
      <c r="S44" s="47">
        <v>6.9666018200000002</v>
      </c>
      <c r="T44" s="47"/>
      <c r="U44" s="47"/>
      <c r="V44" s="47"/>
      <c r="W44" s="47"/>
      <c r="X44" s="47"/>
    </row>
    <row r="45" spans="1:24" hidden="1" outlineLevel="1">
      <c r="A45" s="15">
        <v>41579</v>
      </c>
      <c r="B45" s="47">
        <v>2833.7074611099997</v>
      </c>
      <c r="C45" s="47">
        <f t="shared" si="0"/>
        <v>1882.1866874799998</v>
      </c>
      <c r="D45" s="47">
        <f t="shared" si="1"/>
        <v>951.52077362999989</v>
      </c>
      <c r="E45" s="47">
        <f t="shared" si="2"/>
        <v>792.83215331999986</v>
      </c>
      <c r="F45" s="47">
        <f t="shared" si="3"/>
        <v>151.12061339000002</v>
      </c>
      <c r="G45" s="47">
        <f t="shared" si="4"/>
        <v>7.5680069200000002</v>
      </c>
      <c r="H45" s="47">
        <f t="shared" si="5"/>
        <v>2160.3755658399996</v>
      </c>
      <c r="I45" s="47">
        <v>1465.7624974999999</v>
      </c>
      <c r="J45" s="47">
        <f t="shared" si="6"/>
        <v>694.61306833999993</v>
      </c>
      <c r="K45" s="47">
        <v>644.6454888799999</v>
      </c>
      <c r="L45" s="47">
        <v>49.327406000000003</v>
      </c>
      <c r="M45" s="47">
        <v>0.64017345999999997</v>
      </c>
      <c r="N45" s="47">
        <f t="shared" si="7"/>
        <v>673.33189527000002</v>
      </c>
      <c r="O45" s="47">
        <v>416.42418998000005</v>
      </c>
      <c r="P45" s="47">
        <f t="shared" si="8"/>
        <v>256.90770528999997</v>
      </c>
      <c r="Q45" s="47">
        <v>148.18666443999999</v>
      </c>
      <c r="R45" s="47">
        <v>101.79320739000001</v>
      </c>
      <c r="S45" s="47">
        <v>6.9278334600000004</v>
      </c>
      <c r="T45" s="47"/>
      <c r="U45" s="47"/>
      <c r="V45" s="47"/>
      <c r="W45" s="47"/>
      <c r="X45" s="47"/>
    </row>
    <row r="46" spans="1:24" hidden="1" outlineLevel="1">
      <c r="A46" s="15">
        <v>41609</v>
      </c>
      <c r="B46" s="47">
        <v>3571.7461527199998</v>
      </c>
      <c r="C46" s="47">
        <f t="shared" si="0"/>
        <v>2320.6491251099997</v>
      </c>
      <c r="D46" s="47">
        <f t="shared" si="1"/>
        <v>1251.0970276100002</v>
      </c>
      <c r="E46" s="47">
        <f t="shared" si="2"/>
        <v>1121.0647469300002</v>
      </c>
      <c r="F46" s="47">
        <f t="shared" si="3"/>
        <v>121.35620315999999</v>
      </c>
      <c r="G46" s="47">
        <f t="shared" si="4"/>
        <v>8.6760775199999998</v>
      </c>
      <c r="H46" s="47">
        <f t="shared" si="5"/>
        <v>2730.5267153</v>
      </c>
      <c r="I46" s="47">
        <v>1785.2706286599998</v>
      </c>
      <c r="J46" s="47">
        <f t="shared" si="6"/>
        <v>945.25608664000015</v>
      </c>
      <c r="K46" s="47">
        <v>880.0203859400001</v>
      </c>
      <c r="L46" s="47">
        <v>63.575747619999994</v>
      </c>
      <c r="M46" s="47">
        <v>1.65995308</v>
      </c>
      <c r="N46" s="47">
        <f t="shared" si="7"/>
        <v>841.21943741999996</v>
      </c>
      <c r="O46" s="47">
        <v>535.37849644999994</v>
      </c>
      <c r="P46" s="47">
        <f t="shared" si="8"/>
        <v>305.84094097000002</v>
      </c>
      <c r="Q46" s="47">
        <v>241.04436099</v>
      </c>
      <c r="R46" s="47">
        <v>57.780455539999998</v>
      </c>
      <c r="S46" s="47">
        <v>7.0161244399999996</v>
      </c>
      <c r="T46" s="47"/>
      <c r="U46" s="47"/>
      <c r="V46" s="47"/>
      <c r="W46" s="47"/>
      <c r="X46" s="47"/>
    </row>
    <row r="47" spans="1:24" hidden="1" outlineLevel="1">
      <c r="A47" s="15">
        <v>41640</v>
      </c>
      <c r="B47" s="47">
        <v>2998.4502904300002</v>
      </c>
      <c r="C47" s="47">
        <f t="shared" si="0"/>
        <v>2076.2733500200002</v>
      </c>
      <c r="D47" s="47">
        <f t="shared" si="1"/>
        <v>922.17694040999993</v>
      </c>
      <c r="E47" s="47">
        <f t="shared" si="2"/>
        <v>812.84608032999995</v>
      </c>
      <c r="F47" s="47">
        <f t="shared" si="3"/>
        <v>101.43375438000001</v>
      </c>
      <c r="G47" s="47">
        <f t="shared" si="4"/>
        <v>7.8971057</v>
      </c>
      <c r="H47" s="47">
        <f t="shared" si="5"/>
        <v>2240.5405601800003</v>
      </c>
      <c r="I47" s="47">
        <v>1467.1244790400001</v>
      </c>
      <c r="J47" s="47">
        <f t="shared" si="6"/>
        <v>773.41608113999996</v>
      </c>
      <c r="K47" s="47">
        <v>718.25341580999998</v>
      </c>
      <c r="L47" s="47">
        <v>53.812916780000002</v>
      </c>
      <c r="M47" s="47">
        <v>1.3497485499999999</v>
      </c>
      <c r="N47" s="47">
        <f t="shared" si="7"/>
        <v>757.90973024999994</v>
      </c>
      <c r="O47" s="47">
        <v>609.14887097999997</v>
      </c>
      <c r="P47" s="47">
        <f t="shared" si="8"/>
        <v>148.76085927</v>
      </c>
      <c r="Q47" s="47">
        <v>94.59266452</v>
      </c>
      <c r="R47" s="47">
        <v>47.620837600000002</v>
      </c>
      <c r="S47" s="47">
        <v>6.5473571499999998</v>
      </c>
      <c r="T47" s="47"/>
      <c r="U47" s="47"/>
      <c r="V47" s="47"/>
      <c r="W47" s="47"/>
      <c r="X47" s="47"/>
    </row>
    <row r="48" spans="1:24" hidden="1" outlineLevel="1">
      <c r="A48" s="15">
        <v>41671</v>
      </c>
      <c r="B48" s="47">
        <v>3169.4681655999998</v>
      </c>
      <c r="C48" s="47">
        <f t="shared" si="0"/>
        <v>2259.31103493</v>
      </c>
      <c r="D48" s="47">
        <f t="shared" si="1"/>
        <v>910.15713067000002</v>
      </c>
      <c r="E48" s="47">
        <f t="shared" si="2"/>
        <v>790.32080934999999</v>
      </c>
      <c r="F48" s="47">
        <f t="shared" si="3"/>
        <v>109.36778273</v>
      </c>
      <c r="G48" s="47">
        <f t="shared" si="4"/>
        <v>10.46853859</v>
      </c>
      <c r="H48" s="47">
        <f t="shared" si="5"/>
        <v>2307.0885474900001</v>
      </c>
      <c r="I48" s="47">
        <v>1573.57652267</v>
      </c>
      <c r="J48" s="47">
        <f t="shared" si="6"/>
        <v>733.51202481999997</v>
      </c>
      <c r="K48" s="47">
        <v>678.74647590999996</v>
      </c>
      <c r="L48" s="47">
        <v>53.411034210000004</v>
      </c>
      <c r="M48" s="47">
        <v>1.3545147</v>
      </c>
      <c r="N48" s="47">
        <f t="shared" si="7"/>
        <v>862.37961811000014</v>
      </c>
      <c r="O48" s="47">
        <v>685.73451226000009</v>
      </c>
      <c r="P48" s="47">
        <f t="shared" si="8"/>
        <v>176.64510584999999</v>
      </c>
      <c r="Q48" s="47">
        <v>111.57433344</v>
      </c>
      <c r="R48" s="47">
        <v>55.956748519999998</v>
      </c>
      <c r="S48" s="47">
        <v>9.1140238900000003</v>
      </c>
      <c r="T48" s="47"/>
      <c r="U48" s="47"/>
      <c r="V48" s="47"/>
      <c r="W48" s="47"/>
      <c r="X48" s="47"/>
    </row>
    <row r="49" spans="1:24" hidden="1" outlineLevel="1">
      <c r="A49" s="15">
        <v>41699</v>
      </c>
      <c r="B49" s="47">
        <v>3384.9039768600001</v>
      </c>
      <c r="C49" s="47">
        <f t="shared" si="0"/>
        <v>2462.5493318900003</v>
      </c>
      <c r="D49" s="47">
        <f t="shared" si="1"/>
        <v>922.35464496999998</v>
      </c>
      <c r="E49" s="47">
        <f t="shared" si="2"/>
        <v>797.88947863999999</v>
      </c>
      <c r="F49" s="47">
        <f t="shared" si="3"/>
        <v>113.01175893999999</v>
      </c>
      <c r="G49" s="47">
        <f t="shared" si="4"/>
        <v>11.453407389999999</v>
      </c>
      <c r="H49" s="47">
        <f t="shared" si="5"/>
        <v>2459.5758083999999</v>
      </c>
      <c r="I49" s="47">
        <v>1741.2472292900002</v>
      </c>
      <c r="J49" s="47">
        <f t="shared" si="6"/>
        <v>718.32857910999996</v>
      </c>
      <c r="K49" s="47">
        <v>662.76074309000001</v>
      </c>
      <c r="L49" s="47">
        <v>54.186516959999999</v>
      </c>
      <c r="M49" s="47">
        <v>1.38131906</v>
      </c>
      <c r="N49" s="47">
        <f t="shared" si="7"/>
        <v>925.32816845999992</v>
      </c>
      <c r="O49" s="47">
        <v>721.30210260000001</v>
      </c>
      <c r="P49" s="47">
        <f t="shared" si="8"/>
        <v>204.02606585999996</v>
      </c>
      <c r="Q49" s="47">
        <v>135.12873554999999</v>
      </c>
      <c r="R49" s="47">
        <v>58.825241980000001</v>
      </c>
      <c r="S49" s="47">
        <v>10.07208833</v>
      </c>
      <c r="T49" s="47"/>
      <c r="U49" s="47"/>
      <c r="V49" s="47"/>
      <c r="W49" s="47"/>
      <c r="X49" s="47"/>
    </row>
    <row r="50" spans="1:24" hidden="1" outlineLevel="1">
      <c r="A50" s="15">
        <v>41730</v>
      </c>
      <c r="B50" s="47">
        <v>4186.9606735500001</v>
      </c>
      <c r="C50" s="47">
        <f t="shared" si="0"/>
        <v>2964.9991161900002</v>
      </c>
      <c r="D50" s="47">
        <f t="shared" si="1"/>
        <v>1221.9615573599999</v>
      </c>
      <c r="E50" s="47">
        <f t="shared" si="2"/>
        <v>1090.5900014599999</v>
      </c>
      <c r="F50" s="47">
        <f t="shared" si="3"/>
        <v>122.43071745</v>
      </c>
      <c r="G50" s="47">
        <f t="shared" si="4"/>
        <v>8.9408384499999993</v>
      </c>
      <c r="H50" s="47">
        <f t="shared" si="5"/>
        <v>2940.9999277699999</v>
      </c>
      <c r="I50" s="47">
        <v>2111.9298055300001</v>
      </c>
      <c r="J50" s="47">
        <f t="shared" si="6"/>
        <v>829.07012223999993</v>
      </c>
      <c r="K50" s="47">
        <v>777.04171954999993</v>
      </c>
      <c r="L50" s="47">
        <v>50.681097530000002</v>
      </c>
      <c r="M50" s="47">
        <v>1.3473051599999999</v>
      </c>
      <c r="N50" s="47">
        <f t="shared" si="7"/>
        <v>1245.96074578</v>
      </c>
      <c r="O50" s="47">
        <v>853.06931066000004</v>
      </c>
      <c r="P50" s="47">
        <f t="shared" si="8"/>
        <v>392.89143511999993</v>
      </c>
      <c r="Q50" s="47">
        <v>313.54828190999996</v>
      </c>
      <c r="R50" s="47">
        <v>71.749619920000001</v>
      </c>
      <c r="S50" s="47">
        <v>7.5935332899999999</v>
      </c>
      <c r="T50" s="47"/>
      <c r="U50" s="47"/>
      <c r="V50" s="47"/>
      <c r="W50" s="47"/>
      <c r="X50" s="47"/>
    </row>
    <row r="51" spans="1:24" hidden="1" outlineLevel="1">
      <c r="A51" s="15">
        <v>41760</v>
      </c>
      <c r="B51" s="47">
        <v>4436.0597980600005</v>
      </c>
      <c r="C51" s="47">
        <f t="shared" si="0"/>
        <v>3087.3230763800002</v>
      </c>
      <c r="D51" s="47">
        <f t="shared" si="1"/>
        <v>1348.7367216799998</v>
      </c>
      <c r="E51" s="47">
        <f t="shared" si="2"/>
        <v>1182.73278295</v>
      </c>
      <c r="F51" s="47">
        <f t="shared" si="3"/>
        <v>156.20184054000001</v>
      </c>
      <c r="G51" s="47">
        <f t="shared" si="4"/>
        <v>9.8020981900000006</v>
      </c>
      <c r="H51" s="47">
        <f t="shared" si="5"/>
        <v>2939.5567188499999</v>
      </c>
      <c r="I51" s="47">
        <v>2085.03390605</v>
      </c>
      <c r="J51" s="47">
        <f t="shared" si="6"/>
        <v>854.5228128</v>
      </c>
      <c r="K51" s="47">
        <v>800.72326185999998</v>
      </c>
      <c r="L51" s="47">
        <v>52.442450170000001</v>
      </c>
      <c r="M51" s="47">
        <v>1.35710077</v>
      </c>
      <c r="N51" s="47">
        <f t="shared" si="7"/>
        <v>1496.5030792100001</v>
      </c>
      <c r="O51" s="47">
        <v>1002.28917033</v>
      </c>
      <c r="P51" s="47">
        <f t="shared" si="8"/>
        <v>494.21390887999996</v>
      </c>
      <c r="Q51" s="47">
        <v>382.00952108999996</v>
      </c>
      <c r="R51" s="47">
        <v>103.75939037000001</v>
      </c>
      <c r="S51" s="47">
        <v>8.44499742</v>
      </c>
      <c r="T51" s="47"/>
      <c r="U51" s="47"/>
      <c r="V51" s="47"/>
      <c r="W51" s="47"/>
      <c r="X51" s="47"/>
    </row>
    <row r="52" spans="1:24" hidden="1" outlineLevel="1">
      <c r="A52" s="15">
        <v>41791</v>
      </c>
      <c r="B52" s="47">
        <v>4148.3161759000004</v>
      </c>
      <c r="C52" s="47">
        <f t="shared" si="0"/>
        <v>2840.9373055800002</v>
      </c>
      <c r="D52" s="47">
        <f t="shared" si="1"/>
        <v>1307.37887032</v>
      </c>
      <c r="E52" s="47">
        <f t="shared" si="2"/>
        <v>1175.3944837700001</v>
      </c>
      <c r="F52" s="47">
        <f t="shared" si="3"/>
        <v>121.23969248</v>
      </c>
      <c r="G52" s="47">
        <f t="shared" si="4"/>
        <v>10.74469407</v>
      </c>
      <c r="H52" s="47">
        <f t="shared" si="5"/>
        <v>2806.2296965999999</v>
      </c>
      <c r="I52" s="47">
        <v>1970.70209114</v>
      </c>
      <c r="J52" s="47">
        <f t="shared" si="6"/>
        <v>835.5276054599999</v>
      </c>
      <c r="K52" s="47">
        <v>783.38052388999995</v>
      </c>
      <c r="L52" s="47">
        <v>49.900593050000005</v>
      </c>
      <c r="M52" s="47">
        <v>2.2464885200000002</v>
      </c>
      <c r="N52" s="47">
        <f t="shared" si="7"/>
        <v>1342.0864793000001</v>
      </c>
      <c r="O52" s="47">
        <v>870.23521444000005</v>
      </c>
      <c r="P52" s="47">
        <f t="shared" si="8"/>
        <v>471.85126486000007</v>
      </c>
      <c r="Q52" s="47">
        <v>392.01395988000002</v>
      </c>
      <c r="R52" s="47">
        <v>71.339099430000005</v>
      </c>
      <c r="S52" s="47">
        <v>8.4982055499999998</v>
      </c>
      <c r="T52" s="47"/>
      <c r="U52" s="47"/>
      <c r="V52" s="47"/>
      <c r="W52" s="47"/>
      <c r="X52" s="47"/>
    </row>
    <row r="53" spans="1:24" hidden="1" outlineLevel="1">
      <c r="A53" s="15">
        <v>41821</v>
      </c>
      <c r="B53" s="47">
        <v>4478.2635230799997</v>
      </c>
      <c r="C53" s="47">
        <f t="shared" si="0"/>
        <v>3304.9043875100001</v>
      </c>
      <c r="D53" s="47">
        <f t="shared" si="1"/>
        <v>1173.35913557</v>
      </c>
      <c r="E53" s="47">
        <f t="shared" si="2"/>
        <v>1034.5168826399999</v>
      </c>
      <c r="F53" s="47">
        <f t="shared" si="3"/>
        <v>127.98711431000001</v>
      </c>
      <c r="G53" s="47">
        <f t="shared" si="4"/>
        <v>10.85513862</v>
      </c>
      <c r="H53" s="47">
        <f t="shared" si="5"/>
        <v>2967.7576408300001</v>
      </c>
      <c r="I53" s="47">
        <v>2171.1166613700002</v>
      </c>
      <c r="J53" s="47">
        <f t="shared" si="6"/>
        <v>796.64097946000004</v>
      </c>
      <c r="K53" s="47">
        <v>743.78596004000008</v>
      </c>
      <c r="L53" s="47">
        <v>50.583528290000004</v>
      </c>
      <c r="M53" s="47">
        <v>2.2714911299999998</v>
      </c>
      <c r="N53" s="47">
        <f t="shared" si="7"/>
        <v>1510.50588225</v>
      </c>
      <c r="O53" s="47">
        <v>1133.7877261399999</v>
      </c>
      <c r="P53" s="47">
        <f t="shared" si="8"/>
        <v>376.71815611</v>
      </c>
      <c r="Q53" s="47">
        <v>290.73092259999999</v>
      </c>
      <c r="R53" s="47">
        <v>77.403586020000006</v>
      </c>
      <c r="S53" s="47">
        <v>8.5836474900000006</v>
      </c>
      <c r="T53" s="47"/>
      <c r="U53" s="47"/>
      <c r="V53" s="47"/>
      <c r="W53" s="47"/>
      <c r="X53" s="47"/>
    </row>
    <row r="54" spans="1:24" hidden="1" outlineLevel="1" collapsed="1">
      <c r="A54" s="15">
        <v>41852</v>
      </c>
      <c r="B54" s="47">
        <v>4296.0828379499999</v>
      </c>
      <c r="C54" s="47">
        <f t="shared" si="0"/>
        <v>3055.4824586699997</v>
      </c>
      <c r="D54" s="47">
        <f t="shared" si="1"/>
        <v>1240.6003792800002</v>
      </c>
      <c r="E54" s="47">
        <f t="shared" si="2"/>
        <v>1069.6268912999999</v>
      </c>
      <c r="F54" s="47">
        <f t="shared" si="3"/>
        <v>158.89922970999999</v>
      </c>
      <c r="G54" s="47">
        <f t="shared" si="4"/>
        <v>12.074258270000001</v>
      </c>
      <c r="H54" s="47">
        <f t="shared" si="5"/>
        <v>2816.4846839500001</v>
      </c>
      <c r="I54" s="47">
        <v>2041.54006291</v>
      </c>
      <c r="J54" s="47">
        <f t="shared" si="6"/>
        <v>774.94462104000013</v>
      </c>
      <c r="K54" s="47">
        <v>708.62808453000002</v>
      </c>
      <c r="L54" s="47">
        <v>64.01667655</v>
      </c>
      <c r="M54" s="47">
        <v>2.29985996</v>
      </c>
      <c r="N54" s="47">
        <f t="shared" si="7"/>
        <v>1479.5981539999998</v>
      </c>
      <c r="O54" s="47">
        <v>1013.94239576</v>
      </c>
      <c r="P54" s="47">
        <f t="shared" si="8"/>
        <v>465.65575823999995</v>
      </c>
      <c r="Q54" s="47">
        <v>360.99880676999999</v>
      </c>
      <c r="R54" s="47">
        <v>94.882553160000001</v>
      </c>
      <c r="S54" s="47">
        <v>9.7743983100000005</v>
      </c>
      <c r="T54" s="47"/>
      <c r="U54" s="47"/>
      <c r="V54" s="47"/>
      <c r="W54" s="47"/>
      <c r="X54" s="47"/>
    </row>
    <row r="55" spans="1:24" hidden="1" outlineLevel="1" collapsed="1">
      <c r="A55" s="15">
        <v>41883</v>
      </c>
      <c r="B55" s="47">
        <v>4302.5264564699992</v>
      </c>
      <c r="C55" s="47">
        <f t="shared" si="0"/>
        <v>3023.8106602299995</v>
      </c>
      <c r="D55" s="47">
        <f t="shared" si="1"/>
        <v>1278.7157962400001</v>
      </c>
      <c r="E55" s="47">
        <f t="shared" si="2"/>
        <v>1118.1330399399999</v>
      </c>
      <c r="F55" s="47">
        <f t="shared" si="3"/>
        <v>149.30452084000001</v>
      </c>
      <c r="G55" s="47">
        <f t="shared" si="4"/>
        <v>11.278235459999999</v>
      </c>
      <c r="H55" s="47">
        <f t="shared" si="5"/>
        <v>2911.1353900399999</v>
      </c>
      <c r="I55" s="47">
        <v>2186.8179610899997</v>
      </c>
      <c r="J55" s="47">
        <f t="shared" si="6"/>
        <v>724.31742895000002</v>
      </c>
      <c r="K55" s="47">
        <v>657.06989648000001</v>
      </c>
      <c r="L55" s="47">
        <v>64.954150979999994</v>
      </c>
      <c r="M55" s="47">
        <v>2.2933814899999998</v>
      </c>
      <c r="N55" s="47">
        <f t="shared" si="7"/>
        <v>1391.3910664300001</v>
      </c>
      <c r="O55" s="47">
        <v>836.99269914000001</v>
      </c>
      <c r="P55" s="47">
        <f t="shared" si="8"/>
        <v>554.39836729000001</v>
      </c>
      <c r="Q55" s="47">
        <v>461.06314345999999</v>
      </c>
      <c r="R55" s="47">
        <v>84.350369860000001</v>
      </c>
      <c r="S55" s="47">
        <v>8.9848539699999996</v>
      </c>
      <c r="T55" s="47"/>
      <c r="U55" s="47"/>
      <c r="V55" s="47"/>
      <c r="W55" s="47"/>
      <c r="X55" s="47"/>
    </row>
    <row r="56" spans="1:24" hidden="1" outlineLevel="1" collapsed="1">
      <c r="A56" s="15">
        <v>41913</v>
      </c>
      <c r="B56" s="47">
        <v>3766.9204597199996</v>
      </c>
      <c r="C56" s="47">
        <f t="shared" si="0"/>
        <v>2616.3472004599998</v>
      </c>
      <c r="D56" s="47">
        <f t="shared" si="1"/>
        <v>1150.57325926</v>
      </c>
      <c r="E56" s="47">
        <f t="shared" si="2"/>
        <v>990.88618339999994</v>
      </c>
      <c r="F56" s="47">
        <f t="shared" si="3"/>
        <v>148.44756547</v>
      </c>
      <c r="G56" s="47">
        <f t="shared" si="4"/>
        <v>11.23951039</v>
      </c>
      <c r="H56" s="47">
        <f t="shared" si="5"/>
        <v>2548.24729222</v>
      </c>
      <c r="I56" s="47">
        <v>1812.9940717899999</v>
      </c>
      <c r="J56" s="47">
        <f t="shared" si="6"/>
        <v>735.25322042999994</v>
      </c>
      <c r="K56" s="47">
        <v>664.29071769999996</v>
      </c>
      <c r="L56" s="47">
        <v>68.656739630000004</v>
      </c>
      <c r="M56" s="47">
        <v>2.3057631000000001</v>
      </c>
      <c r="N56" s="47">
        <f t="shared" si="7"/>
        <v>1218.6731674999999</v>
      </c>
      <c r="O56" s="47">
        <v>803.35312866999993</v>
      </c>
      <c r="P56" s="47">
        <f t="shared" si="8"/>
        <v>415.32003882999999</v>
      </c>
      <c r="Q56" s="47">
        <v>326.59546570000003</v>
      </c>
      <c r="R56" s="47">
        <v>79.790825839999997</v>
      </c>
      <c r="S56" s="47">
        <v>8.9337472899999995</v>
      </c>
      <c r="T56" s="47"/>
      <c r="U56" s="47"/>
      <c r="V56" s="47"/>
      <c r="W56" s="47"/>
      <c r="X56" s="47"/>
    </row>
    <row r="57" spans="1:24" hidden="1" outlineLevel="1" collapsed="1">
      <c r="A57" s="15">
        <v>41944</v>
      </c>
      <c r="B57" s="47">
        <v>4239.4380934299998</v>
      </c>
      <c r="C57" s="47">
        <f t="shared" si="0"/>
        <v>2912.0749382900003</v>
      </c>
      <c r="D57" s="47">
        <f t="shared" si="1"/>
        <v>1327.3631551399999</v>
      </c>
      <c r="E57" s="47">
        <f t="shared" si="2"/>
        <v>1155.81337265</v>
      </c>
      <c r="F57" s="47">
        <f t="shared" si="3"/>
        <v>159.63719292000002</v>
      </c>
      <c r="G57" s="47">
        <f t="shared" si="4"/>
        <v>11.912589570000002</v>
      </c>
      <c r="H57" s="47">
        <f t="shared" si="5"/>
        <v>2911.0686523900004</v>
      </c>
      <c r="I57" s="47">
        <v>2120.1154580900002</v>
      </c>
      <c r="J57" s="47">
        <f t="shared" si="6"/>
        <v>790.95319429999995</v>
      </c>
      <c r="K57" s="47">
        <v>724.62867246999997</v>
      </c>
      <c r="L57" s="47">
        <v>64.009704020000001</v>
      </c>
      <c r="M57" s="47">
        <v>2.3148178100000001</v>
      </c>
      <c r="N57" s="47">
        <f t="shared" si="7"/>
        <v>1328.3694410400001</v>
      </c>
      <c r="O57" s="47">
        <v>791.95948020000003</v>
      </c>
      <c r="P57" s="47">
        <f t="shared" si="8"/>
        <v>536.40996084000005</v>
      </c>
      <c r="Q57" s="47">
        <v>431.18470017999999</v>
      </c>
      <c r="R57" s="47">
        <v>95.627488900000003</v>
      </c>
      <c r="S57" s="47">
        <v>9.5977717600000005</v>
      </c>
      <c r="T57" s="47"/>
      <c r="U57" s="47"/>
      <c r="V57" s="47"/>
      <c r="W57" s="47"/>
      <c r="X57" s="47"/>
    </row>
    <row r="58" spans="1:24" hidden="1" outlineLevel="1" collapsed="1">
      <c r="A58" s="15">
        <v>41974</v>
      </c>
      <c r="B58" s="47">
        <v>4849.7213589700004</v>
      </c>
      <c r="C58" s="47">
        <f t="shared" si="0"/>
        <v>3265.8563222000002</v>
      </c>
      <c r="D58" s="47">
        <f t="shared" si="1"/>
        <v>1583.8650367700002</v>
      </c>
      <c r="E58" s="47">
        <f t="shared" si="2"/>
        <v>1428.57270171</v>
      </c>
      <c r="F58" s="47">
        <f t="shared" si="3"/>
        <v>149.99336989</v>
      </c>
      <c r="G58" s="47">
        <f t="shared" si="4"/>
        <v>5.2989651700000007</v>
      </c>
      <c r="H58" s="47">
        <f t="shared" si="5"/>
        <v>2841.9464151800003</v>
      </c>
      <c r="I58" s="47">
        <v>1719.8205159899999</v>
      </c>
      <c r="J58" s="47">
        <f t="shared" si="6"/>
        <v>1122.1258991900002</v>
      </c>
      <c r="K58" s="47">
        <v>1071.3752994900001</v>
      </c>
      <c r="L58" s="47">
        <v>48.458345809999997</v>
      </c>
      <c r="M58" s="47">
        <v>2.29225389</v>
      </c>
      <c r="N58" s="47">
        <f t="shared" si="7"/>
        <v>2007.7749437900002</v>
      </c>
      <c r="O58" s="47">
        <v>1546.0358062100001</v>
      </c>
      <c r="P58" s="47">
        <f t="shared" si="8"/>
        <v>461.73913757999992</v>
      </c>
      <c r="Q58" s="47">
        <v>357.19740221999996</v>
      </c>
      <c r="R58" s="47">
        <v>101.53502408</v>
      </c>
      <c r="S58" s="47">
        <v>3.0067112800000002</v>
      </c>
      <c r="T58" s="47"/>
      <c r="U58" s="47"/>
      <c r="V58" s="47"/>
      <c r="W58" s="47"/>
      <c r="X58" s="47"/>
    </row>
    <row r="59" spans="1:24" hidden="1" outlineLevel="1" collapsed="1">
      <c r="A59" s="15">
        <v>42005</v>
      </c>
      <c r="B59" s="47">
        <v>4610.6908597800002</v>
      </c>
      <c r="C59" s="47">
        <f t="shared" si="0"/>
        <v>3274.3754551400002</v>
      </c>
      <c r="D59" s="47">
        <f t="shared" si="1"/>
        <v>1336.3154046399998</v>
      </c>
      <c r="E59" s="47">
        <f t="shared" si="2"/>
        <v>1190.7945232699999</v>
      </c>
      <c r="F59" s="47">
        <f t="shared" si="3"/>
        <v>140.37229742</v>
      </c>
      <c r="G59" s="47">
        <f t="shared" si="4"/>
        <v>5.1485839500000008</v>
      </c>
      <c r="H59" s="47">
        <f t="shared" si="5"/>
        <v>3432.31165474</v>
      </c>
      <c r="I59" s="47">
        <v>2532.8118514500002</v>
      </c>
      <c r="J59" s="47">
        <f t="shared" si="6"/>
        <v>899.49980328999982</v>
      </c>
      <c r="K59" s="47">
        <v>853.73412294999991</v>
      </c>
      <c r="L59" s="47">
        <v>43.475239809999998</v>
      </c>
      <c r="M59" s="47">
        <v>2.2904405300000001</v>
      </c>
      <c r="N59" s="47">
        <f t="shared" si="7"/>
        <v>1178.37920504</v>
      </c>
      <c r="O59" s="47">
        <v>741.56360369000004</v>
      </c>
      <c r="P59" s="47">
        <f t="shared" si="8"/>
        <v>436.81560134999995</v>
      </c>
      <c r="Q59" s="47">
        <v>337.06040031999999</v>
      </c>
      <c r="R59" s="47">
        <v>96.897057610000005</v>
      </c>
      <c r="S59" s="47">
        <v>2.8581434200000002</v>
      </c>
      <c r="T59" s="47"/>
      <c r="U59" s="47"/>
      <c r="V59" s="47"/>
      <c r="W59" s="47"/>
      <c r="X59" s="47"/>
    </row>
    <row r="60" spans="1:24" hidden="1" outlineLevel="1" collapsed="1">
      <c r="A60" s="15">
        <v>42036</v>
      </c>
      <c r="B60" s="47">
        <v>6389.7017585100002</v>
      </c>
      <c r="C60" s="47">
        <f t="shared" si="0"/>
        <v>4361.3996344799998</v>
      </c>
      <c r="D60" s="47">
        <f t="shared" si="1"/>
        <v>2028.30212403</v>
      </c>
      <c r="E60" s="47">
        <f t="shared" si="2"/>
        <v>1804.3476403899999</v>
      </c>
      <c r="F60" s="47">
        <f t="shared" si="3"/>
        <v>213.49106068999998</v>
      </c>
      <c r="G60" s="47">
        <f t="shared" si="4"/>
        <v>10.46342295</v>
      </c>
      <c r="H60" s="47">
        <f t="shared" si="5"/>
        <v>4107.0204541200001</v>
      </c>
      <c r="I60" s="47">
        <v>2900.0773163899999</v>
      </c>
      <c r="J60" s="47">
        <f t="shared" si="6"/>
        <v>1206.94313773</v>
      </c>
      <c r="K60" s="47">
        <v>1163.68512199</v>
      </c>
      <c r="L60" s="47">
        <v>41.951168000000003</v>
      </c>
      <c r="M60" s="47">
        <v>1.30684774</v>
      </c>
      <c r="N60" s="47">
        <f t="shared" si="7"/>
        <v>2282.6813043900002</v>
      </c>
      <c r="O60" s="47">
        <v>1461.32231809</v>
      </c>
      <c r="P60" s="47">
        <f t="shared" si="8"/>
        <v>821.35898629999997</v>
      </c>
      <c r="Q60" s="47">
        <v>640.66251839999995</v>
      </c>
      <c r="R60" s="47">
        <v>171.53989268999999</v>
      </c>
      <c r="S60" s="47">
        <v>9.1565752099999997</v>
      </c>
      <c r="T60" s="47"/>
      <c r="U60" s="47"/>
      <c r="V60" s="47"/>
      <c r="W60" s="47"/>
      <c r="X60" s="47"/>
    </row>
    <row r="61" spans="1:24" hidden="1" outlineLevel="1" collapsed="1">
      <c r="A61" s="15">
        <v>42064</v>
      </c>
      <c r="B61" s="47">
        <v>5635.9421109300001</v>
      </c>
      <c r="C61" s="47">
        <f t="shared" si="0"/>
        <v>3790.2044683000004</v>
      </c>
      <c r="D61" s="47">
        <f t="shared" si="1"/>
        <v>1845.7376426299998</v>
      </c>
      <c r="E61" s="47">
        <f t="shared" si="2"/>
        <v>1659.3579754699999</v>
      </c>
      <c r="F61" s="47">
        <f t="shared" si="3"/>
        <v>177.47532716999999</v>
      </c>
      <c r="G61" s="47">
        <f t="shared" si="4"/>
        <v>8.9043399900000004</v>
      </c>
      <c r="H61" s="47">
        <f t="shared" si="5"/>
        <v>3692.0503372000003</v>
      </c>
      <c r="I61" s="47">
        <v>2429.7944306900004</v>
      </c>
      <c r="J61" s="47">
        <f t="shared" si="6"/>
        <v>1262.2559065099999</v>
      </c>
      <c r="K61" s="47">
        <v>1219.99788392</v>
      </c>
      <c r="L61" s="47">
        <v>40.93941615</v>
      </c>
      <c r="M61" s="47">
        <v>1.3186064399999999</v>
      </c>
      <c r="N61" s="47">
        <f t="shared" si="7"/>
        <v>1943.8917737299998</v>
      </c>
      <c r="O61" s="47">
        <v>1360.41003761</v>
      </c>
      <c r="P61" s="47">
        <f t="shared" si="8"/>
        <v>583.48173611999994</v>
      </c>
      <c r="Q61" s="47">
        <v>439.36009154999999</v>
      </c>
      <c r="R61" s="47">
        <v>136.53591101999999</v>
      </c>
      <c r="S61" s="47">
        <v>7.5857335499999996</v>
      </c>
      <c r="T61" s="47"/>
      <c r="U61" s="47"/>
      <c r="V61" s="47"/>
      <c r="W61" s="47"/>
      <c r="X61" s="47"/>
    </row>
    <row r="62" spans="1:24" hidden="1" outlineLevel="1" collapsed="1">
      <c r="A62" s="15">
        <v>42095</v>
      </c>
      <c r="B62" s="47">
        <v>5960.07299203</v>
      </c>
      <c r="C62" s="47">
        <f t="shared" si="0"/>
        <v>4105.4808776</v>
      </c>
      <c r="D62" s="47">
        <f t="shared" si="1"/>
        <v>1854.5921144299996</v>
      </c>
      <c r="E62" s="47">
        <f t="shared" si="2"/>
        <v>1688.5649737499998</v>
      </c>
      <c r="F62" s="47">
        <f t="shared" si="3"/>
        <v>157.80502282</v>
      </c>
      <c r="G62" s="47">
        <f t="shared" si="4"/>
        <v>8.2221178599999991</v>
      </c>
      <c r="H62" s="47">
        <f t="shared" si="5"/>
        <v>4247.4904705199997</v>
      </c>
      <c r="I62" s="47">
        <v>2803.2172412</v>
      </c>
      <c r="J62" s="47">
        <f t="shared" si="6"/>
        <v>1444.2732293199997</v>
      </c>
      <c r="K62" s="47">
        <v>1405.7283720599999</v>
      </c>
      <c r="L62" s="47">
        <v>37.20142182</v>
      </c>
      <c r="M62" s="47">
        <v>1.3434354400000001</v>
      </c>
      <c r="N62" s="47">
        <f t="shared" si="7"/>
        <v>1712.5825215099999</v>
      </c>
      <c r="O62" s="47">
        <v>1302.2636364</v>
      </c>
      <c r="P62" s="47">
        <f t="shared" si="8"/>
        <v>410.31888511</v>
      </c>
      <c r="Q62" s="47">
        <v>282.83660169000001</v>
      </c>
      <c r="R62" s="47">
        <v>120.603601</v>
      </c>
      <c r="S62" s="47">
        <v>6.8786824199999996</v>
      </c>
      <c r="T62" s="47"/>
      <c r="U62" s="47"/>
      <c r="V62" s="47"/>
      <c r="W62" s="47"/>
      <c r="X62" s="47"/>
    </row>
    <row r="63" spans="1:24" hidden="1" outlineLevel="1" collapsed="1">
      <c r="A63" s="15">
        <v>42125</v>
      </c>
      <c r="B63" s="47">
        <v>6153.8092243599995</v>
      </c>
      <c r="C63" s="47">
        <f t="shared" si="0"/>
        <v>4333.5522498399996</v>
      </c>
      <c r="D63" s="47">
        <f t="shared" si="1"/>
        <v>1820.2569745199999</v>
      </c>
      <c r="E63" s="47">
        <f t="shared" si="2"/>
        <v>1689.7910567700001</v>
      </c>
      <c r="F63" s="47">
        <f t="shared" si="3"/>
        <v>122.23110629999999</v>
      </c>
      <c r="G63" s="47">
        <f t="shared" si="4"/>
        <v>8.2348114500000005</v>
      </c>
      <c r="H63" s="47">
        <f t="shared" si="5"/>
        <v>4233.4762195799995</v>
      </c>
      <c r="I63" s="47">
        <v>2788.5850249199998</v>
      </c>
      <c r="J63" s="47">
        <f t="shared" si="6"/>
        <v>1444.8911946599999</v>
      </c>
      <c r="K63" s="47">
        <v>1407.3773281799999</v>
      </c>
      <c r="L63" s="47">
        <v>36.144261159999999</v>
      </c>
      <c r="M63" s="47">
        <v>1.36960532</v>
      </c>
      <c r="N63" s="47">
        <f t="shared" si="7"/>
        <v>1920.33300478</v>
      </c>
      <c r="O63" s="47">
        <v>1544.96722492</v>
      </c>
      <c r="P63" s="47">
        <f t="shared" si="8"/>
        <v>375.36577985999998</v>
      </c>
      <c r="Q63" s="47">
        <v>282.41372859000001</v>
      </c>
      <c r="R63" s="47">
        <v>86.086845139999994</v>
      </c>
      <c r="S63" s="47">
        <v>6.8652061299999998</v>
      </c>
      <c r="T63" s="47"/>
      <c r="U63" s="47"/>
      <c r="V63" s="47"/>
      <c r="W63" s="47"/>
      <c r="X63" s="47"/>
    </row>
    <row r="64" spans="1:24" hidden="1" outlineLevel="1" collapsed="1">
      <c r="A64" s="15">
        <v>42156</v>
      </c>
      <c r="B64" s="47">
        <v>6158.9048528800004</v>
      </c>
      <c r="C64" s="47">
        <f t="shared" si="0"/>
        <v>4341.00794271</v>
      </c>
      <c r="D64" s="47">
        <f t="shared" si="1"/>
        <v>1817.89691017</v>
      </c>
      <c r="E64" s="47">
        <f t="shared" si="2"/>
        <v>1687.7473515399997</v>
      </c>
      <c r="F64" s="47">
        <f t="shared" si="3"/>
        <v>121.99847514999999</v>
      </c>
      <c r="G64" s="47">
        <f t="shared" si="4"/>
        <v>8.1510834800000005</v>
      </c>
      <c r="H64" s="47">
        <f t="shared" si="5"/>
        <v>4442.6361050300002</v>
      </c>
      <c r="I64" s="47">
        <v>3015.0558201899998</v>
      </c>
      <c r="J64" s="47">
        <f t="shared" si="6"/>
        <v>1427.5802848399999</v>
      </c>
      <c r="K64" s="47">
        <v>1389.8116650499999</v>
      </c>
      <c r="L64" s="47">
        <v>35.334575899999997</v>
      </c>
      <c r="M64" s="47">
        <v>2.4340438899999999</v>
      </c>
      <c r="N64" s="47">
        <f t="shared" si="7"/>
        <v>1716.2687478500002</v>
      </c>
      <c r="O64" s="47">
        <v>1325.9521225200001</v>
      </c>
      <c r="P64" s="47">
        <f t="shared" si="8"/>
        <v>390.31662532999997</v>
      </c>
      <c r="Q64" s="47">
        <v>297.93568648999997</v>
      </c>
      <c r="R64" s="47">
        <v>86.66389925</v>
      </c>
      <c r="S64" s="47">
        <v>5.7170395899999997</v>
      </c>
      <c r="T64" s="47"/>
      <c r="U64" s="47"/>
      <c r="V64" s="47"/>
      <c r="W64" s="47"/>
      <c r="X64" s="47"/>
    </row>
    <row r="65" spans="1:24" hidden="1" outlineLevel="1" collapsed="1">
      <c r="A65" s="15">
        <v>42186</v>
      </c>
      <c r="B65" s="47">
        <v>6132.0351028500008</v>
      </c>
      <c r="C65" s="47">
        <f t="shared" si="0"/>
        <v>4227.8595853900006</v>
      </c>
      <c r="D65" s="47">
        <f t="shared" si="1"/>
        <v>1904.1755174599998</v>
      </c>
      <c r="E65" s="47">
        <f t="shared" si="2"/>
        <v>1783.97415518</v>
      </c>
      <c r="F65" s="47">
        <f t="shared" si="3"/>
        <v>112.96363833999999</v>
      </c>
      <c r="G65" s="47">
        <f t="shared" si="4"/>
        <v>7.2377239400000004</v>
      </c>
      <c r="H65" s="47">
        <f t="shared" si="5"/>
        <v>4689.7645310300004</v>
      </c>
      <c r="I65" s="47">
        <v>3170.9917361900002</v>
      </c>
      <c r="J65" s="47">
        <f t="shared" si="6"/>
        <v>1518.77279484</v>
      </c>
      <c r="K65" s="47">
        <v>1480.12391002</v>
      </c>
      <c r="L65" s="47">
        <v>37.220693909999994</v>
      </c>
      <c r="M65" s="47">
        <v>1.4281909100000001</v>
      </c>
      <c r="N65" s="47">
        <f t="shared" si="7"/>
        <v>1442.27057182</v>
      </c>
      <c r="O65" s="47">
        <v>1056.8678491999999</v>
      </c>
      <c r="P65" s="47">
        <f t="shared" si="8"/>
        <v>385.40272261999996</v>
      </c>
      <c r="Q65" s="47">
        <v>303.85024515999999</v>
      </c>
      <c r="R65" s="47">
        <v>75.742944429999994</v>
      </c>
      <c r="S65" s="47">
        <v>5.8095330299999999</v>
      </c>
      <c r="T65" s="47"/>
      <c r="U65" s="47"/>
      <c r="V65" s="47"/>
      <c r="W65" s="47"/>
      <c r="X65" s="47"/>
    </row>
    <row r="66" spans="1:24" hidden="1" outlineLevel="1" collapsed="1">
      <c r="A66" s="15">
        <v>42217</v>
      </c>
      <c r="B66" s="47">
        <v>6055.4687877600009</v>
      </c>
      <c r="C66" s="47">
        <f t="shared" si="0"/>
        <v>4139.4686087700002</v>
      </c>
      <c r="D66" s="47">
        <f t="shared" si="1"/>
        <v>1916.0001789900002</v>
      </c>
      <c r="E66" s="47">
        <f t="shared" si="2"/>
        <v>1779.0353673000002</v>
      </c>
      <c r="F66" s="47">
        <f t="shared" si="3"/>
        <v>129.78732993</v>
      </c>
      <c r="G66" s="47">
        <f t="shared" si="4"/>
        <v>7.17748176</v>
      </c>
      <c r="H66" s="47">
        <f t="shared" si="5"/>
        <v>4522.8587803299997</v>
      </c>
      <c r="I66" s="47">
        <v>3035.8096361299999</v>
      </c>
      <c r="J66" s="47">
        <f t="shared" si="6"/>
        <v>1487.0491442000002</v>
      </c>
      <c r="K66" s="47">
        <v>1434.7455572000001</v>
      </c>
      <c r="L66" s="47">
        <v>50.938205289999999</v>
      </c>
      <c r="M66" s="47">
        <v>1.3653817100000001</v>
      </c>
      <c r="N66" s="47">
        <f t="shared" si="7"/>
        <v>1532.61000743</v>
      </c>
      <c r="O66" s="47">
        <v>1103.65897264</v>
      </c>
      <c r="P66" s="47">
        <f t="shared" si="8"/>
        <v>428.95103479000005</v>
      </c>
      <c r="Q66" s="47">
        <v>344.28981010000001</v>
      </c>
      <c r="R66" s="47">
        <v>78.849124639999999</v>
      </c>
      <c r="S66" s="47">
        <v>5.8121000499999997</v>
      </c>
      <c r="T66" s="47"/>
      <c r="U66" s="47"/>
      <c r="V66" s="47"/>
      <c r="W66" s="47"/>
      <c r="X66" s="47"/>
    </row>
    <row r="67" spans="1:24" hidden="1" outlineLevel="1" collapsed="1">
      <c r="A67" s="15">
        <v>42248</v>
      </c>
      <c r="B67" s="47">
        <v>5878.7604726500003</v>
      </c>
      <c r="C67" s="47">
        <f t="shared" si="0"/>
        <v>4223.7998927200006</v>
      </c>
      <c r="D67" s="47">
        <f t="shared" si="1"/>
        <v>1654.9605799300002</v>
      </c>
      <c r="E67" s="47">
        <f t="shared" si="2"/>
        <v>1513.6651173200003</v>
      </c>
      <c r="F67" s="47">
        <f t="shared" si="3"/>
        <v>134.78644843000001</v>
      </c>
      <c r="G67" s="47">
        <f t="shared" si="4"/>
        <v>6.5090141799999994</v>
      </c>
      <c r="H67" s="47">
        <f t="shared" si="5"/>
        <v>4156.8561991200004</v>
      </c>
      <c r="I67" s="47">
        <v>2881.5269219100001</v>
      </c>
      <c r="J67" s="47">
        <f t="shared" si="6"/>
        <v>1275.3292772100001</v>
      </c>
      <c r="K67" s="47">
        <v>1218.8371010800001</v>
      </c>
      <c r="L67" s="47">
        <v>55.099741690000002</v>
      </c>
      <c r="M67" s="47">
        <v>1.3924344399999999</v>
      </c>
      <c r="N67" s="47">
        <f t="shared" si="7"/>
        <v>1721.90427353</v>
      </c>
      <c r="O67" s="47">
        <v>1342.2729708100001</v>
      </c>
      <c r="P67" s="47">
        <f t="shared" si="8"/>
        <v>379.63130272000001</v>
      </c>
      <c r="Q67" s="47">
        <v>294.82801624000001</v>
      </c>
      <c r="R67" s="47">
        <v>79.686706740000005</v>
      </c>
      <c r="S67" s="47">
        <v>5.1165797399999997</v>
      </c>
      <c r="T67" s="47"/>
      <c r="U67" s="47"/>
      <c r="V67" s="47"/>
      <c r="W67" s="47"/>
      <c r="X67" s="47"/>
    </row>
    <row r="68" spans="1:24" hidden="1" outlineLevel="1" collapsed="1">
      <c r="A68" s="15">
        <v>42278</v>
      </c>
      <c r="B68" s="47">
        <v>6330.8334391900007</v>
      </c>
      <c r="C68" s="47">
        <f t="shared" ref="C68" si="9">I68+O68</f>
        <v>4177.3375030099996</v>
      </c>
      <c r="D68" s="47">
        <f t="shared" ref="D68" si="10">J68+P68</f>
        <v>2153.4959361800002</v>
      </c>
      <c r="E68" s="47">
        <f t="shared" ref="E68" si="11">K68+Q68</f>
        <v>1967.8465801699999</v>
      </c>
      <c r="F68" s="47">
        <f t="shared" ref="F68" si="12">L68+R68</f>
        <v>179.68267549000001</v>
      </c>
      <c r="G68" s="47">
        <f t="shared" ref="G68" si="13">M68+S68</f>
        <v>5.9666805199999997</v>
      </c>
      <c r="H68" s="47">
        <f t="shared" ref="H68" si="14">SUM(I68:J68)</f>
        <v>4617.9877961399998</v>
      </c>
      <c r="I68" s="47">
        <v>2938.5911857199999</v>
      </c>
      <c r="J68" s="47">
        <f t="shared" ref="J68" si="15">SUM(K68:M68)</f>
        <v>1679.3966104200001</v>
      </c>
      <c r="K68" s="47">
        <v>1585.8834497600001</v>
      </c>
      <c r="L68" s="47">
        <v>92.095400330000004</v>
      </c>
      <c r="M68" s="47">
        <v>1.4177603299999999</v>
      </c>
      <c r="N68" s="47">
        <f t="shared" ref="N68" si="16">SUM(O68:P68)</f>
        <v>1712.84564305</v>
      </c>
      <c r="O68" s="47">
        <v>1238.74631729</v>
      </c>
      <c r="P68" s="47">
        <f t="shared" ref="P68" si="17">SUM(Q68:S68)</f>
        <v>474.09932575999994</v>
      </c>
      <c r="Q68" s="47">
        <v>381.96313040999996</v>
      </c>
      <c r="R68" s="47">
        <v>87.587275160000004</v>
      </c>
      <c r="S68" s="47">
        <v>4.5489201899999996</v>
      </c>
      <c r="T68" s="47"/>
      <c r="U68" s="47"/>
      <c r="V68" s="47"/>
      <c r="W68" s="47"/>
      <c r="X68" s="47"/>
    </row>
    <row r="69" spans="1:24" hidden="1" outlineLevel="1" collapsed="1">
      <c r="A69" s="15">
        <v>42309</v>
      </c>
      <c r="B69" s="47">
        <v>6884.0147123700008</v>
      </c>
      <c r="C69" s="47">
        <f t="shared" ref="C69" si="18">I69+O69</f>
        <v>4708.4852711000003</v>
      </c>
      <c r="D69" s="47">
        <f t="shared" ref="D69" si="19">J69+P69</f>
        <v>2175.52944127</v>
      </c>
      <c r="E69" s="47">
        <f t="shared" ref="E69" si="20">K69+Q69</f>
        <v>1980.6952902399998</v>
      </c>
      <c r="F69" s="47">
        <f t="shared" ref="F69" si="21">L69+R69</f>
        <v>188.75802556000002</v>
      </c>
      <c r="G69" s="47">
        <f t="shared" ref="G69" si="22">M69+S69</f>
        <v>6.0761254699999991</v>
      </c>
      <c r="H69" s="47">
        <f t="shared" ref="H69" si="23">SUM(I69:J69)</f>
        <v>4846.7614514500001</v>
      </c>
      <c r="I69" s="47">
        <v>3093.7376073800001</v>
      </c>
      <c r="J69" s="47">
        <f t="shared" ref="J69" si="24">SUM(K69:M69)</f>
        <v>1753.02384407</v>
      </c>
      <c r="K69" s="47">
        <v>1653.92181136</v>
      </c>
      <c r="L69" s="47">
        <v>97.643101970000004</v>
      </c>
      <c r="M69" s="47">
        <v>1.45893074</v>
      </c>
      <c r="N69" s="47">
        <f t="shared" ref="N69" si="25">SUM(O69:P69)</f>
        <v>2037.25326092</v>
      </c>
      <c r="O69" s="47">
        <v>1614.74766372</v>
      </c>
      <c r="P69" s="47">
        <f t="shared" ref="P69" si="26">SUM(Q69:S69)</f>
        <v>422.50559719999995</v>
      </c>
      <c r="Q69" s="47">
        <v>326.77347887999997</v>
      </c>
      <c r="R69" s="47">
        <v>91.114923590000004</v>
      </c>
      <c r="S69" s="47">
        <v>4.6171947299999996</v>
      </c>
      <c r="T69" s="47"/>
      <c r="U69" s="47"/>
      <c r="V69" s="47"/>
      <c r="W69" s="47"/>
      <c r="X69" s="47"/>
    </row>
    <row r="70" spans="1:24" hidden="1" outlineLevel="1" collapsed="1">
      <c r="A70" s="15">
        <v>42339</v>
      </c>
      <c r="B70" s="47">
        <v>7877.20434793</v>
      </c>
      <c r="C70" s="47">
        <f t="shared" ref="C70" si="27">I70+O70</f>
        <v>5108.9304446799997</v>
      </c>
      <c r="D70" s="47">
        <f t="shared" ref="D70" si="28">J70+P70</f>
        <v>2768.2739032499994</v>
      </c>
      <c r="E70" s="47">
        <f t="shared" ref="E70" si="29">K70+Q70</f>
        <v>2598.7368112999998</v>
      </c>
      <c r="F70" s="47">
        <f t="shared" ref="F70" si="30">L70+R70</f>
        <v>163.36407500000001</v>
      </c>
      <c r="G70" s="47">
        <f t="shared" ref="G70" si="31">M70+S70</f>
        <v>6.1730169499999992</v>
      </c>
      <c r="H70" s="47">
        <f t="shared" ref="H70" si="32">SUM(I70:J70)</f>
        <v>5758.0030504200004</v>
      </c>
      <c r="I70" s="47">
        <v>3351.8790945700002</v>
      </c>
      <c r="J70" s="47">
        <f t="shared" ref="J70" si="33">SUM(K70:M70)</f>
        <v>2406.1239558499997</v>
      </c>
      <c r="K70" s="47">
        <v>2289.4573576299999</v>
      </c>
      <c r="L70" s="47">
        <v>111.39818144</v>
      </c>
      <c r="M70" s="47">
        <v>5.268416779999999</v>
      </c>
      <c r="N70" s="47">
        <f t="shared" ref="N70" si="34">SUM(O70:P70)</f>
        <v>2119.2012975099997</v>
      </c>
      <c r="O70" s="47">
        <v>1757.0513501099999</v>
      </c>
      <c r="P70" s="47">
        <f t="shared" ref="P70" si="35">SUM(Q70:S70)</f>
        <v>362.14994739999997</v>
      </c>
      <c r="Q70" s="47">
        <v>309.27945367000001</v>
      </c>
      <c r="R70" s="47">
        <v>51.965893559999998</v>
      </c>
      <c r="S70" s="47">
        <v>0.90460017000000004</v>
      </c>
      <c r="T70" s="47"/>
      <c r="U70" s="47"/>
      <c r="V70" s="47"/>
      <c r="W70" s="47"/>
      <c r="X70" s="47"/>
    </row>
    <row r="71" spans="1:24" hidden="1" outlineLevel="1" collapsed="1">
      <c r="A71" s="15">
        <v>42370</v>
      </c>
      <c r="B71" s="47">
        <v>7214.8471024200007</v>
      </c>
      <c r="C71" s="47">
        <f t="shared" ref="C71" si="36">I71+O71</f>
        <v>4508.1420806000006</v>
      </c>
      <c r="D71" s="47">
        <f t="shared" ref="D71" si="37">J71+P71</f>
        <v>2706.7050218199997</v>
      </c>
      <c r="E71" s="47">
        <f t="shared" ref="E71" si="38">K71+Q71</f>
        <v>2537.3412970000004</v>
      </c>
      <c r="F71" s="47">
        <f t="shared" ref="F71" si="39">L71+R71</f>
        <v>163.09041124999999</v>
      </c>
      <c r="G71" s="47">
        <f t="shared" ref="G71" si="40">M71+S71</f>
        <v>6.2733135699999991</v>
      </c>
      <c r="H71" s="47">
        <f t="shared" ref="H71" si="41">SUM(I71:J71)</f>
        <v>5063.1505829100006</v>
      </c>
      <c r="I71" s="47">
        <v>2719.6798132100002</v>
      </c>
      <c r="J71" s="47">
        <f t="shared" ref="J71" si="42">SUM(K71:M71)</f>
        <v>2343.4707696999999</v>
      </c>
      <c r="K71" s="47">
        <v>2219.4822965000003</v>
      </c>
      <c r="L71" s="47">
        <v>118.66724133</v>
      </c>
      <c r="M71" s="47">
        <v>5.3212318699999992</v>
      </c>
      <c r="N71" s="47">
        <f t="shared" ref="N71" si="43">SUM(O71:P71)</f>
        <v>2151.6965195100001</v>
      </c>
      <c r="O71" s="47">
        <v>1788.4622673900001</v>
      </c>
      <c r="P71" s="47">
        <f t="shared" ref="P71" si="44">SUM(Q71:S71)</f>
        <v>363.23425212000001</v>
      </c>
      <c r="Q71" s="47">
        <v>317.85900049999998</v>
      </c>
      <c r="R71" s="47">
        <v>44.423169919999999</v>
      </c>
      <c r="S71" s="47">
        <v>0.95208170000000003</v>
      </c>
      <c r="T71" s="47"/>
      <c r="U71" s="47"/>
      <c r="V71" s="47"/>
      <c r="W71" s="47"/>
      <c r="X71" s="47"/>
    </row>
    <row r="72" spans="1:24" hidden="1" outlineLevel="1" collapsed="1">
      <c r="A72" s="15">
        <v>42401</v>
      </c>
      <c r="B72" s="47">
        <v>7668.4846412199995</v>
      </c>
      <c r="C72" s="47">
        <f t="shared" ref="C72" si="45">I72+O72</f>
        <v>4895.08854462</v>
      </c>
      <c r="D72" s="47">
        <f t="shared" ref="D72" si="46">J72+P72</f>
        <v>2773.3960966</v>
      </c>
      <c r="E72" s="47">
        <f t="shared" ref="E72" si="47">K72+Q72</f>
        <v>2595.50963228</v>
      </c>
      <c r="F72" s="47">
        <f t="shared" ref="F72" si="48">L72+R72</f>
        <v>171.55452937999999</v>
      </c>
      <c r="G72" s="47">
        <f t="shared" ref="G72" si="49">M72+S72</f>
        <v>6.3319349399999991</v>
      </c>
      <c r="H72" s="47">
        <f t="shared" ref="H72" si="50">SUM(I72:J72)</f>
        <v>5411.2556269999995</v>
      </c>
      <c r="I72" s="47">
        <v>3098.8199707199997</v>
      </c>
      <c r="J72" s="47">
        <f t="shared" ref="J72" si="51">SUM(K72:M72)</f>
        <v>2312.4356562799999</v>
      </c>
      <c r="K72" s="47">
        <v>2181.7760580899999</v>
      </c>
      <c r="L72" s="47">
        <v>125.35779264</v>
      </c>
      <c r="M72" s="47">
        <v>5.3018055499999992</v>
      </c>
      <c r="N72" s="47">
        <f t="shared" ref="N72" si="52">SUM(O72:P72)</f>
        <v>2257.22901422</v>
      </c>
      <c r="O72" s="47">
        <v>1796.2685739000001</v>
      </c>
      <c r="P72" s="47">
        <f t="shared" ref="P72" si="53">SUM(Q72:S72)</f>
        <v>460.96044032000003</v>
      </c>
      <c r="Q72" s="47">
        <v>413.73357419000001</v>
      </c>
      <c r="R72" s="47">
        <v>46.196736739999999</v>
      </c>
      <c r="S72" s="47">
        <v>1.0301293899999999</v>
      </c>
      <c r="T72" s="47"/>
      <c r="U72" s="47"/>
      <c r="V72" s="47"/>
      <c r="W72" s="47"/>
      <c r="X72" s="47"/>
    </row>
    <row r="73" spans="1:24" hidden="1" outlineLevel="1" collapsed="1">
      <c r="A73" s="15">
        <v>42430</v>
      </c>
      <c r="B73" s="47">
        <v>7657.50052117</v>
      </c>
      <c r="C73" s="47">
        <f t="shared" ref="C73" si="54">I73+O73</f>
        <v>4568.3108785999993</v>
      </c>
      <c r="D73" s="47">
        <f t="shared" ref="D73" si="55">J73+P73</f>
        <v>3089.1896425700002</v>
      </c>
      <c r="E73" s="47">
        <f t="shared" ref="E73" si="56">K73+Q73</f>
        <v>2895.1903990599999</v>
      </c>
      <c r="F73" s="47">
        <f t="shared" ref="F73" si="57">L73+R73</f>
        <v>187.67287468000001</v>
      </c>
      <c r="G73" s="47">
        <f t="shared" ref="G73" si="58">M73+S73</f>
        <v>6.3263688299999998</v>
      </c>
      <c r="H73" s="47">
        <f t="shared" ref="H73" si="59">SUM(I73:J73)</f>
        <v>5210.1438030499994</v>
      </c>
      <c r="I73" s="47">
        <v>2597.0180482299997</v>
      </c>
      <c r="J73" s="47">
        <f t="shared" ref="J73" si="60">SUM(K73:M73)</f>
        <v>2613.1257548200001</v>
      </c>
      <c r="K73" s="47">
        <v>2463.5379282700001</v>
      </c>
      <c r="L73" s="47">
        <v>144.27028142</v>
      </c>
      <c r="M73" s="47">
        <v>5.3175451300000001</v>
      </c>
      <c r="N73" s="47">
        <f t="shared" ref="N73" si="61">SUM(O73:P73)</f>
        <v>2447.3567181200001</v>
      </c>
      <c r="O73" s="47">
        <v>1971.29283037</v>
      </c>
      <c r="P73" s="47">
        <f t="shared" ref="P73" si="62">SUM(Q73:S73)</f>
        <v>476.06388774999999</v>
      </c>
      <c r="Q73" s="47">
        <v>431.65247079</v>
      </c>
      <c r="R73" s="47">
        <v>43.402593260000003</v>
      </c>
      <c r="S73" s="47">
        <v>1.0088237</v>
      </c>
      <c r="T73" s="47"/>
      <c r="U73" s="47"/>
      <c r="V73" s="47"/>
      <c r="W73" s="47"/>
      <c r="X73" s="47"/>
    </row>
    <row r="74" spans="1:24" hidden="1" outlineLevel="1" collapsed="1">
      <c r="A74" s="15">
        <v>42461</v>
      </c>
      <c r="B74" s="47">
        <v>10898.911103840001</v>
      </c>
      <c r="C74" s="47">
        <f t="shared" ref="C74" si="63">I74+O74</f>
        <v>7495.7505734100005</v>
      </c>
      <c r="D74" s="47">
        <f t="shared" ref="D74" si="64">J74+P74</f>
        <v>3403.1605304300001</v>
      </c>
      <c r="E74" s="47">
        <f t="shared" ref="E74" si="65">K74+Q74</f>
        <v>3198.7436516400003</v>
      </c>
      <c r="F74" s="47">
        <f t="shared" ref="F74" si="66">L74+R74</f>
        <v>198.20052283000001</v>
      </c>
      <c r="G74" s="47">
        <f t="shared" ref="G74" si="67">M74+S74</f>
        <v>6.2163559599999996</v>
      </c>
      <c r="H74" s="47">
        <f t="shared" ref="H74" si="68">SUM(I74:J74)</f>
        <v>7596.7631804200009</v>
      </c>
      <c r="I74" s="47">
        <v>4703.2455866700002</v>
      </c>
      <c r="J74" s="47">
        <f t="shared" ref="J74" si="69">SUM(K74:M74)</f>
        <v>2893.5175937500003</v>
      </c>
      <c r="K74" s="47">
        <v>2731.6470995700001</v>
      </c>
      <c r="L74" s="47">
        <v>156.62702659000001</v>
      </c>
      <c r="M74" s="47">
        <v>5.2434675899999998</v>
      </c>
      <c r="N74" s="47">
        <f t="shared" ref="N74" si="70">SUM(O74:P74)</f>
        <v>3302.1479234200006</v>
      </c>
      <c r="O74" s="47">
        <v>2792.5049867400003</v>
      </c>
      <c r="P74" s="47">
        <f t="shared" ref="P74" si="71">SUM(Q74:S74)</f>
        <v>509.64293668000005</v>
      </c>
      <c r="Q74" s="47">
        <v>467.09655207000003</v>
      </c>
      <c r="R74" s="47">
        <v>41.573496239999997</v>
      </c>
      <c r="S74" s="47">
        <v>0.97288836999999995</v>
      </c>
      <c r="T74" s="47"/>
      <c r="U74" s="47"/>
      <c r="V74" s="47"/>
      <c r="W74" s="47"/>
      <c r="X74" s="47"/>
    </row>
    <row r="75" spans="1:24" hidden="1" outlineLevel="1" collapsed="1">
      <c r="A75" s="15">
        <v>42491</v>
      </c>
      <c r="B75" s="47">
        <v>10283.594470619999</v>
      </c>
      <c r="C75" s="47">
        <f t="shared" ref="C75" si="72">I75+O75</f>
        <v>7077.7150042999983</v>
      </c>
      <c r="D75" s="47">
        <f t="shared" ref="D75" si="73">J75+P75</f>
        <v>3205.8794663200006</v>
      </c>
      <c r="E75" s="47">
        <f t="shared" ref="E75" si="74">K75+Q75</f>
        <v>2998.5200841700002</v>
      </c>
      <c r="F75" s="47">
        <f t="shared" ref="F75" si="75">L75+R75</f>
        <v>201.15129447000001</v>
      </c>
      <c r="G75" s="47">
        <f t="shared" ref="G75" si="76">M75+S75</f>
        <v>6.2080876800000002</v>
      </c>
      <c r="H75" s="47">
        <f t="shared" ref="H75" si="77">SUM(I75:J75)</f>
        <v>7486.7811426399994</v>
      </c>
      <c r="I75" s="47">
        <v>4769.5891859499989</v>
      </c>
      <c r="J75" s="47">
        <f t="shared" ref="J75" si="78">SUM(K75:M75)</f>
        <v>2717.1919566900006</v>
      </c>
      <c r="K75" s="47">
        <v>2551.9135875800002</v>
      </c>
      <c r="L75" s="47">
        <v>160.04065011</v>
      </c>
      <c r="M75" s="47">
        <v>5.2377190000000002</v>
      </c>
      <c r="N75" s="47">
        <f t="shared" ref="N75" si="79">SUM(O75:P75)</f>
        <v>2796.8133279799999</v>
      </c>
      <c r="O75" s="47">
        <v>2308.1258183499999</v>
      </c>
      <c r="P75" s="47">
        <f t="shared" ref="P75" si="80">SUM(Q75:S75)</f>
        <v>488.68750962999997</v>
      </c>
      <c r="Q75" s="47">
        <v>446.60649659000001</v>
      </c>
      <c r="R75" s="47">
        <v>41.110644360000002</v>
      </c>
      <c r="S75" s="47">
        <v>0.97036867999999998</v>
      </c>
      <c r="T75" s="47"/>
      <c r="U75" s="47"/>
      <c r="V75" s="47"/>
      <c r="W75" s="47"/>
      <c r="X75" s="47"/>
    </row>
    <row r="76" spans="1:24" hidden="1" outlineLevel="1" collapsed="1">
      <c r="A76" s="15">
        <v>42522</v>
      </c>
      <c r="B76" s="47">
        <v>10127.48127111</v>
      </c>
      <c r="C76" s="47">
        <f t="shared" ref="C76" si="81">I76+O76</f>
        <v>6889.5844131699996</v>
      </c>
      <c r="D76" s="47">
        <f t="shared" ref="D76" si="82">J76+P76</f>
        <v>3237.8968579399998</v>
      </c>
      <c r="E76" s="47">
        <f t="shared" ref="E76" si="83">K76+Q76</f>
        <v>3034.5436595699998</v>
      </c>
      <c r="F76" s="47">
        <f t="shared" ref="F76" si="84">L76+R76</f>
        <v>197.16957092999999</v>
      </c>
      <c r="G76" s="47">
        <f t="shared" ref="G76" si="85">M76+S76</f>
        <v>6.1836274399999995</v>
      </c>
      <c r="H76" s="47">
        <f t="shared" ref="H76" si="86">SUM(I76:J76)</f>
        <v>7258.6948365900007</v>
      </c>
      <c r="I76" s="47">
        <v>4425.1284579700005</v>
      </c>
      <c r="J76" s="47">
        <f t="shared" ref="J76" si="87">SUM(K76:M76)</f>
        <v>2833.5663786199998</v>
      </c>
      <c r="K76" s="47">
        <v>2671.78877328</v>
      </c>
      <c r="L76" s="47">
        <v>156.55425195999999</v>
      </c>
      <c r="M76" s="47">
        <v>5.2233533799999998</v>
      </c>
      <c r="N76" s="47">
        <f t="shared" ref="N76" si="88">SUM(O76:P76)</f>
        <v>2868.7864345199996</v>
      </c>
      <c r="O76" s="47">
        <v>2464.4559551999996</v>
      </c>
      <c r="P76" s="47">
        <f t="shared" ref="P76" si="89">SUM(Q76:S76)</f>
        <v>404.33047931999999</v>
      </c>
      <c r="Q76" s="47">
        <v>362.75488629</v>
      </c>
      <c r="R76" s="47">
        <v>40.615318969999997</v>
      </c>
      <c r="S76" s="47">
        <v>0.96027406000000004</v>
      </c>
      <c r="T76" s="47"/>
      <c r="U76" s="47"/>
      <c r="V76" s="47"/>
      <c r="W76" s="47"/>
      <c r="X76" s="47"/>
    </row>
    <row r="77" spans="1:24" hidden="1" outlineLevel="1" collapsed="1">
      <c r="A77" s="15">
        <v>42552</v>
      </c>
      <c r="B77" s="47">
        <v>10734.473081460001</v>
      </c>
      <c r="C77" s="47">
        <f t="shared" ref="C77" si="90">I77+O77</f>
        <v>7355.0305960099995</v>
      </c>
      <c r="D77" s="47">
        <f t="shared" ref="D77" si="91">J77+P77</f>
        <v>3379.4424854500003</v>
      </c>
      <c r="E77" s="47">
        <f t="shared" ref="E77" si="92">K77+Q77</f>
        <v>3159.9552546999998</v>
      </c>
      <c r="F77" s="47">
        <f t="shared" ref="F77" si="93">L77+R77</f>
        <v>213.30809477000003</v>
      </c>
      <c r="G77" s="47">
        <f t="shared" ref="G77" si="94">M77+S77</f>
        <v>6.1791359799999999</v>
      </c>
      <c r="H77" s="47">
        <f t="shared" ref="H77" si="95">SUM(I77:J77)</f>
        <v>7956.3392909000004</v>
      </c>
      <c r="I77" s="47">
        <v>4986.3373810000003</v>
      </c>
      <c r="J77" s="47">
        <f t="shared" ref="J77" si="96">SUM(K77:M77)</f>
        <v>2970.0019099000001</v>
      </c>
      <c r="K77" s="47">
        <v>2792.0944059799999</v>
      </c>
      <c r="L77" s="47">
        <v>172.68956553000001</v>
      </c>
      <c r="M77" s="47">
        <v>5.2179383899999996</v>
      </c>
      <c r="N77" s="47">
        <f t="shared" ref="N77" si="97">SUM(O77:P77)</f>
        <v>2778.1337905599999</v>
      </c>
      <c r="O77" s="47">
        <v>2368.6932150099997</v>
      </c>
      <c r="P77" s="47">
        <f t="shared" ref="P77" si="98">SUM(Q77:S77)</f>
        <v>409.44057555000001</v>
      </c>
      <c r="Q77" s="47">
        <v>367.86084872000004</v>
      </c>
      <c r="R77" s="47">
        <v>40.618529240000001</v>
      </c>
      <c r="S77" s="47">
        <v>0.96119759000000005</v>
      </c>
      <c r="T77" s="47"/>
      <c r="U77" s="47"/>
      <c r="V77" s="47"/>
      <c r="W77" s="47"/>
      <c r="X77" s="47"/>
    </row>
    <row r="78" spans="1:24" hidden="1" outlineLevel="1" collapsed="1">
      <c r="A78" s="15">
        <v>42583</v>
      </c>
      <c r="B78" s="47">
        <v>10688.49102218</v>
      </c>
      <c r="C78" s="47">
        <f t="shared" ref="C78" si="99">I78+O78</f>
        <v>7548.5563242899989</v>
      </c>
      <c r="D78" s="47">
        <f t="shared" ref="D78" si="100">J78+P78</f>
        <v>3139.9346978899998</v>
      </c>
      <c r="E78" s="47">
        <f t="shared" ref="E78" si="101">K78+Q78</f>
        <v>2933.9163501200001</v>
      </c>
      <c r="F78" s="47">
        <f t="shared" ref="F78" si="102">L78+R78</f>
        <v>199.80257467000001</v>
      </c>
      <c r="G78" s="47">
        <f t="shared" ref="G78" si="103">M78+S78</f>
        <v>6.2157731000000007</v>
      </c>
      <c r="H78" s="47">
        <f t="shared" ref="H78" si="104">SUM(I78:J78)</f>
        <v>7762.8652817799993</v>
      </c>
      <c r="I78" s="47">
        <v>5053.5157616099996</v>
      </c>
      <c r="J78" s="47">
        <f t="shared" ref="J78" si="105">SUM(K78:M78)</f>
        <v>2709.3495201699998</v>
      </c>
      <c r="K78" s="47">
        <v>2546.5638886299998</v>
      </c>
      <c r="L78" s="47">
        <v>157.56913177000001</v>
      </c>
      <c r="M78" s="47">
        <v>5.2164997700000004</v>
      </c>
      <c r="N78" s="47">
        <f t="shared" ref="N78" si="106">SUM(O78:P78)</f>
        <v>2925.6257403999998</v>
      </c>
      <c r="O78" s="47">
        <v>2495.0405626799998</v>
      </c>
      <c r="P78" s="47">
        <f t="shared" ref="P78" si="107">SUM(Q78:S78)</f>
        <v>430.58517771999999</v>
      </c>
      <c r="Q78" s="47">
        <v>387.35246149</v>
      </c>
      <c r="R78" s="47">
        <v>42.2334429</v>
      </c>
      <c r="S78" s="47">
        <v>0.99927332999999996</v>
      </c>
      <c r="T78" s="47"/>
      <c r="U78" s="47"/>
      <c r="V78" s="47"/>
      <c r="W78" s="47"/>
      <c r="X78" s="47"/>
    </row>
    <row r="79" spans="1:24" hidden="1" outlineLevel="1" collapsed="1">
      <c r="A79" s="15">
        <v>42614</v>
      </c>
      <c r="B79" s="47">
        <v>10154.37293992</v>
      </c>
      <c r="C79" s="47">
        <f t="shared" ref="C79" si="108">I79+O79</f>
        <v>6824.3774976599998</v>
      </c>
      <c r="D79" s="47">
        <f t="shared" ref="D79" si="109">J79+P79</f>
        <v>3329.9954422599999</v>
      </c>
      <c r="E79" s="47">
        <f t="shared" ref="E79" si="110">K79+Q79</f>
        <v>3115.1040755600002</v>
      </c>
      <c r="F79" s="47">
        <f t="shared" ref="F79" si="111">L79+R79</f>
        <v>208.66255720999999</v>
      </c>
      <c r="G79" s="47">
        <f t="shared" ref="G79" si="112">M79+S79</f>
        <v>6.2288094899999988</v>
      </c>
      <c r="H79" s="47">
        <f t="shared" ref="H79" si="113">SUM(I79:J79)</f>
        <v>7237.1235865999997</v>
      </c>
      <c r="I79" s="47">
        <v>4466.5217872599997</v>
      </c>
      <c r="J79" s="47">
        <f t="shared" ref="J79" si="114">SUM(K79:M79)</f>
        <v>2770.6017993400001</v>
      </c>
      <c r="K79" s="47">
        <v>2599.5513725000001</v>
      </c>
      <c r="L79" s="47">
        <v>165.83536735999999</v>
      </c>
      <c r="M79" s="47">
        <v>5.215059479999999</v>
      </c>
      <c r="N79" s="47">
        <f t="shared" ref="N79" si="115">SUM(O79:P79)</f>
        <v>2917.24935332</v>
      </c>
      <c r="O79" s="47">
        <v>2357.8557104000001</v>
      </c>
      <c r="P79" s="47">
        <f t="shared" ref="P79" si="116">SUM(Q79:S79)</f>
        <v>559.39364291999993</v>
      </c>
      <c r="Q79" s="47">
        <v>515.55270306</v>
      </c>
      <c r="R79" s="47">
        <v>42.827189850000003</v>
      </c>
      <c r="S79" s="47">
        <v>1.0137500100000001</v>
      </c>
      <c r="T79" s="47"/>
      <c r="U79" s="47"/>
      <c r="V79" s="47"/>
      <c r="W79" s="47"/>
      <c r="X79" s="47"/>
    </row>
    <row r="80" spans="1:24" hidden="1" outlineLevel="1" collapsed="1">
      <c r="A80" s="15">
        <v>42644</v>
      </c>
      <c r="B80" s="47">
        <v>10233.39149953</v>
      </c>
      <c r="C80" s="47">
        <f t="shared" ref="C80" si="117">I80+O80</f>
        <v>6876.9717003200003</v>
      </c>
      <c r="D80" s="47">
        <f t="shared" ref="D80" si="118">J80+P80</f>
        <v>3356.4197992100003</v>
      </c>
      <c r="E80" s="47">
        <f t="shared" ref="E80" si="119">K80+Q80</f>
        <v>3111.2071287700001</v>
      </c>
      <c r="F80" s="47">
        <f t="shared" ref="F80" si="120">L80+R80</f>
        <v>234.20632793999999</v>
      </c>
      <c r="G80" s="47">
        <f t="shared" ref="G80" si="121">M80+S80</f>
        <v>11.006342499999999</v>
      </c>
      <c r="H80" s="47">
        <f t="shared" ref="H80" si="122">SUM(I80:J80)</f>
        <v>7407.7894485000006</v>
      </c>
      <c r="I80" s="47">
        <v>4653.2871000900004</v>
      </c>
      <c r="J80" s="47">
        <f t="shared" ref="J80" si="123">SUM(K80:M80)</f>
        <v>2754.5023484100002</v>
      </c>
      <c r="K80" s="47">
        <v>2571.39658465</v>
      </c>
      <c r="L80" s="47">
        <v>182.98013291999999</v>
      </c>
      <c r="M80" s="47">
        <v>0.12563084000000002</v>
      </c>
      <c r="N80" s="47">
        <f t="shared" ref="N80" si="124">SUM(O80:P80)</f>
        <v>2825.6020510300004</v>
      </c>
      <c r="O80" s="47">
        <v>2223.6846002300003</v>
      </c>
      <c r="P80" s="47">
        <f t="shared" ref="P80" si="125">SUM(Q80:S80)</f>
        <v>601.91745079999998</v>
      </c>
      <c r="Q80" s="47">
        <v>539.81054412000003</v>
      </c>
      <c r="R80" s="47">
        <v>51.226195019999999</v>
      </c>
      <c r="S80" s="47">
        <v>10.880711659999999</v>
      </c>
      <c r="T80" s="47"/>
      <c r="U80" s="47"/>
      <c r="V80" s="47"/>
      <c r="W80" s="47"/>
      <c r="X80" s="47"/>
    </row>
    <row r="81" spans="1:24" hidden="1" outlineLevel="1" collapsed="1">
      <c r="A81" s="15">
        <v>42675</v>
      </c>
      <c r="B81" s="47">
        <v>9702.2902529099993</v>
      </c>
      <c r="C81" s="47">
        <f t="shared" ref="C81" si="126">I81+O81</f>
        <v>6658.71965972</v>
      </c>
      <c r="D81" s="47">
        <f t="shared" ref="D81" si="127">J81+P81</f>
        <v>3043.5705931899997</v>
      </c>
      <c r="E81" s="47">
        <f t="shared" ref="E81" si="128">K81+Q81</f>
        <v>2787.7634091599998</v>
      </c>
      <c r="F81" s="47">
        <f t="shared" ref="F81" si="129">L81+R81</f>
        <v>245.05155659000002</v>
      </c>
      <c r="G81" s="47">
        <f t="shared" ref="G81" si="130">M81+S81</f>
        <v>10.75562744</v>
      </c>
      <c r="H81" s="47">
        <f t="shared" ref="H81" si="131">SUM(I81:J81)</f>
        <v>7288.3586276299993</v>
      </c>
      <c r="I81" s="47">
        <v>4711.2554374499996</v>
      </c>
      <c r="J81" s="47">
        <f t="shared" ref="J81" si="132">SUM(K81:M81)</f>
        <v>2577.1031901799997</v>
      </c>
      <c r="K81" s="47">
        <v>2380.0507355999998</v>
      </c>
      <c r="L81" s="47">
        <v>196.92819922000001</v>
      </c>
      <c r="M81" s="47">
        <v>0.12425536</v>
      </c>
      <c r="N81" s="47">
        <f t="shared" ref="N81" si="133">SUM(O81:P81)</f>
        <v>2413.9316252799999</v>
      </c>
      <c r="O81" s="47">
        <v>1947.4642222699999</v>
      </c>
      <c r="P81" s="47">
        <f t="shared" ref="P81" si="134">SUM(Q81:S81)</f>
        <v>466.46740301</v>
      </c>
      <c r="Q81" s="47">
        <v>407.71267355999998</v>
      </c>
      <c r="R81" s="47">
        <v>48.123357370000001</v>
      </c>
      <c r="S81" s="47">
        <v>10.63137208</v>
      </c>
      <c r="T81" s="47"/>
      <c r="U81" s="47"/>
      <c r="V81" s="47"/>
      <c r="W81" s="47"/>
      <c r="X81" s="47"/>
    </row>
    <row r="82" spans="1:24" hidden="1" outlineLevel="1" collapsed="1">
      <c r="A82" s="15">
        <v>42705</v>
      </c>
      <c r="B82" s="47">
        <v>11213.65263843</v>
      </c>
      <c r="C82" s="47">
        <f t="shared" ref="C82" si="135">I82+O82</f>
        <v>7908.8990502400002</v>
      </c>
      <c r="D82" s="47">
        <f t="shared" ref="D82" si="136">J82+P82</f>
        <v>3304.7535881899998</v>
      </c>
      <c r="E82" s="47">
        <f t="shared" ref="E82" si="137">K82+Q82</f>
        <v>3021.3613186900002</v>
      </c>
      <c r="F82" s="47">
        <f t="shared" ref="F82" si="138">L82+R82</f>
        <v>272.08746446999999</v>
      </c>
      <c r="G82" s="47">
        <f t="shared" ref="G82" si="139">M82+S82</f>
        <v>11.304805030000001</v>
      </c>
      <c r="H82" s="47">
        <f t="shared" ref="H82" si="140">SUM(I82:J82)</f>
        <v>8194.6475632600013</v>
      </c>
      <c r="I82" s="47">
        <v>5320.4269754100005</v>
      </c>
      <c r="J82" s="47">
        <f t="shared" ref="J82" si="141">SUM(K82:M82)</f>
        <v>2874.2205878499999</v>
      </c>
      <c r="K82" s="47">
        <v>2649.33128227</v>
      </c>
      <c r="L82" s="47">
        <v>224.76332074999999</v>
      </c>
      <c r="M82" s="47">
        <v>0.12598482999999999</v>
      </c>
      <c r="N82" s="47">
        <f t="shared" ref="N82" si="142">SUM(O82:P82)</f>
        <v>3019.0050751699996</v>
      </c>
      <c r="O82" s="47">
        <v>2588.4720748299997</v>
      </c>
      <c r="P82" s="47">
        <f t="shared" ref="P82" si="143">SUM(Q82:S82)</f>
        <v>430.53300034</v>
      </c>
      <c r="Q82" s="47">
        <v>372.03003641999999</v>
      </c>
      <c r="R82" s="47">
        <v>47.324143720000002</v>
      </c>
      <c r="S82" s="47">
        <v>11.178820200000001</v>
      </c>
      <c r="T82" s="47"/>
      <c r="U82" s="47"/>
      <c r="V82" s="47"/>
      <c r="W82" s="47"/>
      <c r="X82" s="47"/>
    </row>
    <row r="83" spans="1:24" hidden="1" outlineLevel="1" collapsed="1">
      <c r="A83" s="15">
        <v>42736</v>
      </c>
      <c r="B83" s="47">
        <v>10040.239014389999</v>
      </c>
      <c r="C83" s="47">
        <f t="shared" ref="C83" si="144">I83+O83</f>
        <v>6979.3350325899992</v>
      </c>
      <c r="D83" s="47">
        <f t="shared" ref="D83" si="145">J83+P83</f>
        <v>3060.9039818000006</v>
      </c>
      <c r="E83" s="47">
        <f t="shared" ref="E83" si="146">K83+Q83</f>
        <v>2780.1272325600003</v>
      </c>
      <c r="F83" s="47">
        <f t="shared" ref="F83" si="147">L83+R83</f>
        <v>269.58036418</v>
      </c>
      <c r="G83" s="47">
        <f t="shared" ref="G83" si="148">M83+S83</f>
        <v>11.196385060000001</v>
      </c>
      <c r="H83" s="47">
        <f t="shared" ref="H83" si="149">SUM(I83:J83)</f>
        <v>7435.2428490399998</v>
      </c>
      <c r="I83" s="47">
        <v>4777.1585199199999</v>
      </c>
      <c r="J83" s="47">
        <f t="shared" ref="J83" si="150">SUM(K83:M83)</f>
        <v>2658.0843291200003</v>
      </c>
      <c r="K83" s="47">
        <v>2436.1238209200001</v>
      </c>
      <c r="L83" s="47">
        <v>221.83954717</v>
      </c>
      <c r="M83" s="47">
        <v>0.12096103</v>
      </c>
      <c r="N83" s="47">
        <f t="shared" ref="N83" si="151">SUM(O83:P83)</f>
        <v>2604.99616535</v>
      </c>
      <c r="O83" s="47">
        <v>2202.1765126699997</v>
      </c>
      <c r="P83" s="47">
        <f t="shared" ref="P83" si="152">SUM(Q83:S83)</f>
        <v>402.81965268000005</v>
      </c>
      <c r="Q83" s="47">
        <v>344.00341164000002</v>
      </c>
      <c r="R83" s="47">
        <v>47.740817010000001</v>
      </c>
      <c r="S83" s="47">
        <v>11.075424030000001</v>
      </c>
      <c r="T83" s="47"/>
      <c r="U83" s="47"/>
      <c r="V83" s="47"/>
      <c r="W83" s="47"/>
      <c r="X83" s="47"/>
    </row>
    <row r="84" spans="1:24" hidden="1" outlineLevel="1" collapsed="1">
      <c r="A84" s="15">
        <v>42767</v>
      </c>
      <c r="B84" s="47">
        <v>10230.58054399</v>
      </c>
      <c r="C84" s="47">
        <f t="shared" ref="C84" si="153">I84+O84</f>
        <v>7176.7705325799998</v>
      </c>
      <c r="D84" s="47">
        <f t="shared" ref="D84" si="154">J84+P84</f>
        <v>3053.8100114099998</v>
      </c>
      <c r="E84" s="47">
        <f t="shared" ref="E84" si="155">K84+Q84</f>
        <v>2780.6385765499999</v>
      </c>
      <c r="F84" s="47">
        <f t="shared" ref="F84" si="156">L84+R84</f>
        <v>262.04346239</v>
      </c>
      <c r="G84" s="47">
        <f t="shared" ref="G84" si="157">M84+S84</f>
        <v>11.127972470000001</v>
      </c>
      <c r="H84" s="47">
        <f t="shared" ref="H84" si="158">SUM(I84:J84)</f>
        <v>7346.6323362200001</v>
      </c>
      <c r="I84" s="47">
        <v>4797.0672130200001</v>
      </c>
      <c r="J84" s="47">
        <f t="shared" ref="J84" si="159">SUM(K84:M84)</f>
        <v>2549.5651232</v>
      </c>
      <c r="K84" s="47">
        <v>2333.8817920900001</v>
      </c>
      <c r="L84" s="47">
        <v>215.56292026</v>
      </c>
      <c r="M84" s="47">
        <v>0.12041085</v>
      </c>
      <c r="N84" s="47">
        <f t="shared" ref="N84" si="160">SUM(O84:P84)</f>
        <v>2883.94820777</v>
      </c>
      <c r="O84" s="47">
        <v>2379.7033195600002</v>
      </c>
      <c r="P84" s="47">
        <f t="shared" ref="P84" si="161">SUM(Q84:S84)</f>
        <v>504.24488820999994</v>
      </c>
      <c r="Q84" s="47">
        <v>446.75678445999995</v>
      </c>
      <c r="R84" s="47">
        <v>46.480542130000003</v>
      </c>
      <c r="S84" s="47">
        <v>11.007561620000001</v>
      </c>
      <c r="T84" s="47"/>
      <c r="U84" s="47"/>
      <c r="V84" s="47"/>
      <c r="W84" s="47"/>
      <c r="X84" s="47"/>
    </row>
    <row r="85" spans="1:24" hidden="1" outlineLevel="1" collapsed="1">
      <c r="A85" s="15">
        <v>42795</v>
      </c>
      <c r="B85" s="47">
        <v>10180.73000655</v>
      </c>
      <c r="C85" s="47">
        <f t="shared" ref="C85" si="162">I85+O85</f>
        <v>7060.7334319199999</v>
      </c>
      <c r="D85" s="47">
        <f t="shared" ref="D85" si="163">J85+P85</f>
        <v>3119.9965746299999</v>
      </c>
      <c r="E85" s="47">
        <f t="shared" ref="E85" si="164">K85+Q85</f>
        <v>2842.7961392100001</v>
      </c>
      <c r="F85" s="47">
        <f t="shared" ref="F85" si="165">L85+R85</f>
        <v>265.94996617999999</v>
      </c>
      <c r="G85" s="47">
        <f t="shared" ref="G85" si="166">M85+S85</f>
        <v>11.250469239999999</v>
      </c>
      <c r="H85" s="47">
        <f t="shared" ref="H85" si="167">SUM(I85:J85)</f>
        <v>7784.7219770900001</v>
      </c>
      <c r="I85" s="47">
        <v>5251.0946230700001</v>
      </c>
      <c r="J85" s="47">
        <f t="shared" ref="J85" si="168">SUM(K85:M85)</f>
        <v>2533.62735402</v>
      </c>
      <c r="K85" s="47">
        <v>2314.3735606499999</v>
      </c>
      <c r="L85" s="47">
        <v>219.13316245999999</v>
      </c>
      <c r="M85" s="47">
        <v>0.12063090999999999</v>
      </c>
      <c r="N85" s="47">
        <f t="shared" ref="N85" si="169">SUM(O85:P85)</f>
        <v>2396.0080294600002</v>
      </c>
      <c r="O85" s="47">
        <v>1809.63880885</v>
      </c>
      <c r="P85" s="47">
        <f t="shared" ref="P85" si="170">SUM(Q85:S85)</f>
        <v>586.36922061000007</v>
      </c>
      <c r="Q85" s="47">
        <v>528.42257856000003</v>
      </c>
      <c r="R85" s="47">
        <v>46.816803720000003</v>
      </c>
      <c r="S85" s="47">
        <v>11.12983833</v>
      </c>
      <c r="T85" s="47"/>
      <c r="U85" s="47"/>
      <c r="V85" s="47"/>
      <c r="W85" s="47"/>
      <c r="X85" s="47"/>
    </row>
    <row r="86" spans="1:24" hidden="1" outlineLevel="1" collapsed="1">
      <c r="A86" s="15">
        <v>42826</v>
      </c>
      <c r="B86" s="47">
        <v>9919.9440882199997</v>
      </c>
      <c r="C86" s="47">
        <f t="shared" ref="C86" si="171">I86+O86</f>
        <v>6822.6931045900001</v>
      </c>
      <c r="D86" s="47">
        <f t="shared" ref="D86" si="172">J86+P86</f>
        <v>3097.2509836299996</v>
      </c>
      <c r="E86" s="47">
        <f t="shared" ref="E86" si="173">K86+Q86</f>
        <v>2807.3643746600001</v>
      </c>
      <c r="F86" s="47">
        <f t="shared" ref="F86" si="174">L86+R86</f>
        <v>278.36267585000002</v>
      </c>
      <c r="G86" s="47">
        <f t="shared" ref="G86" si="175">M86+S86</f>
        <v>11.523933120000001</v>
      </c>
      <c r="H86" s="47">
        <f t="shared" ref="H86" si="176">SUM(I86:J86)</f>
        <v>7283.2651489700002</v>
      </c>
      <c r="I86" s="47">
        <v>4866.2000005999998</v>
      </c>
      <c r="J86" s="47">
        <f t="shared" ref="J86" si="177">SUM(K86:M86)</f>
        <v>2417.0651483699999</v>
      </c>
      <c r="K86" s="47">
        <v>2184.73930329</v>
      </c>
      <c r="L86" s="47">
        <v>231.89672200000001</v>
      </c>
      <c r="M86" s="47">
        <v>0.42912307999999999</v>
      </c>
      <c r="N86" s="47">
        <f t="shared" ref="N86" si="178">SUM(O86:P86)</f>
        <v>2636.67893925</v>
      </c>
      <c r="O86" s="47">
        <v>1956.49310399</v>
      </c>
      <c r="P86" s="47">
        <f t="shared" ref="P86" si="179">SUM(Q86:S86)</f>
        <v>680.18583525999998</v>
      </c>
      <c r="Q86" s="47">
        <v>622.62507137</v>
      </c>
      <c r="R86" s="47">
        <v>46.465953849999998</v>
      </c>
      <c r="S86" s="47">
        <v>11.09481004</v>
      </c>
      <c r="T86" s="47"/>
      <c r="U86" s="47"/>
      <c r="V86" s="47"/>
      <c r="W86" s="47"/>
      <c r="X86" s="47"/>
    </row>
    <row r="87" spans="1:24" hidden="1" outlineLevel="1" collapsed="1">
      <c r="A87" s="15">
        <v>42856</v>
      </c>
      <c r="B87" s="47">
        <v>9943.3076629499992</v>
      </c>
      <c r="C87" s="47">
        <f t="shared" ref="C87" si="180">I87+O87</f>
        <v>6914.1694738299993</v>
      </c>
      <c r="D87" s="47">
        <f t="shared" ref="D87" si="181">J87+P87</f>
        <v>3029.1381891199999</v>
      </c>
      <c r="E87" s="47">
        <f t="shared" ref="E87" si="182">K87+Q87</f>
        <v>2742.6325332399997</v>
      </c>
      <c r="F87" s="47">
        <f t="shared" ref="F87" si="183">L87+R87</f>
        <v>274.72855741000001</v>
      </c>
      <c r="G87" s="47">
        <f t="shared" ref="G87" si="184">M87+S87</f>
        <v>11.777098469999999</v>
      </c>
      <c r="H87" s="47">
        <f t="shared" ref="H87" si="185">SUM(I87:J87)</f>
        <v>7399.7706383899986</v>
      </c>
      <c r="I87" s="47">
        <v>4945.2233188599994</v>
      </c>
      <c r="J87" s="47">
        <f t="shared" ref="J87" si="186">SUM(K87:M87)</f>
        <v>2454.5473195299996</v>
      </c>
      <c r="K87" s="47">
        <v>2225.7133296399998</v>
      </c>
      <c r="L87" s="47">
        <v>228.34697047</v>
      </c>
      <c r="M87" s="47">
        <v>0.48701942000000004</v>
      </c>
      <c r="N87" s="47">
        <f t="shared" ref="N87" si="187">SUM(O87:P87)</f>
        <v>2543.5370245600002</v>
      </c>
      <c r="O87" s="47">
        <v>1968.9461549700002</v>
      </c>
      <c r="P87" s="47">
        <f t="shared" ref="P87" si="188">SUM(Q87:S87)</f>
        <v>574.59086959000001</v>
      </c>
      <c r="Q87" s="47">
        <v>516.91920359999995</v>
      </c>
      <c r="R87" s="47">
        <v>46.381586939999998</v>
      </c>
      <c r="S87" s="47">
        <v>11.290079049999999</v>
      </c>
      <c r="T87" s="47"/>
      <c r="U87" s="47"/>
      <c r="V87" s="47"/>
      <c r="W87" s="47"/>
      <c r="X87" s="47"/>
    </row>
    <row r="88" spans="1:24" hidden="1" outlineLevel="1" collapsed="1">
      <c r="A88" s="15">
        <v>42887</v>
      </c>
      <c r="B88" s="47">
        <v>9678.9223923600002</v>
      </c>
      <c r="C88" s="47">
        <f t="shared" ref="C88" si="189">I88+O88</f>
        <v>6996.6599737399993</v>
      </c>
      <c r="D88" s="47">
        <f t="shared" ref="D88" si="190">J88+P88</f>
        <v>2682.2624186200001</v>
      </c>
      <c r="E88" s="47">
        <f t="shared" ref="E88" si="191">K88+Q88</f>
        <v>2425.8528916</v>
      </c>
      <c r="F88" s="47">
        <f t="shared" ref="F88" si="192">L88+R88</f>
        <v>244.58300403000001</v>
      </c>
      <c r="G88" s="47">
        <f t="shared" ref="G88" si="193">M88+S88</f>
        <v>11.826522990000001</v>
      </c>
      <c r="H88" s="47">
        <f t="shared" ref="H88" si="194">SUM(I88:J88)</f>
        <v>6814.7998127400006</v>
      </c>
      <c r="I88" s="47">
        <v>4683.8542809999999</v>
      </c>
      <c r="J88" s="47">
        <f t="shared" ref="J88" si="195">SUM(K88:M88)</f>
        <v>2130.9455317400002</v>
      </c>
      <c r="K88" s="47">
        <v>1932.5551976400002</v>
      </c>
      <c r="L88" s="47">
        <v>197.97229561</v>
      </c>
      <c r="M88" s="47">
        <v>0.41803848999999998</v>
      </c>
      <c r="N88" s="47">
        <f t="shared" ref="N88" si="196">SUM(O88:P88)</f>
        <v>2864.1225796199997</v>
      </c>
      <c r="O88" s="47">
        <v>2312.8056927399998</v>
      </c>
      <c r="P88" s="47">
        <f t="shared" ref="P88" si="197">SUM(Q88:S88)</f>
        <v>551.31688687999997</v>
      </c>
      <c r="Q88" s="47">
        <v>493.29769396</v>
      </c>
      <c r="R88" s="47">
        <v>46.610708420000002</v>
      </c>
      <c r="S88" s="47">
        <v>11.4084845</v>
      </c>
      <c r="T88" s="47"/>
      <c r="U88" s="47"/>
      <c r="V88" s="47"/>
      <c r="W88" s="47"/>
      <c r="X88" s="47"/>
    </row>
    <row r="89" spans="1:24" hidden="1" outlineLevel="1" collapsed="1">
      <c r="A89" s="15">
        <v>42917</v>
      </c>
      <c r="B89" s="47">
        <v>9700.2535425099995</v>
      </c>
      <c r="C89" s="47">
        <f t="shared" ref="C89" si="198">I89+O89</f>
        <v>7068.0966115199999</v>
      </c>
      <c r="D89" s="47">
        <f t="shared" ref="D89" si="199">J89+P89</f>
        <v>2632.1569309899996</v>
      </c>
      <c r="E89" s="47">
        <f t="shared" ref="E89" si="200">K89+Q89</f>
        <v>2369.6423647199999</v>
      </c>
      <c r="F89" s="47">
        <f t="shared" ref="F89" si="201">L89+R89</f>
        <v>250.422687</v>
      </c>
      <c r="G89" s="47">
        <f t="shared" ref="G89" si="202">M89+S89</f>
        <v>12.09187927</v>
      </c>
      <c r="H89" s="47">
        <f t="shared" ref="H89" si="203">SUM(I89:J89)</f>
        <v>6875.5957340799996</v>
      </c>
      <c r="I89" s="47">
        <v>4823.5172224099997</v>
      </c>
      <c r="J89" s="47">
        <f t="shared" ref="J89" si="204">SUM(K89:M89)</f>
        <v>2052.0785116699999</v>
      </c>
      <c r="K89" s="47">
        <v>1848.35680075</v>
      </c>
      <c r="L89" s="47">
        <v>203.25645204</v>
      </c>
      <c r="M89" s="47">
        <v>0.46525887999999999</v>
      </c>
      <c r="N89" s="47">
        <f t="shared" ref="N89" si="205">SUM(O89:P89)</f>
        <v>2824.6578084299999</v>
      </c>
      <c r="O89" s="47">
        <v>2244.5793891100002</v>
      </c>
      <c r="P89" s="47">
        <f t="shared" ref="P89" si="206">SUM(Q89:S89)</f>
        <v>580.07841931999997</v>
      </c>
      <c r="Q89" s="47">
        <v>521.28556397</v>
      </c>
      <c r="R89" s="47">
        <v>47.166234959999997</v>
      </c>
      <c r="S89" s="47">
        <v>11.626620389999999</v>
      </c>
      <c r="T89" s="47"/>
      <c r="U89" s="47"/>
      <c r="V89" s="47"/>
      <c r="W89" s="47"/>
      <c r="X89" s="47"/>
    </row>
    <row r="90" spans="1:24" hidden="1" outlineLevel="1" collapsed="1">
      <c r="A90" s="15">
        <v>42948</v>
      </c>
      <c r="B90" s="47">
        <v>9557.4221547699999</v>
      </c>
      <c r="C90" s="47">
        <f t="shared" ref="C90" si="207">I90+O90</f>
        <v>7167.7505240699993</v>
      </c>
      <c r="D90" s="47">
        <f t="shared" ref="D90" si="208">J90+P90</f>
        <v>2389.6716307000002</v>
      </c>
      <c r="E90" s="47">
        <f t="shared" ref="E90" si="209">K90+Q90</f>
        <v>2129.5438853699998</v>
      </c>
      <c r="F90" s="47">
        <f t="shared" ref="F90" si="210">L90+R90</f>
        <v>248.10927572999998</v>
      </c>
      <c r="G90" s="47">
        <f t="shared" ref="G90" si="211">M90+S90</f>
        <v>12.018469600000001</v>
      </c>
      <c r="H90" s="47">
        <f t="shared" ref="H90" si="212">SUM(I90:J90)</f>
        <v>6633.5324267799997</v>
      </c>
      <c r="I90" s="47">
        <v>4745.8844948999995</v>
      </c>
      <c r="J90" s="47">
        <f t="shared" ref="J90" si="213">SUM(K90:M90)</f>
        <v>1887.64793188</v>
      </c>
      <c r="K90" s="47">
        <v>1686.2536309899999</v>
      </c>
      <c r="L90" s="47">
        <v>201.02747633999999</v>
      </c>
      <c r="M90" s="47">
        <v>0.36682455000000003</v>
      </c>
      <c r="N90" s="47">
        <f t="shared" ref="N90" si="214">SUM(O90:P90)</f>
        <v>2923.8897279900002</v>
      </c>
      <c r="O90" s="47">
        <v>2421.8660291700003</v>
      </c>
      <c r="P90" s="47">
        <f t="shared" ref="P90" si="215">SUM(Q90:S90)</f>
        <v>502.02369882000005</v>
      </c>
      <c r="Q90" s="47">
        <v>443.29025438000002</v>
      </c>
      <c r="R90" s="47">
        <v>47.08179939</v>
      </c>
      <c r="S90" s="47">
        <v>11.651645050000001</v>
      </c>
      <c r="T90" s="47"/>
      <c r="U90" s="47"/>
      <c r="V90" s="47"/>
      <c r="W90" s="47"/>
      <c r="X90" s="47"/>
    </row>
    <row r="91" spans="1:24" hidden="1" outlineLevel="1" collapsed="1">
      <c r="A91" s="15">
        <v>42979</v>
      </c>
      <c r="B91" s="47">
        <v>9832.1171718400001</v>
      </c>
      <c r="C91" s="47">
        <f t="shared" ref="C91" si="216">I91+O91</f>
        <v>7362.4502559399989</v>
      </c>
      <c r="D91" s="47">
        <f t="shared" ref="D91" si="217">J91+P91</f>
        <v>2469.6669159000003</v>
      </c>
      <c r="E91" s="47">
        <f t="shared" ref="E91" si="218">K91+Q91</f>
        <v>2156.0621268700002</v>
      </c>
      <c r="F91" s="47">
        <f t="shared" ref="F91" si="219">L91+R91</f>
        <v>285.95414688</v>
      </c>
      <c r="G91" s="47">
        <f t="shared" ref="G91" si="220">M91+S91</f>
        <v>27.650642149999999</v>
      </c>
      <c r="H91" s="47">
        <f t="shared" ref="H91" si="221">SUM(I91:J91)</f>
        <v>6699.4976086199995</v>
      </c>
      <c r="I91" s="47">
        <v>4862.3533684299991</v>
      </c>
      <c r="J91" s="47">
        <f t="shared" ref="J91" si="222">SUM(K91:M91)</f>
        <v>1837.1442401900001</v>
      </c>
      <c r="K91" s="47">
        <v>1608.8943658400001</v>
      </c>
      <c r="L91" s="47">
        <v>227.49797996000001</v>
      </c>
      <c r="M91" s="47">
        <v>0.75189438999999991</v>
      </c>
      <c r="N91" s="47">
        <f t="shared" ref="N91" si="223">SUM(O91:P91)</f>
        <v>3132.6195632199997</v>
      </c>
      <c r="O91" s="47">
        <v>2500.0968875099998</v>
      </c>
      <c r="P91" s="47">
        <f t="shared" ref="P91" si="224">SUM(Q91:S91)</f>
        <v>632.52267570999993</v>
      </c>
      <c r="Q91" s="47">
        <v>547.16776102999995</v>
      </c>
      <c r="R91" s="47">
        <v>58.456166920000001</v>
      </c>
      <c r="S91" s="47">
        <v>26.898747759999999</v>
      </c>
      <c r="T91" s="47"/>
      <c r="U91" s="47"/>
      <c r="V91" s="47"/>
      <c r="W91" s="47"/>
      <c r="X91" s="47"/>
    </row>
    <row r="92" spans="1:24" hidden="1" outlineLevel="1" collapsed="1">
      <c r="A92" s="15">
        <v>43009</v>
      </c>
      <c r="B92" s="47">
        <v>9909.2297901499987</v>
      </c>
      <c r="C92" s="47">
        <f t="shared" ref="C92" si="225">I92+O92</f>
        <v>7393.8433669900005</v>
      </c>
      <c r="D92" s="47">
        <f t="shared" ref="D92" si="226">J92+P92</f>
        <v>2515.38642316</v>
      </c>
      <c r="E92" s="47">
        <f t="shared" ref="E92" si="227">K92+Q92</f>
        <v>2141.0273959899996</v>
      </c>
      <c r="F92" s="47">
        <f t="shared" ref="F92" si="228">L92+R92</f>
        <v>346.55865065</v>
      </c>
      <c r="G92" s="47">
        <f t="shared" ref="G92" si="229">M92+S92</f>
        <v>27.80037652</v>
      </c>
      <c r="H92" s="47">
        <f t="shared" ref="H92" si="230">SUM(I92:J92)</f>
        <v>6697.6802047000001</v>
      </c>
      <c r="I92" s="47">
        <v>4890.94680075</v>
      </c>
      <c r="J92" s="47">
        <f t="shared" ref="J92" si="231">SUM(K92:M92)</f>
        <v>1806.7334039499999</v>
      </c>
      <c r="K92" s="47">
        <v>1511.0095343399998</v>
      </c>
      <c r="L92" s="47">
        <v>294.97269266000001</v>
      </c>
      <c r="M92" s="47">
        <v>0.75117694999999995</v>
      </c>
      <c r="N92" s="47">
        <f t="shared" ref="N92" si="232">SUM(O92:P92)</f>
        <v>3211.54958545</v>
      </c>
      <c r="O92" s="47">
        <v>2502.8965662400001</v>
      </c>
      <c r="P92" s="47">
        <f t="shared" ref="P92" si="233">SUM(Q92:S92)</f>
        <v>708.65301921000002</v>
      </c>
      <c r="Q92" s="47">
        <v>630.01786164999999</v>
      </c>
      <c r="R92" s="47">
        <v>51.585957989999997</v>
      </c>
      <c r="S92" s="47">
        <v>27.049199569999999</v>
      </c>
      <c r="T92" s="47"/>
      <c r="U92" s="47"/>
      <c r="V92" s="47"/>
      <c r="W92" s="47"/>
      <c r="X92" s="47"/>
    </row>
    <row r="93" spans="1:24" hidden="1" outlineLevel="1" collapsed="1">
      <c r="A93" s="15">
        <v>43040</v>
      </c>
      <c r="B93" s="47">
        <v>9527.4075848100001</v>
      </c>
      <c r="C93" s="47">
        <f t="shared" ref="C93" si="234">I93+O93</f>
        <v>6690.2103064599996</v>
      </c>
      <c r="D93" s="47">
        <f t="shared" ref="D93" si="235">J93+P93</f>
        <v>2837.19727835</v>
      </c>
      <c r="E93" s="47">
        <f t="shared" ref="E93" si="236">K93+Q93</f>
        <v>2511.17602382</v>
      </c>
      <c r="F93" s="47">
        <f t="shared" ref="F93" si="237">L93+R93</f>
        <v>298.03863767000001</v>
      </c>
      <c r="G93" s="47">
        <f t="shared" ref="G93" si="238">M93+S93</f>
        <v>27.98261686</v>
      </c>
      <c r="H93" s="47">
        <f t="shared" ref="H93" si="239">SUM(I93:J93)</f>
        <v>6286.7440925500005</v>
      </c>
      <c r="I93" s="47">
        <v>4383.9120859200002</v>
      </c>
      <c r="J93" s="47">
        <f t="shared" ref="J93" si="240">SUM(K93:M93)</f>
        <v>1902.83200663</v>
      </c>
      <c r="K93" s="47">
        <v>1656.8441363899999</v>
      </c>
      <c r="L93" s="47">
        <v>245.45075835</v>
      </c>
      <c r="M93" s="47">
        <v>0.53711188999999993</v>
      </c>
      <c r="N93" s="47">
        <f t="shared" ref="N93" si="241">SUM(O93:P93)</f>
        <v>3240.6634922599997</v>
      </c>
      <c r="O93" s="47">
        <v>2306.2982205399999</v>
      </c>
      <c r="P93" s="47">
        <f t="shared" ref="P93" si="242">SUM(Q93:S93)</f>
        <v>934.3652717199999</v>
      </c>
      <c r="Q93" s="47">
        <v>854.33188742999994</v>
      </c>
      <c r="R93" s="47">
        <v>52.587879319999999</v>
      </c>
      <c r="S93" s="47">
        <v>27.445504970000002</v>
      </c>
      <c r="T93" s="47"/>
      <c r="U93" s="47"/>
      <c r="V93" s="47"/>
      <c r="W93" s="47"/>
      <c r="X93" s="47"/>
    </row>
    <row r="94" spans="1:24" hidden="1" outlineLevel="1" collapsed="1">
      <c r="A94" s="15">
        <v>43070</v>
      </c>
      <c r="B94" s="47">
        <v>10099.417419019999</v>
      </c>
      <c r="C94" s="47">
        <f t="shared" ref="C94" si="243">I94+O94</f>
        <v>7315.5791703799996</v>
      </c>
      <c r="D94" s="47">
        <f t="shared" ref="D94" si="244">J94+P94</f>
        <v>2783.8382486400001</v>
      </c>
      <c r="E94" s="47">
        <f t="shared" ref="E94" si="245">K94+Q94</f>
        <v>2393.92379261</v>
      </c>
      <c r="F94" s="47">
        <f t="shared" ref="F94" si="246">L94+R94</f>
        <v>333.11620692000002</v>
      </c>
      <c r="G94" s="47">
        <f t="shared" ref="G94" si="247">M94+S94</f>
        <v>56.79824911</v>
      </c>
      <c r="H94" s="47">
        <f t="shared" ref="H94" si="248">SUM(I94:J94)</f>
        <v>6889.5539031799999</v>
      </c>
      <c r="I94" s="47">
        <v>4716.3257697099998</v>
      </c>
      <c r="J94" s="47">
        <f t="shared" ref="J94" si="249">SUM(K94:M94)</f>
        <v>2173.2281334700001</v>
      </c>
      <c r="K94" s="47">
        <v>1866.2021923299999</v>
      </c>
      <c r="L94" s="47">
        <v>278.85645335000004</v>
      </c>
      <c r="M94" s="47">
        <v>28.169487789999998</v>
      </c>
      <c r="N94" s="47">
        <f t="shared" ref="N94" si="250">SUM(O94:P94)</f>
        <v>3209.8635158399998</v>
      </c>
      <c r="O94" s="47">
        <v>2599.2534006699998</v>
      </c>
      <c r="P94" s="47">
        <f t="shared" ref="P94" si="251">SUM(Q94:S94)</f>
        <v>610.61011516999997</v>
      </c>
      <c r="Q94" s="47">
        <v>527.72160027999996</v>
      </c>
      <c r="R94" s="47">
        <v>54.259753570000001</v>
      </c>
      <c r="S94" s="47">
        <v>28.628761320000002</v>
      </c>
      <c r="T94" s="47"/>
      <c r="U94" s="47"/>
      <c r="V94" s="47"/>
      <c r="W94" s="47"/>
      <c r="X94" s="47"/>
    </row>
    <row r="95" spans="1:24" hidden="1" outlineLevel="1" collapsed="1">
      <c r="A95" s="15">
        <v>43101</v>
      </c>
      <c r="B95" s="47">
        <v>10130.720431060001</v>
      </c>
      <c r="C95" s="47">
        <f t="shared" ref="C95" si="252">I95+O95</f>
        <v>7258.6616507700001</v>
      </c>
      <c r="D95" s="47">
        <f t="shared" ref="D95" si="253">J95+P95</f>
        <v>2872.05878029</v>
      </c>
      <c r="E95" s="47">
        <f t="shared" ref="E95" si="254">K95+Q95</f>
        <v>2488.67002667</v>
      </c>
      <c r="F95" s="47">
        <f t="shared" ref="F95" si="255">L95+R95</f>
        <v>318.79313181999999</v>
      </c>
      <c r="G95" s="47">
        <f t="shared" ref="G95" si="256">M95+S95</f>
        <v>64.595621800000004</v>
      </c>
      <c r="H95" s="47">
        <f t="shared" ref="H95" si="257">SUM(I95:J95)</f>
        <v>6759.2596909000004</v>
      </c>
      <c r="I95" s="47">
        <v>4560.8721366</v>
      </c>
      <c r="J95" s="47">
        <f t="shared" ref="J95" si="258">SUM(K95:M95)</f>
        <v>2198.3875542999999</v>
      </c>
      <c r="K95" s="47">
        <v>1899.65740332</v>
      </c>
      <c r="L95" s="47">
        <v>263.19510517999998</v>
      </c>
      <c r="M95" s="47">
        <v>35.535045799999999</v>
      </c>
      <c r="N95" s="47">
        <f t="shared" ref="N95" si="259">SUM(O95:P95)</f>
        <v>3371.4607401600001</v>
      </c>
      <c r="O95" s="47">
        <v>2697.7895141700001</v>
      </c>
      <c r="P95" s="47">
        <f t="shared" ref="P95" si="260">SUM(Q95:S95)</f>
        <v>673.67122598999993</v>
      </c>
      <c r="Q95" s="47">
        <v>589.01262335000001</v>
      </c>
      <c r="R95" s="47">
        <v>55.59802664</v>
      </c>
      <c r="S95" s="47">
        <v>29.060575999999998</v>
      </c>
      <c r="T95" s="47"/>
      <c r="U95" s="47"/>
      <c r="V95" s="47"/>
      <c r="W95" s="47"/>
      <c r="X95" s="47"/>
    </row>
    <row r="96" spans="1:24" hidden="1" outlineLevel="1" collapsed="1">
      <c r="A96" s="15">
        <v>43132</v>
      </c>
      <c r="B96" s="47">
        <v>10588.9427643</v>
      </c>
      <c r="C96" s="47">
        <f t="shared" ref="C96" si="261">I96+O96</f>
        <v>7684.3672721100002</v>
      </c>
      <c r="D96" s="47">
        <f t="shared" ref="D96" si="262">J96+P96</f>
        <v>2904.5754921900002</v>
      </c>
      <c r="E96" s="47">
        <f t="shared" ref="E96" si="263">K96+Q96</f>
        <v>2499.5423463500001</v>
      </c>
      <c r="F96" s="47">
        <f t="shared" ref="F96" si="264">L96+R96</f>
        <v>347.00875094999998</v>
      </c>
      <c r="G96" s="47">
        <f t="shared" ref="G96" si="265">M96+S96</f>
        <v>58.024394889999996</v>
      </c>
      <c r="H96" s="47">
        <f t="shared" ref="H96" si="266">SUM(I96:J96)</f>
        <v>6810.8152476100004</v>
      </c>
      <c r="I96" s="47">
        <v>4550.3248002700002</v>
      </c>
      <c r="J96" s="47">
        <f t="shared" ref="J96" si="267">SUM(K96:M96)</f>
        <v>2260.4904473400002</v>
      </c>
      <c r="K96" s="47">
        <v>1937.68592304</v>
      </c>
      <c r="L96" s="47">
        <v>293.86413578999998</v>
      </c>
      <c r="M96" s="47">
        <v>28.940388510000002</v>
      </c>
      <c r="N96" s="47">
        <f t="shared" ref="N96" si="268">SUM(O96:P96)</f>
        <v>3778.12751669</v>
      </c>
      <c r="O96" s="47">
        <v>3134.04247184</v>
      </c>
      <c r="P96" s="47">
        <f t="shared" ref="P96" si="269">SUM(Q96:S96)</f>
        <v>644.08504485000014</v>
      </c>
      <c r="Q96" s="47">
        <v>561.85642331000008</v>
      </c>
      <c r="R96" s="47">
        <v>53.144615160000001</v>
      </c>
      <c r="S96" s="47">
        <v>29.084006379999998</v>
      </c>
      <c r="T96" s="47"/>
      <c r="U96" s="47"/>
      <c r="V96" s="47"/>
      <c r="W96" s="47"/>
      <c r="X96" s="47"/>
    </row>
    <row r="97" spans="1:24" hidden="1" outlineLevel="1" collapsed="1">
      <c r="A97" s="15">
        <v>43160</v>
      </c>
      <c r="B97" s="47">
        <v>9926.9512292300005</v>
      </c>
      <c r="C97" s="47">
        <f t="shared" ref="C97" si="270">I97+O97</f>
        <v>7086.6402103599994</v>
      </c>
      <c r="D97" s="47">
        <f t="shared" ref="D97" si="271">J97+P97</f>
        <v>2840.3110188699998</v>
      </c>
      <c r="E97" s="47">
        <f t="shared" ref="E97" si="272">K97+Q97</f>
        <v>2435.73666521</v>
      </c>
      <c r="F97" s="47">
        <f t="shared" ref="F97" si="273">L97+R97</f>
        <v>335.19701280999999</v>
      </c>
      <c r="G97" s="47">
        <f t="shared" ref="G97" si="274">M97+S97</f>
        <v>69.377340849999996</v>
      </c>
      <c r="H97" s="47">
        <f t="shared" ref="H97" si="275">SUM(I97:J97)</f>
        <v>6010.5291015700004</v>
      </c>
      <c r="I97" s="47">
        <v>3795.88691027</v>
      </c>
      <c r="J97" s="47">
        <f t="shared" ref="J97" si="276">SUM(K97:M97)</f>
        <v>2214.6421912999999</v>
      </c>
      <c r="K97" s="47">
        <v>1898.68939922</v>
      </c>
      <c r="L97" s="47">
        <v>275.24897669000001</v>
      </c>
      <c r="M97" s="47">
        <v>40.703815390000003</v>
      </c>
      <c r="N97" s="47">
        <f t="shared" ref="N97" si="277">SUM(O97:P97)</f>
        <v>3916.4221276599997</v>
      </c>
      <c r="O97" s="47">
        <v>3290.7533000899998</v>
      </c>
      <c r="P97" s="47">
        <f t="shared" ref="P97" si="278">SUM(Q97:S97)</f>
        <v>625.66882756999996</v>
      </c>
      <c r="Q97" s="47">
        <v>537.04726599000003</v>
      </c>
      <c r="R97" s="47">
        <v>59.948036119999998</v>
      </c>
      <c r="S97" s="47">
        <v>28.67352546</v>
      </c>
      <c r="T97" s="47"/>
      <c r="U97" s="47"/>
      <c r="V97" s="47"/>
      <c r="W97" s="47"/>
      <c r="X97" s="47"/>
    </row>
    <row r="98" spans="1:24" hidden="1" outlineLevel="1" collapsed="1">
      <c r="A98" s="15">
        <v>43191</v>
      </c>
      <c r="B98" s="47">
        <v>9948.3842166500017</v>
      </c>
      <c r="C98" s="47">
        <f t="shared" ref="C98" si="279">I98+O98</f>
        <v>6871.8789436900006</v>
      </c>
      <c r="D98" s="47">
        <f t="shared" ref="D98" si="280">J98+P98</f>
        <v>3076.5052729600002</v>
      </c>
      <c r="E98" s="47">
        <f t="shared" ref="E98" si="281">K98+Q98</f>
        <v>2738.60560958</v>
      </c>
      <c r="F98" s="47">
        <f t="shared" ref="F98" si="282">L98+R98</f>
        <v>272.63964725</v>
      </c>
      <c r="G98" s="47">
        <f t="shared" ref="G98" si="283">M98+S98</f>
        <v>65.260016129999997</v>
      </c>
      <c r="H98" s="47">
        <f t="shared" ref="H98" si="284">SUM(I98:J98)</f>
        <v>6294.84023772</v>
      </c>
      <c r="I98" s="47">
        <v>3867.1470346200003</v>
      </c>
      <c r="J98" s="47">
        <f t="shared" ref="J98" si="285">SUM(K98:M98)</f>
        <v>2427.6932031000001</v>
      </c>
      <c r="K98" s="47">
        <v>2181.0794167399999</v>
      </c>
      <c r="L98" s="47">
        <v>209.54633265999999</v>
      </c>
      <c r="M98" s="47">
        <v>37.067453700000002</v>
      </c>
      <c r="N98" s="47">
        <f t="shared" ref="N98" si="286">SUM(O98:P98)</f>
        <v>3653.5439789300003</v>
      </c>
      <c r="O98" s="47">
        <v>3004.7319090700003</v>
      </c>
      <c r="P98" s="47">
        <f t="shared" ref="P98" si="287">SUM(Q98:S98)</f>
        <v>648.81206985999995</v>
      </c>
      <c r="Q98" s="47">
        <v>557.52619284000002</v>
      </c>
      <c r="R98" s="47">
        <v>63.093314589999999</v>
      </c>
      <c r="S98" s="47">
        <v>28.192562430000002</v>
      </c>
      <c r="T98" s="47"/>
      <c r="U98" s="47"/>
      <c r="V98" s="47"/>
      <c r="W98" s="47"/>
      <c r="X98" s="47"/>
    </row>
    <row r="99" spans="1:24" hidden="1" outlineLevel="1" collapsed="1">
      <c r="A99" s="15">
        <v>43221</v>
      </c>
      <c r="B99" s="47">
        <v>9526.0181414199997</v>
      </c>
      <c r="C99" s="47">
        <f t="shared" ref="C99" si="288">I99+O99</f>
        <v>6282.7592522800005</v>
      </c>
      <c r="D99" s="47">
        <f t="shared" ref="D99" si="289">J99+P99</f>
        <v>3243.2588891399996</v>
      </c>
      <c r="E99" s="47">
        <f t="shared" ref="E99" si="290">K99+Q99</f>
        <v>2930.9214235099998</v>
      </c>
      <c r="F99" s="47">
        <f t="shared" ref="F99" si="291">L99+R99</f>
        <v>266.45502284999998</v>
      </c>
      <c r="G99" s="47">
        <f t="shared" ref="G99" si="292">M99+S99</f>
        <v>45.882442780000005</v>
      </c>
      <c r="H99" s="47">
        <f t="shared" ref="H99" si="293">SUM(I99:J99)</f>
        <v>6233.78313007</v>
      </c>
      <c r="I99" s="47">
        <v>3640.3268098200001</v>
      </c>
      <c r="J99" s="47">
        <f t="shared" ref="J99" si="294">SUM(K99:M99)</f>
        <v>2593.4563202499999</v>
      </c>
      <c r="K99" s="47">
        <v>2373.3759703999999</v>
      </c>
      <c r="L99" s="47">
        <v>201.79021445000001</v>
      </c>
      <c r="M99" s="47">
        <v>18.2901354</v>
      </c>
      <c r="N99" s="47">
        <f t="shared" ref="N99" si="295">SUM(O99:P99)</f>
        <v>3292.2350113500001</v>
      </c>
      <c r="O99" s="47">
        <v>2642.4324424600004</v>
      </c>
      <c r="P99" s="47">
        <f t="shared" ref="P99" si="296">SUM(Q99:S99)</f>
        <v>649.80256888999986</v>
      </c>
      <c r="Q99" s="47">
        <v>557.54545310999993</v>
      </c>
      <c r="R99" s="47">
        <v>64.664808399999998</v>
      </c>
      <c r="S99" s="47">
        <v>27.592307380000001</v>
      </c>
      <c r="T99" s="47"/>
      <c r="U99" s="47"/>
      <c r="V99" s="47"/>
      <c r="W99" s="47"/>
      <c r="X99" s="47"/>
    </row>
    <row r="100" spans="1:24" hidden="1" outlineLevel="1" collapsed="1">
      <c r="A100" s="15">
        <v>43252</v>
      </c>
      <c r="B100" s="47">
        <v>9417.5428889199993</v>
      </c>
      <c r="C100" s="47">
        <f t="shared" ref="C100" si="297">I100+O100</f>
        <v>6329.7160253700004</v>
      </c>
      <c r="D100" s="47">
        <f t="shared" ref="D100" si="298">J100+P100</f>
        <v>3087.8268635499994</v>
      </c>
      <c r="E100" s="47">
        <f t="shared" ref="E100" si="299">K100+Q100</f>
        <v>2739.5879586199999</v>
      </c>
      <c r="F100" s="47">
        <f t="shared" ref="F100" si="300">L100+R100</f>
        <v>280.17252868000003</v>
      </c>
      <c r="G100" s="47">
        <f t="shared" ref="G100" si="301">M100+S100</f>
        <v>68.066376250000005</v>
      </c>
      <c r="H100" s="47">
        <f t="shared" ref="H100" si="302">SUM(I100:J100)</f>
        <v>6054.9593785500001</v>
      </c>
      <c r="I100" s="47">
        <v>3390.4938899600002</v>
      </c>
      <c r="J100" s="47">
        <f t="shared" ref="J100" si="303">SUM(K100:M100)</f>
        <v>2664.4654885899995</v>
      </c>
      <c r="K100" s="47">
        <v>2415.0620140699998</v>
      </c>
      <c r="L100" s="47">
        <v>209.02520720000001</v>
      </c>
      <c r="M100" s="47">
        <v>40.378267320000006</v>
      </c>
      <c r="N100" s="47">
        <f t="shared" ref="N100" si="304">SUM(O100:P100)</f>
        <v>3362.5835103699997</v>
      </c>
      <c r="O100" s="47">
        <v>2939.2221354099997</v>
      </c>
      <c r="P100" s="47">
        <f t="shared" ref="P100" si="305">SUM(Q100:S100)</f>
        <v>423.36137496000003</v>
      </c>
      <c r="Q100" s="47">
        <v>324.52594455000002</v>
      </c>
      <c r="R100" s="47">
        <v>71.147321480000002</v>
      </c>
      <c r="S100" s="47">
        <v>27.688108929999999</v>
      </c>
      <c r="T100" s="47"/>
      <c r="U100" s="47"/>
      <c r="V100" s="47"/>
      <c r="W100" s="47"/>
      <c r="X100" s="47"/>
    </row>
    <row r="101" spans="1:24" hidden="1" outlineLevel="1" collapsed="1">
      <c r="A101" s="15">
        <v>43282</v>
      </c>
      <c r="B101" s="47">
        <v>9227.94571421</v>
      </c>
      <c r="C101" s="47">
        <f t="shared" ref="C101" si="306">I101+O101</f>
        <v>6486.1813524399995</v>
      </c>
      <c r="D101" s="47">
        <f t="shared" ref="D101" si="307">J101+P101</f>
        <v>2741.7643617700001</v>
      </c>
      <c r="E101" s="47">
        <f t="shared" ref="E101" si="308">K101+Q101</f>
        <v>2386.5499284800003</v>
      </c>
      <c r="F101" s="47">
        <f t="shared" ref="F101" si="309">L101+R101</f>
        <v>287.06499895999997</v>
      </c>
      <c r="G101" s="47">
        <f t="shared" ref="G101" si="310">M101+S101</f>
        <v>68.149434330000005</v>
      </c>
      <c r="H101" s="47">
        <f t="shared" ref="H101" si="311">SUM(I101:J101)</f>
        <v>6327.0825803799999</v>
      </c>
      <c r="I101" s="47">
        <v>3995.9092157199998</v>
      </c>
      <c r="J101" s="47">
        <f t="shared" ref="J101" si="312">SUM(K101:M101)</f>
        <v>2331.1733646600001</v>
      </c>
      <c r="K101" s="47">
        <v>2077.9586593200002</v>
      </c>
      <c r="L101" s="47">
        <v>213.36430884999999</v>
      </c>
      <c r="M101" s="47">
        <v>39.850396490000001</v>
      </c>
      <c r="N101" s="47">
        <f t="shared" ref="N101" si="313">SUM(O101:P101)</f>
        <v>2900.8631338299997</v>
      </c>
      <c r="O101" s="47">
        <v>2490.2721367199997</v>
      </c>
      <c r="P101" s="47">
        <f t="shared" ref="P101" si="314">SUM(Q101:S101)</f>
        <v>410.59099710999999</v>
      </c>
      <c r="Q101" s="47">
        <v>308.59126916000002</v>
      </c>
      <c r="R101" s="47">
        <v>73.700690109999996</v>
      </c>
      <c r="S101" s="47">
        <v>28.29903784</v>
      </c>
      <c r="T101" s="47"/>
      <c r="U101" s="47"/>
      <c r="V101" s="47"/>
      <c r="W101" s="47"/>
      <c r="X101" s="47"/>
    </row>
    <row r="102" spans="1:24" hidden="1" outlineLevel="1" collapsed="1">
      <c r="A102" s="15">
        <v>43313</v>
      </c>
      <c r="B102" s="47">
        <v>9441.6903620700014</v>
      </c>
      <c r="C102" s="47">
        <f t="shared" ref="C102" si="315">I102+O102</f>
        <v>6818.4989102500003</v>
      </c>
      <c r="D102" s="47">
        <f t="shared" ref="D102" si="316">J102+P102</f>
        <v>2623.1914518200001</v>
      </c>
      <c r="E102" s="47">
        <f t="shared" ref="E102" si="317">K102+Q102</f>
        <v>2290.2947752999999</v>
      </c>
      <c r="F102" s="47">
        <f t="shared" ref="F102" si="318">L102+R102</f>
        <v>272.33927939</v>
      </c>
      <c r="G102" s="47">
        <f t="shared" ref="G102" si="319">M102+S102</f>
        <v>60.557397129999998</v>
      </c>
      <c r="H102" s="47">
        <f t="shared" ref="H102" si="320">SUM(I102:J102)</f>
        <v>6204.5265377100004</v>
      </c>
      <c r="I102" s="47">
        <v>4164.1952909000001</v>
      </c>
      <c r="J102" s="47">
        <f t="shared" ref="J102" si="321">SUM(K102:M102)</f>
        <v>2040.3312468100003</v>
      </c>
      <c r="K102" s="47">
        <v>1795.8038830800001</v>
      </c>
      <c r="L102" s="47">
        <v>213.89292610000001</v>
      </c>
      <c r="M102" s="47">
        <v>30.634437630000001</v>
      </c>
      <c r="N102" s="47">
        <f t="shared" ref="N102" si="322">SUM(O102:P102)</f>
        <v>3237.16382436</v>
      </c>
      <c r="O102" s="47">
        <v>2654.3036193500002</v>
      </c>
      <c r="P102" s="47">
        <f t="shared" ref="P102" si="323">SUM(Q102:S102)</f>
        <v>582.86020501000007</v>
      </c>
      <c r="Q102" s="47">
        <v>494.49089221999998</v>
      </c>
      <c r="R102" s="47">
        <v>58.446353289999998</v>
      </c>
      <c r="S102" s="47">
        <v>29.922959499999997</v>
      </c>
      <c r="T102" s="47"/>
      <c r="U102" s="47"/>
      <c r="V102" s="47"/>
      <c r="W102" s="47"/>
      <c r="X102" s="47"/>
    </row>
    <row r="103" spans="1:24" hidden="1" outlineLevel="1" collapsed="1">
      <c r="A103" s="15">
        <v>43344</v>
      </c>
      <c r="B103" s="47">
        <v>8666.5321024000004</v>
      </c>
      <c r="C103" s="47">
        <f t="shared" ref="C103" si="324">I103+O103</f>
        <v>6016.8733233499997</v>
      </c>
      <c r="D103" s="47">
        <f t="shared" ref="D103" si="325">J103+P103</f>
        <v>2649.6587790499998</v>
      </c>
      <c r="E103" s="47">
        <f t="shared" ref="E103" si="326">K103+Q103</f>
        <v>2313.8396715899999</v>
      </c>
      <c r="F103" s="47">
        <f t="shared" ref="F103" si="327">L103+R103</f>
        <v>278.96624166999999</v>
      </c>
      <c r="G103" s="47">
        <f t="shared" ref="G103" si="328">M103+S103</f>
        <v>56.852865790000003</v>
      </c>
      <c r="H103" s="47">
        <f t="shared" ref="H103" si="329">SUM(I103:J103)</f>
        <v>5503.0950853699997</v>
      </c>
      <c r="I103" s="47">
        <v>3503.5215778299998</v>
      </c>
      <c r="J103" s="47">
        <f t="shared" ref="J103" si="330">SUM(K103:M103)</f>
        <v>1999.5735075399998</v>
      </c>
      <c r="K103" s="47">
        <v>1756.09378591</v>
      </c>
      <c r="L103" s="47">
        <v>216.58716183999999</v>
      </c>
      <c r="M103" s="47">
        <v>26.89255979</v>
      </c>
      <c r="N103" s="47">
        <f t="shared" ref="N103" si="331">SUM(O103:P103)</f>
        <v>3163.4370170299999</v>
      </c>
      <c r="O103" s="47">
        <v>2513.3517455199999</v>
      </c>
      <c r="P103" s="47">
        <f t="shared" ref="P103" si="332">SUM(Q103:S103)</f>
        <v>650.08527150999998</v>
      </c>
      <c r="Q103" s="47">
        <v>557.74588568000001</v>
      </c>
      <c r="R103" s="47">
        <v>62.379079830000002</v>
      </c>
      <c r="S103" s="47">
        <v>29.960306000000003</v>
      </c>
      <c r="T103" s="47"/>
      <c r="U103" s="47"/>
      <c r="V103" s="47"/>
      <c r="W103" s="47"/>
      <c r="X103" s="47"/>
    </row>
    <row r="104" spans="1:24" hidden="1" outlineLevel="1" collapsed="1">
      <c r="A104" s="15">
        <v>43374</v>
      </c>
      <c r="B104" s="47">
        <v>8906.1399728899996</v>
      </c>
      <c r="C104" s="47">
        <f t="shared" ref="C104" si="333">I104+O104</f>
        <v>6354.5344252100003</v>
      </c>
      <c r="D104" s="47">
        <f t="shared" ref="D104" si="334">J104+P104</f>
        <v>2551.6055476800002</v>
      </c>
      <c r="E104" s="47">
        <f t="shared" ref="E104" si="335">K104+Q104</f>
        <v>2193.26113003</v>
      </c>
      <c r="F104" s="47">
        <f t="shared" ref="F104" si="336">L104+R104</f>
        <v>294.89474013</v>
      </c>
      <c r="G104" s="47">
        <f t="shared" ref="G104" si="337">M104+S104</f>
        <v>63.449677520000002</v>
      </c>
      <c r="H104" s="47">
        <f t="shared" ref="H104" si="338">SUM(I104:J104)</f>
        <v>5661.1546218900003</v>
      </c>
      <c r="I104" s="47">
        <v>3811.6387571800001</v>
      </c>
      <c r="J104" s="47">
        <f t="shared" ref="J104" si="339">SUM(K104:M104)</f>
        <v>1849.51586471</v>
      </c>
      <c r="K104" s="47">
        <v>1593.28998787</v>
      </c>
      <c r="L104" s="47">
        <v>222.26036812999999</v>
      </c>
      <c r="M104" s="47">
        <v>33.965508710000002</v>
      </c>
      <c r="N104" s="47">
        <f t="shared" ref="N104" si="340">SUM(O104:P104)</f>
        <v>3244.9853509999998</v>
      </c>
      <c r="O104" s="47">
        <v>2542.8956680299998</v>
      </c>
      <c r="P104" s="47">
        <f t="shared" ref="P104" si="341">SUM(Q104:S104)</f>
        <v>702.08968297000001</v>
      </c>
      <c r="Q104" s="47">
        <v>599.97114216</v>
      </c>
      <c r="R104" s="47">
        <v>72.634371999999999</v>
      </c>
      <c r="S104" s="47">
        <v>29.48416881</v>
      </c>
      <c r="T104" s="47"/>
      <c r="U104" s="47"/>
      <c r="V104" s="47"/>
      <c r="W104" s="47"/>
      <c r="X104" s="47"/>
    </row>
    <row r="105" spans="1:24" hidden="1" outlineLevel="1" collapsed="1">
      <c r="A105" s="15">
        <v>43405</v>
      </c>
      <c r="B105" s="47">
        <v>8131.8152144699998</v>
      </c>
      <c r="C105" s="47">
        <f t="shared" ref="C105" si="342">I105+O105</f>
        <v>5550.2840195299996</v>
      </c>
      <c r="D105" s="47">
        <f t="shared" ref="D105" si="343">J105+P105</f>
        <v>2581.5311949399998</v>
      </c>
      <c r="E105" s="47">
        <f t="shared" ref="E105" si="344">K105+Q105</f>
        <v>2120.2434509300001</v>
      </c>
      <c r="F105" s="47">
        <f t="shared" ref="F105" si="345">L105+R105</f>
        <v>396.97229317</v>
      </c>
      <c r="G105" s="47">
        <f t="shared" ref="G105" si="346">M105+S105</f>
        <v>64.315450839999997</v>
      </c>
      <c r="H105" s="47">
        <f t="shared" ref="H105" si="347">SUM(I105:J105)</f>
        <v>5464.4657638400004</v>
      </c>
      <c r="I105" s="47">
        <v>3550.2143373200001</v>
      </c>
      <c r="J105" s="47">
        <f t="shared" ref="J105" si="348">SUM(K105:M105)</f>
        <v>1914.2514265199998</v>
      </c>
      <c r="K105" s="47">
        <v>1559.9036050999998</v>
      </c>
      <c r="L105" s="47">
        <v>319.77112435999999</v>
      </c>
      <c r="M105" s="47">
        <v>34.576697060000001</v>
      </c>
      <c r="N105" s="47">
        <f t="shared" ref="N105" si="349">SUM(O105:P105)</f>
        <v>2667.3494506299999</v>
      </c>
      <c r="O105" s="47">
        <v>2000.0696822099999</v>
      </c>
      <c r="P105" s="47">
        <f t="shared" ref="P105" si="350">SUM(Q105:S105)</f>
        <v>667.2797684200001</v>
      </c>
      <c r="Q105" s="47">
        <v>560.33984583000006</v>
      </c>
      <c r="R105" s="47">
        <v>77.201168809999999</v>
      </c>
      <c r="S105" s="47">
        <v>29.73875378</v>
      </c>
      <c r="T105" s="47"/>
      <c r="U105" s="47"/>
      <c r="V105" s="47"/>
      <c r="W105" s="47"/>
      <c r="X105" s="47"/>
    </row>
    <row r="106" spans="1:24" hidden="1" outlineLevel="1" collapsed="1">
      <c r="A106" s="15">
        <v>43435</v>
      </c>
      <c r="B106" s="47">
        <v>8704.0578001499998</v>
      </c>
      <c r="C106" s="47">
        <f t="shared" ref="C106" si="351">I106+O106</f>
        <v>5831.62534392</v>
      </c>
      <c r="D106" s="47">
        <f t="shared" ref="D106" si="352">J106+P106</f>
        <v>2872.4324562300003</v>
      </c>
      <c r="E106" s="47">
        <f t="shared" ref="E106" si="353">K106+Q106</f>
        <v>2300.9507833500002</v>
      </c>
      <c r="F106" s="47">
        <f t="shared" ref="F106" si="354">L106+R106</f>
        <v>500.23117833999999</v>
      </c>
      <c r="G106" s="47">
        <f t="shared" ref="G106" si="355">M106+S106</f>
        <v>71.250494540000005</v>
      </c>
      <c r="H106" s="47">
        <f t="shared" ref="H106" si="356">SUM(I106:J106)</f>
        <v>6165.9291067200002</v>
      </c>
      <c r="I106" s="47">
        <v>3695.05920552</v>
      </c>
      <c r="J106" s="47">
        <f t="shared" ref="J106" si="357">SUM(K106:M106)</f>
        <v>2470.8699012000002</v>
      </c>
      <c r="K106" s="47">
        <v>2033.9981402799999</v>
      </c>
      <c r="L106" s="47">
        <v>394.69504119999999</v>
      </c>
      <c r="M106" s="47">
        <v>42.176719720000001</v>
      </c>
      <c r="N106" s="47">
        <f t="shared" ref="N106" si="358">SUM(O106:P106)</f>
        <v>2538.1286934300001</v>
      </c>
      <c r="O106" s="47">
        <v>2136.5661384</v>
      </c>
      <c r="P106" s="47">
        <f t="shared" ref="P106" si="359">SUM(Q106:S106)</f>
        <v>401.56255503</v>
      </c>
      <c r="Q106" s="47">
        <v>266.95264307000002</v>
      </c>
      <c r="R106" s="47">
        <v>105.53613713999999</v>
      </c>
      <c r="S106" s="47">
        <v>29.073774820000001</v>
      </c>
      <c r="T106" s="47"/>
      <c r="U106" s="47"/>
      <c r="V106" s="47"/>
      <c r="W106" s="47"/>
      <c r="X106" s="47"/>
    </row>
    <row r="107" spans="1:24" hidden="1" outlineLevel="1" collapsed="1">
      <c r="A107" s="15">
        <v>43466</v>
      </c>
      <c r="B107" s="47">
        <v>8016.4915206599999</v>
      </c>
      <c r="C107" s="47">
        <f t="shared" ref="C107" si="360">I107+O107</f>
        <v>5559.3007455699999</v>
      </c>
      <c r="D107" s="47">
        <f t="shared" ref="D107" si="361">J107+P107</f>
        <v>2457.1907750900004</v>
      </c>
      <c r="E107" s="47">
        <f t="shared" ref="E107" si="362">K107+Q107</f>
        <v>2076.4647516800001</v>
      </c>
      <c r="F107" s="47">
        <f t="shared" ref="F107" si="363">L107+R107</f>
        <v>310.73697016</v>
      </c>
      <c r="G107" s="47">
        <f t="shared" ref="G107" si="364">M107+S107</f>
        <v>69.989053249999998</v>
      </c>
      <c r="H107" s="47">
        <f t="shared" ref="H107" si="365">SUM(I107:J107)</f>
        <v>5556.8216033000008</v>
      </c>
      <c r="I107" s="47">
        <v>3490.24259248</v>
      </c>
      <c r="J107" s="47">
        <f t="shared" ref="J107" si="366">SUM(K107:M107)</f>
        <v>2066.5790108200003</v>
      </c>
      <c r="K107" s="47">
        <v>1796.6174362900001</v>
      </c>
      <c r="L107" s="47">
        <v>229.09698849</v>
      </c>
      <c r="M107" s="47">
        <v>40.864586039999999</v>
      </c>
      <c r="N107" s="47">
        <f t="shared" ref="N107" si="367">SUM(O107:P107)</f>
        <v>2459.66991736</v>
      </c>
      <c r="O107" s="47">
        <v>2069.0581530899999</v>
      </c>
      <c r="P107" s="47">
        <f t="shared" ref="P107" si="368">SUM(Q107:S107)</f>
        <v>390.61176426999998</v>
      </c>
      <c r="Q107" s="47">
        <v>279.84731539000001</v>
      </c>
      <c r="R107" s="47">
        <v>81.639981669999997</v>
      </c>
      <c r="S107" s="47">
        <v>29.124467209999999</v>
      </c>
      <c r="T107" s="47"/>
      <c r="U107" s="47"/>
      <c r="V107" s="47"/>
      <c r="W107" s="47"/>
      <c r="X107" s="47"/>
    </row>
    <row r="108" spans="1:24" hidden="1" outlineLevel="1" collapsed="1">
      <c r="A108" s="15">
        <v>43497</v>
      </c>
      <c r="B108" s="47">
        <v>8106.1903879199999</v>
      </c>
      <c r="C108" s="47">
        <f t="shared" ref="C108" si="369">I108+O108</f>
        <v>5569.8837740999998</v>
      </c>
      <c r="D108" s="47">
        <f t="shared" ref="D108" si="370">J108+P108</f>
        <v>2536.3066138200002</v>
      </c>
      <c r="E108" s="47">
        <f t="shared" ref="E108" si="371">K108+Q108</f>
        <v>1990.7042669</v>
      </c>
      <c r="F108" s="47">
        <f t="shared" ref="F108" si="372">L108+R108</f>
        <v>483.74226829000003</v>
      </c>
      <c r="G108" s="47">
        <f t="shared" ref="G108" si="373">M108+S108</f>
        <v>61.860078630000004</v>
      </c>
      <c r="H108" s="47">
        <f t="shared" ref="H108" si="374">SUM(I108:J108)</f>
        <v>5733.1262218899992</v>
      </c>
      <c r="I108" s="47">
        <v>3545.7414712399996</v>
      </c>
      <c r="J108" s="47">
        <f t="shared" ref="J108" si="375">SUM(K108:M108)</f>
        <v>2187.3847506500001</v>
      </c>
      <c r="K108" s="47">
        <v>1754.70970605</v>
      </c>
      <c r="L108" s="47">
        <v>399.09716106000002</v>
      </c>
      <c r="M108" s="47">
        <v>33.577883540000002</v>
      </c>
      <c r="N108" s="47">
        <f t="shared" ref="N108" si="376">SUM(O108:P108)</f>
        <v>2373.0641660299998</v>
      </c>
      <c r="O108" s="47">
        <v>2024.14230286</v>
      </c>
      <c r="P108" s="47">
        <f t="shared" ref="P108" si="377">SUM(Q108:S108)</f>
        <v>348.92186316999999</v>
      </c>
      <c r="Q108" s="47">
        <v>235.99456085</v>
      </c>
      <c r="R108" s="47">
        <v>84.645107229999994</v>
      </c>
      <c r="S108" s="47">
        <v>28.282195090000002</v>
      </c>
      <c r="T108" s="47"/>
      <c r="U108" s="47"/>
      <c r="V108" s="47"/>
      <c r="W108" s="47"/>
      <c r="X108" s="47"/>
    </row>
    <row r="109" spans="1:24" hidden="1" outlineLevel="1" collapsed="1">
      <c r="A109" s="15">
        <v>43525</v>
      </c>
      <c r="B109" s="47">
        <v>7402.2255707000004</v>
      </c>
      <c r="C109" s="47">
        <f t="shared" ref="C109" si="378">I109+O109</f>
        <v>4895.7480210100002</v>
      </c>
      <c r="D109" s="47">
        <f t="shared" ref="D109" si="379">J109+P109</f>
        <v>2506.4775496900002</v>
      </c>
      <c r="E109" s="47">
        <f t="shared" ref="E109" si="380">K109+Q109</f>
        <v>1865.1293021099998</v>
      </c>
      <c r="F109" s="47">
        <f t="shared" ref="F109" si="381">L109+R109</f>
        <v>556.13983398000005</v>
      </c>
      <c r="G109" s="47">
        <f t="shared" ref="G109" si="382">M109+S109</f>
        <v>85.2084136</v>
      </c>
      <c r="H109" s="47">
        <f t="shared" ref="H109" si="383">SUM(I109:J109)</f>
        <v>5090.3605422299997</v>
      </c>
      <c r="I109" s="47">
        <v>2932.2622784599998</v>
      </c>
      <c r="J109" s="47">
        <f t="shared" ref="J109" si="384">SUM(K109:M109)</f>
        <v>2158.0982637699999</v>
      </c>
      <c r="K109" s="47">
        <v>1634.5217488399999</v>
      </c>
      <c r="L109" s="47">
        <v>466.76210091000002</v>
      </c>
      <c r="M109" s="47">
        <v>56.814414020000001</v>
      </c>
      <c r="N109" s="47">
        <f t="shared" ref="N109" si="385">SUM(O109:P109)</f>
        <v>2311.8650284699997</v>
      </c>
      <c r="O109" s="47">
        <v>1963.4857425499999</v>
      </c>
      <c r="P109" s="47">
        <f t="shared" ref="P109" si="386">SUM(Q109:S109)</f>
        <v>348.37928592000003</v>
      </c>
      <c r="Q109" s="47">
        <v>230.60755326999998</v>
      </c>
      <c r="R109" s="47">
        <v>89.377733070000005</v>
      </c>
      <c r="S109" s="47">
        <v>28.393999579999999</v>
      </c>
      <c r="T109" s="47"/>
      <c r="U109" s="47"/>
      <c r="V109" s="47"/>
      <c r="W109" s="47"/>
      <c r="X109" s="47"/>
    </row>
    <row r="110" spans="1:24" hidden="1" outlineLevel="1" collapsed="1">
      <c r="A110" s="15">
        <v>43556</v>
      </c>
      <c r="B110" s="47">
        <v>7264.0270110599995</v>
      </c>
      <c r="C110" s="47">
        <f t="shared" ref="C110" si="387">I110+O110</f>
        <v>4837.0855380399998</v>
      </c>
      <c r="D110" s="47">
        <f t="shared" ref="D110" si="388">J110+P110</f>
        <v>2426.9414730199996</v>
      </c>
      <c r="E110" s="47">
        <f t="shared" ref="E110" si="389">K110+Q110</f>
        <v>1840.8444134199999</v>
      </c>
      <c r="F110" s="47">
        <f t="shared" ref="F110" si="390">L110+R110</f>
        <v>505.11749710000004</v>
      </c>
      <c r="G110" s="47">
        <f t="shared" ref="G110" si="391">M110+S110</f>
        <v>80.9795625</v>
      </c>
      <c r="H110" s="47">
        <f t="shared" ref="H110" si="392">SUM(I110:J110)</f>
        <v>4666.878829629999</v>
      </c>
      <c r="I110" s="47">
        <v>2577.4978515499997</v>
      </c>
      <c r="J110" s="47">
        <f t="shared" ref="J110" si="393">SUM(K110:M110)</f>
        <v>2089.3809780799997</v>
      </c>
      <c r="K110" s="47">
        <v>1621.6552631</v>
      </c>
      <c r="L110" s="47">
        <v>413.16939285000001</v>
      </c>
      <c r="M110" s="47">
        <v>54.556322129999998</v>
      </c>
      <c r="N110" s="47">
        <f t="shared" ref="N110" si="394">SUM(O110:P110)</f>
        <v>2597.14818143</v>
      </c>
      <c r="O110" s="47">
        <v>2259.5876864900001</v>
      </c>
      <c r="P110" s="47">
        <f t="shared" ref="P110" si="395">SUM(Q110:S110)</f>
        <v>337.56049494000001</v>
      </c>
      <c r="Q110" s="47">
        <v>219.18915032000001</v>
      </c>
      <c r="R110" s="47">
        <v>91.94810425</v>
      </c>
      <c r="S110" s="47">
        <v>26.423240370000002</v>
      </c>
      <c r="T110" s="47"/>
      <c r="U110" s="47"/>
      <c r="V110" s="47"/>
      <c r="W110" s="47"/>
      <c r="X110" s="47"/>
    </row>
    <row r="111" spans="1:24" hidden="1" outlineLevel="1" collapsed="1">
      <c r="A111" s="15">
        <v>43586</v>
      </c>
      <c r="B111" s="47">
        <v>6880.750830859999</v>
      </c>
      <c r="C111" s="47">
        <f t="shared" ref="C111" si="396">I111+O111</f>
        <v>4388.8714010900003</v>
      </c>
      <c r="D111" s="47">
        <f t="shared" ref="D111" si="397">J111+P111</f>
        <v>2491.8794297700001</v>
      </c>
      <c r="E111" s="47">
        <f t="shared" ref="E111" si="398">K111+Q111</f>
        <v>1920.91207773</v>
      </c>
      <c r="F111" s="47">
        <f t="shared" ref="F111" si="399">L111+R111</f>
        <v>492.37033743000001</v>
      </c>
      <c r="G111" s="47">
        <f t="shared" ref="G111" si="400">M111+S111</f>
        <v>78.597014610000002</v>
      </c>
      <c r="H111" s="47">
        <f t="shared" ref="H111" si="401">SUM(I111:J111)</f>
        <v>4846.4345580099998</v>
      </c>
      <c r="I111" s="47">
        <v>2699.97604976</v>
      </c>
      <c r="J111" s="47">
        <f t="shared" ref="J111" si="402">SUM(K111:M111)</f>
        <v>2146.4585082500002</v>
      </c>
      <c r="K111" s="47">
        <v>1692.70406667</v>
      </c>
      <c r="L111" s="47">
        <v>393.27143681000001</v>
      </c>
      <c r="M111" s="47">
        <v>60.483004770000001</v>
      </c>
      <c r="N111" s="47">
        <f t="shared" ref="N111" si="403">SUM(O111:P111)</f>
        <v>2034.3162728500001</v>
      </c>
      <c r="O111" s="47">
        <v>1688.89535133</v>
      </c>
      <c r="P111" s="47">
        <f t="shared" ref="P111" si="404">SUM(Q111:S111)</f>
        <v>345.42092151999998</v>
      </c>
      <c r="Q111" s="47">
        <v>228.20801105999999</v>
      </c>
      <c r="R111" s="47">
        <v>99.098900619999995</v>
      </c>
      <c r="S111" s="47">
        <v>18.114009840000001</v>
      </c>
      <c r="T111" s="47"/>
      <c r="U111" s="47"/>
      <c r="V111" s="47"/>
      <c r="W111" s="47"/>
      <c r="X111" s="47"/>
    </row>
    <row r="112" spans="1:24" hidden="1" outlineLevel="1" collapsed="1">
      <c r="A112" s="15">
        <v>43617</v>
      </c>
      <c r="B112" s="47">
        <v>6788.9130080699997</v>
      </c>
      <c r="C112" s="47">
        <f t="shared" ref="C112" si="405">I112+O112</f>
        <v>4409.4883092399996</v>
      </c>
      <c r="D112" s="47">
        <f t="shared" ref="D112" si="406">J112+P112</f>
        <v>2379.4246988300001</v>
      </c>
      <c r="E112" s="47">
        <f t="shared" ref="E112" si="407">K112+Q112</f>
        <v>1902.65723948</v>
      </c>
      <c r="F112" s="47">
        <f t="shared" ref="F112" si="408">L112+R112</f>
        <v>426.08771845000001</v>
      </c>
      <c r="G112" s="47">
        <f t="shared" ref="G112" si="409">M112+S112</f>
        <v>50.679740899999999</v>
      </c>
      <c r="H112" s="47">
        <f t="shared" ref="H112" si="410">SUM(I112:J112)</f>
        <v>4900.3864831299998</v>
      </c>
      <c r="I112" s="47">
        <v>2860.7342104199997</v>
      </c>
      <c r="J112" s="47">
        <f t="shared" ref="J112" si="411">SUM(K112:M112)</f>
        <v>2039.65227271</v>
      </c>
      <c r="K112" s="47">
        <v>1683.73956516</v>
      </c>
      <c r="L112" s="47">
        <v>322.90434253000001</v>
      </c>
      <c r="M112" s="47">
        <v>33.008365019999999</v>
      </c>
      <c r="N112" s="47">
        <f t="shared" ref="N112" si="412">SUM(O112:P112)</f>
        <v>1888.5265249399999</v>
      </c>
      <c r="O112" s="47">
        <v>1548.7540988199999</v>
      </c>
      <c r="P112" s="47">
        <f t="shared" ref="P112" si="413">SUM(Q112:S112)</f>
        <v>339.77242611999998</v>
      </c>
      <c r="Q112" s="47">
        <v>218.91767432</v>
      </c>
      <c r="R112" s="47">
        <v>103.18337592</v>
      </c>
      <c r="S112" s="47">
        <v>17.671375879999999</v>
      </c>
      <c r="T112" s="47"/>
      <c r="U112" s="47"/>
      <c r="V112" s="47"/>
      <c r="W112" s="47"/>
      <c r="X112" s="47"/>
    </row>
    <row r="113" spans="1:24" hidden="1" outlineLevel="1" collapsed="1">
      <c r="A113" s="15">
        <v>43647</v>
      </c>
      <c r="B113" s="47">
        <v>7994.5998961699988</v>
      </c>
      <c r="C113" s="47">
        <f t="shared" ref="C113" si="414">I113+O113</f>
        <v>5365.1313515299998</v>
      </c>
      <c r="D113" s="47">
        <f t="shared" ref="D113" si="415">J113+P113</f>
        <v>2629.4685446399999</v>
      </c>
      <c r="E113" s="47">
        <f t="shared" ref="E113" si="416">K113+Q113</f>
        <v>2098.2326067399999</v>
      </c>
      <c r="F113" s="47">
        <f t="shared" ref="F113" si="417">L113+R113</f>
        <v>453.08201951000001</v>
      </c>
      <c r="G113" s="47">
        <f t="shared" ref="G113" si="418">M113+S113</f>
        <v>78.153918390000001</v>
      </c>
      <c r="H113" s="47">
        <f t="shared" ref="H113" si="419">SUM(I113:J113)</f>
        <v>5773.3361309699994</v>
      </c>
      <c r="I113" s="47">
        <v>3556.9540640699997</v>
      </c>
      <c r="J113" s="47">
        <f t="shared" ref="J113" si="420">SUM(K113:M113)</f>
        <v>2216.3820669000002</v>
      </c>
      <c r="K113" s="47">
        <v>1822.5996598700001</v>
      </c>
      <c r="L113" s="47">
        <v>360.11420915000002</v>
      </c>
      <c r="M113" s="47">
        <v>33.668197880000001</v>
      </c>
      <c r="N113" s="47">
        <f t="shared" ref="N113" si="421">SUM(O113:P113)</f>
        <v>2221.2637651999999</v>
      </c>
      <c r="O113" s="47">
        <v>1808.1772874599999</v>
      </c>
      <c r="P113" s="47">
        <f t="shared" ref="P113" si="422">SUM(Q113:S113)</f>
        <v>413.08647773999996</v>
      </c>
      <c r="Q113" s="47">
        <v>275.63294686999996</v>
      </c>
      <c r="R113" s="47">
        <v>92.967810360000001</v>
      </c>
      <c r="S113" s="47">
        <v>44.48572051</v>
      </c>
      <c r="T113" s="47"/>
      <c r="U113" s="47"/>
      <c r="V113" s="47"/>
      <c r="W113" s="47"/>
      <c r="X113" s="47"/>
    </row>
    <row r="114" spans="1:24" hidden="1" outlineLevel="1" collapsed="1">
      <c r="A114" s="15">
        <v>43678</v>
      </c>
      <c r="B114" s="47">
        <v>7644.9441733900003</v>
      </c>
      <c r="C114" s="47">
        <f t="shared" ref="C114" si="423">I114+O114</f>
        <v>5015.6183645400006</v>
      </c>
      <c r="D114" s="47">
        <f t="shared" ref="D114" si="424">J114+P114</f>
        <v>2629.3258088500002</v>
      </c>
      <c r="E114" s="47">
        <f t="shared" ref="E114" si="425">K114+Q114</f>
        <v>2087.46219548</v>
      </c>
      <c r="F114" s="47">
        <f t="shared" ref="F114" si="426">L114+R114</f>
        <v>456.86243162</v>
      </c>
      <c r="G114" s="47">
        <f t="shared" ref="G114" si="427">M114+S114</f>
        <v>85.001181750000001</v>
      </c>
      <c r="H114" s="47">
        <f t="shared" ref="H114" si="428">SUM(I114:J114)</f>
        <v>5574.2066423800006</v>
      </c>
      <c r="I114" s="47">
        <v>3351.9106054600002</v>
      </c>
      <c r="J114" s="47">
        <f t="shared" ref="J114" si="429">SUM(K114:M114)</f>
        <v>2222.29603692</v>
      </c>
      <c r="K114" s="47">
        <v>1817.4995774299998</v>
      </c>
      <c r="L114" s="47">
        <v>366.16235361999998</v>
      </c>
      <c r="M114" s="47">
        <v>38.634105869999999</v>
      </c>
      <c r="N114" s="47">
        <f t="shared" ref="N114" si="430">SUM(O114:P114)</f>
        <v>2070.7375310100001</v>
      </c>
      <c r="O114" s="47">
        <v>1663.7077590800002</v>
      </c>
      <c r="P114" s="47">
        <f t="shared" ref="P114" si="431">SUM(Q114:S114)</f>
        <v>407.02977193000004</v>
      </c>
      <c r="Q114" s="47">
        <v>269.96261805</v>
      </c>
      <c r="R114" s="47">
        <v>90.700078000000005</v>
      </c>
      <c r="S114" s="47">
        <v>46.367075880000002</v>
      </c>
      <c r="T114" s="47"/>
      <c r="U114" s="47"/>
      <c r="V114" s="47"/>
      <c r="W114" s="47"/>
      <c r="X114" s="47"/>
    </row>
    <row r="115" spans="1:24" hidden="1" outlineLevel="1" collapsed="1">
      <c r="A115" s="15">
        <v>43709</v>
      </c>
      <c r="B115" s="47">
        <v>7559.2135177099999</v>
      </c>
      <c r="C115" s="47">
        <f t="shared" ref="C115" si="432">I115+O115</f>
        <v>4952.8230400299999</v>
      </c>
      <c r="D115" s="47">
        <f t="shared" ref="D115" si="433">J115+P115</f>
        <v>2606.39047768</v>
      </c>
      <c r="E115" s="47">
        <f t="shared" ref="E115" si="434">K115+Q115</f>
        <v>2024.79767401</v>
      </c>
      <c r="F115" s="47">
        <f t="shared" ref="F115" si="435">L115+R115</f>
        <v>470.72043310000004</v>
      </c>
      <c r="G115" s="47">
        <f t="shared" ref="G115" si="436">M115+S115</f>
        <v>110.87237056999999</v>
      </c>
      <c r="H115" s="47">
        <f t="shared" ref="H115" si="437">SUM(I115:J115)</f>
        <v>5602.26040457</v>
      </c>
      <c r="I115" s="47">
        <v>3344.8616980500001</v>
      </c>
      <c r="J115" s="47">
        <f t="shared" ref="J115" si="438">SUM(K115:M115)</f>
        <v>2257.3987065199999</v>
      </c>
      <c r="K115" s="47">
        <v>1811.31939405</v>
      </c>
      <c r="L115" s="47">
        <v>380.95672152000003</v>
      </c>
      <c r="M115" s="47">
        <v>65.122590949999989</v>
      </c>
      <c r="N115" s="47">
        <f t="shared" ref="N115" si="439">SUM(O115:P115)</f>
        <v>1956.9531131399999</v>
      </c>
      <c r="O115" s="47">
        <v>1607.96134198</v>
      </c>
      <c r="P115" s="47">
        <f t="shared" ref="P115" si="440">SUM(Q115:S115)</f>
        <v>348.99177115999998</v>
      </c>
      <c r="Q115" s="47">
        <v>213.47827996000001</v>
      </c>
      <c r="R115" s="47">
        <v>89.763711580000006</v>
      </c>
      <c r="S115" s="47">
        <v>45.749779619999998</v>
      </c>
      <c r="T115" s="47"/>
      <c r="U115" s="47"/>
      <c r="V115" s="47"/>
      <c r="W115" s="47"/>
      <c r="X115" s="47"/>
    </row>
    <row r="116" spans="1:24" hidden="1" outlineLevel="1" collapsed="1">
      <c r="A116" s="15">
        <v>43739</v>
      </c>
      <c r="B116" s="47">
        <v>7761.8927616500005</v>
      </c>
      <c r="C116" s="47">
        <f t="shared" ref="C116" si="441">I116+O116</f>
        <v>4981.8819512700002</v>
      </c>
      <c r="D116" s="47">
        <f t="shared" ref="D116" si="442">J116+P116</f>
        <v>2780.0108103799994</v>
      </c>
      <c r="E116" s="47">
        <f t="shared" ref="E116" si="443">K116+Q116</f>
        <v>2184.2733790399998</v>
      </c>
      <c r="F116" s="47">
        <f t="shared" ref="F116" si="444">L116+R116</f>
        <v>472.33623796000001</v>
      </c>
      <c r="G116" s="47">
        <f t="shared" ref="G116" si="445">M116+S116</f>
        <v>123.40119338</v>
      </c>
      <c r="H116" s="47">
        <f t="shared" ref="H116" si="446">SUM(I116:J116)</f>
        <v>5397.0935793699991</v>
      </c>
      <c r="I116" s="47">
        <v>3253.4912598599999</v>
      </c>
      <c r="J116" s="47">
        <f t="shared" ref="J116" si="447">SUM(K116:M116)</f>
        <v>2143.6023195099997</v>
      </c>
      <c r="K116" s="47">
        <v>1693.8715394999999</v>
      </c>
      <c r="L116" s="47">
        <v>375.66598961</v>
      </c>
      <c r="M116" s="47">
        <v>74.064790399999993</v>
      </c>
      <c r="N116" s="47">
        <f t="shared" ref="N116" si="448">SUM(O116:P116)</f>
        <v>2364.79918228</v>
      </c>
      <c r="O116" s="47">
        <v>1728.39069141</v>
      </c>
      <c r="P116" s="47">
        <f t="shared" ref="P116" si="449">SUM(Q116:S116)</f>
        <v>636.40849086999992</v>
      </c>
      <c r="Q116" s="47">
        <v>490.40183953999997</v>
      </c>
      <c r="R116" s="47">
        <v>96.670248349999994</v>
      </c>
      <c r="S116" s="47">
        <v>49.336402980000003</v>
      </c>
      <c r="T116" s="47"/>
      <c r="U116" s="47"/>
      <c r="V116" s="47"/>
      <c r="W116" s="47"/>
      <c r="X116" s="47"/>
    </row>
    <row r="117" spans="1:24" hidden="1" outlineLevel="1" collapsed="1">
      <c r="A117" s="15">
        <v>43770</v>
      </c>
      <c r="B117" s="47">
        <v>7869.1529462299995</v>
      </c>
      <c r="C117" s="47">
        <f t="shared" ref="C117" si="450">I117+O117</f>
        <v>5146.1951778599996</v>
      </c>
      <c r="D117" s="47">
        <f t="shared" ref="D117" si="451">J117+P117</f>
        <v>2722.9577683699999</v>
      </c>
      <c r="E117" s="47">
        <f t="shared" ref="E117" si="452">K117+Q117</f>
        <v>2172.5698464799998</v>
      </c>
      <c r="F117" s="47">
        <f t="shared" ref="F117" si="453">L117+R117</f>
        <v>451.94887055000004</v>
      </c>
      <c r="G117" s="47">
        <f t="shared" ref="G117" si="454">M117+S117</f>
        <v>98.439051339999992</v>
      </c>
      <c r="H117" s="47">
        <f t="shared" ref="H117" si="455">SUM(I117:J117)</f>
        <v>5333.8213012100005</v>
      </c>
      <c r="I117" s="47">
        <v>3210.0040834000001</v>
      </c>
      <c r="J117" s="47">
        <f t="shared" ref="J117" si="456">SUM(K117:M117)</f>
        <v>2123.8172178099999</v>
      </c>
      <c r="K117" s="47">
        <v>1689.77885853</v>
      </c>
      <c r="L117" s="47">
        <v>360.24389236000002</v>
      </c>
      <c r="M117" s="47">
        <v>73.794466919999991</v>
      </c>
      <c r="N117" s="47">
        <f t="shared" ref="N117" si="457">SUM(O117:P117)</f>
        <v>2535.33164502</v>
      </c>
      <c r="O117" s="47">
        <v>1936.1910944599999</v>
      </c>
      <c r="P117" s="47">
        <f t="shared" ref="P117" si="458">SUM(Q117:S117)</f>
        <v>599.14055056000007</v>
      </c>
      <c r="Q117" s="47">
        <v>482.79098795000004</v>
      </c>
      <c r="R117" s="47">
        <v>91.704978190000006</v>
      </c>
      <c r="S117" s="47">
        <v>24.644584420000001</v>
      </c>
      <c r="T117" s="47"/>
      <c r="U117" s="47"/>
      <c r="V117" s="47"/>
      <c r="W117" s="47"/>
      <c r="X117" s="47"/>
    </row>
    <row r="118" spans="1:24" hidden="1" outlineLevel="1" collapsed="1">
      <c r="A118" s="15">
        <v>43800</v>
      </c>
      <c r="B118" s="47">
        <v>8419.29305871</v>
      </c>
      <c r="C118" s="47">
        <f t="shared" ref="C118" si="459">I118+O118</f>
        <v>5753.1312343999998</v>
      </c>
      <c r="D118" s="47">
        <f t="shared" ref="D118" si="460">J118+P118</f>
        <v>2666.1618243099997</v>
      </c>
      <c r="E118" s="47">
        <f t="shared" ref="E118" si="461">K118+Q118</f>
        <v>2096.9078383999999</v>
      </c>
      <c r="F118" s="47">
        <f t="shared" ref="F118" si="462">L118+R118</f>
        <v>483.86485128999999</v>
      </c>
      <c r="G118" s="47">
        <f t="shared" ref="G118" si="463">M118+S118</f>
        <v>85.389134619999993</v>
      </c>
      <c r="H118" s="47">
        <f t="shared" ref="H118" si="464">SUM(I118:J118)</f>
        <v>6171.4994590699998</v>
      </c>
      <c r="I118" s="47">
        <v>3899.2974972900001</v>
      </c>
      <c r="J118" s="47">
        <f t="shared" ref="J118" si="465">SUM(K118:M118)</f>
        <v>2272.2019617799997</v>
      </c>
      <c r="K118" s="47">
        <v>1812.0634701899999</v>
      </c>
      <c r="L118" s="47">
        <v>390.72184231</v>
      </c>
      <c r="M118" s="47">
        <v>69.416649279999987</v>
      </c>
      <c r="N118" s="47">
        <f t="shared" ref="N118" si="466">SUM(O118:P118)</f>
        <v>2247.7935996400001</v>
      </c>
      <c r="O118" s="47">
        <v>1853.8337371100001</v>
      </c>
      <c r="P118" s="47">
        <f t="shared" ref="P118" si="467">SUM(Q118:S118)</f>
        <v>393.95986252999995</v>
      </c>
      <c r="Q118" s="47">
        <v>284.84436820999997</v>
      </c>
      <c r="R118" s="47">
        <v>93.143008980000005</v>
      </c>
      <c r="S118" s="47">
        <v>15.97248534</v>
      </c>
      <c r="T118" s="47"/>
      <c r="U118" s="47"/>
      <c r="V118" s="47"/>
      <c r="W118" s="47"/>
      <c r="X118" s="47"/>
    </row>
    <row r="119" spans="1:24" hidden="1" outlineLevel="1" collapsed="1">
      <c r="A119" s="15">
        <v>43831</v>
      </c>
      <c r="B119" s="47">
        <v>8724.9013321799994</v>
      </c>
      <c r="C119" s="47">
        <f t="shared" ref="C119" si="468">I119+O119</f>
        <v>5999.3824753099998</v>
      </c>
      <c r="D119" s="47">
        <f t="shared" ref="D119" si="469">J119+P119</f>
        <v>2725.5188568699996</v>
      </c>
      <c r="E119" s="47">
        <f t="shared" ref="E119" si="470">K119+Q119</f>
        <v>2138.9143221899999</v>
      </c>
      <c r="F119" s="47">
        <f t="shared" ref="F119" si="471">L119+R119</f>
        <v>514.65158282999994</v>
      </c>
      <c r="G119" s="47">
        <f t="shared" ref="G119" si="472">M119+S119</f>
        <v>71.952951849999991</v>
      </c>
      <c r="H119" s="47">
        <f t="shared" ref="H119" si="473">SUM(I119:J119)</f>
        <v>6023.3542789900002</v>
      </c>
      <c r="I119" s="47">
        <v>3708.8433614099999</v>
      </c>
      <c r="J119" s="47">
        <f t="shared" ref="J119" si="474">SUM(K119:M119)</f>
        <v>2314.5109175799998</v>
      </c>
      <c r="K119" s="47">
        <v>1831.3652049899999</v>
      </c>
      <c r="L119" s="47">
        <v>413.93459539999998</v>
      </c>
      <c r="M119" s="47">
        <v>69.211117189999996</v>
      </c>
      <c r="N119" s="47">
        <f t="shared" ref="N119" si="475">SUM(O119:P119)</f>
        <v>2701.54705319</v>
      </c>
      <c r="O119" s="47">
        <v>2290.5391138999998</v>
      </c>
      <c r="P119" s="47">
        <f t="shared" ref="P119" si="476">SUM(Q119:S119)</f>
        <v>411.00793928999997</v>
      </c>
      <c r="Q119" s="47">
        <v>307.54911719999996</v>
      </c>
      <c r="R119" s="47">
        <v>100.71698743</v>
      </c>
      <c r="S119" s="47">
        <v>2.7418346599999999</v>
      </c>
      <c r="T119" s="47"/>
      <c r="U119" s="47"/>
      <c r="V119" s="47"/>
      <c r="W119" s="47"/>
      <c r="X119" s="47"/>
    </row>
    <row r="120" spans="1:24" hidden="1" outlineLevel="1" collapsed="1">
      <c r="A120" s="15">
        <v>43862</v>
      </c>
      <c r="B120" s="47">
        <v>8992.4129348099996</v>
      </c>
      <c r="C120" s="47">
        <f t="shared" ref="C120" si="477">I120+O120</f>
        <v>6173.6940353299997</v>
      </c>
      <c r="D120" s="47">
        <f t="shared" ref="D120" si="478">J120+P120</f>
        <v>2818.7188994799999</v>
      </c>
      <c r="E120" s="47">
        <f t="shared" ref="E120" si="479">K120+Q120</f>
        <v>2309.4788134300002</v>
      </c>
      <c r="F120" s="47">
        <f t="shared" ref="F120" si="480">L120+R120</f>
        <v>438.24029968999997</v>
      </c>
      <c r="G120" s="47">
        <f t="shared" ref="G120" si="481">M120+S120</f>
        <v>70.999786360000002</v>
      </c>
      <c r="H120" s="47">
        <f t="shared" ref="H120" si="482">SUM(I120:J120)</f>
        <v>6092.5551938299996</v>
      </c>
      <c r="I120" s="47">
        <v>3684.0232750300001</v>
      </c>
      <c r="J120" s="47">
        <f t="shared" ref="J120" si="483">SUM(K120:M120)</f>
        <v>2408.5319187999999</v>
      </c>
      <c r="K120" s="47">
        <v>2003.6206995</v>
      </c>
      <c r="L120" s="47">
        <v>336.60520508999997</v>
      </c>
      <c r="M120" s="47">
        <v>68.306014210000001</v>
      </c>
      <c r="N120" s="47">
        <f t="shared" ref="N120" si="484">SUM(O120:P120)</f>
        <v>2899.85774098</v>
      </c>
      <c r="O120" s="47">
        <v>2489.6707603</v>
      </c>
      <c r="P120" s="47">
        <f t="shared" ref="P120" si="485">SUM(Q120:S120)</f>
        <v>410.18698067999998</v>
      </c>
      <c r="Q120" s="47">
        <v>305.85811393</v>
      </c>
      <c r="R120" s="47">
        <v>101.6350946</v>
      </c>
      <c r="S120" s="47">
        <v>2.69377215</v>
      </c>
      <c r="T120" s="47"/>
      <c r="U120" s="47"/>
      <c r="V120" s="47"/>
      <c r="W120" s="47"/>
      <c r="X120" s="47"/>
    </row>
    <row r="121" spans="1:24" hidden="1" outlineLevel="1" collapsed="1">
      <c r="A121" s="15">
        <v>43891</v>
      </c>
      <c r="B121" s="47">
        <v>9685.3867132200012</v>
      </c>
      <c r="C121" s="47">
        <f t="shared" ref="C121" si="486">I121+O121</f>
        <v>7052.60501458</v>
      </c>
      <c r="D121" s="47">
        <f t="shared" ref="D121" si="487">J121+P121</f>
        <v>2632.7816986400003</v>
      </c>
      <c r="E121" s="47">
        <f t="shared" ref="E121" si="488">K121+Q121</f>
        <v>2019.24277205</v>
      </c>
      <c r="F121" s="47">
        <f t="shared" ref="F121" si="489">L121+R121</f>
        <v>559.85029729000007</v>
      </c>
      <c r="G121" s="47">
        <f t="shared" ref="G121" si="490">M121+S121</f>
        <v>53.688629299999995</v>
      </c>
      <c r="H121" s="47">
        <f t="shared" ref="H121" si="491">SUM(I121:J121)</f>
        <v>5836.0497628000003</v>
      </c>
      <c r="I121" s="47">
        <v>3674.8295306800001</v>
      </c>
      <c r="J121" s="47">
        <f t="shared" ref="J121" si="492">SUM(K121:M121)</f>
        <v>2161.2202321200002</v>
      </c>
      <c r="K121" s="47">
        <v>1709.59171259</v>
      </c>
      <c r="L121" s="47">
        <v>401.03436053000001</v>
      </c>
      <c r="M121" s="47">
        <v>50.594158999999998</v>
      </c>
      <c r="N121" s="47">
        <f t="shared" ref="N121" si="493">SUM(O121:P121)</f>
        <v>3849.33695042</v>
      </c>
      <c r="O121" s="47">
        <v>3377.7754838999999</v>
      </c>
      <c r="P121" s="47">
        <f t="shared" ref="P121" si="494">SUM(Q121:S121)</f>
        <v>471.56146652000001</v>
      </c>
      <c r="Q121" s="47">
        <v>309.65105946</v>
      </c>
      <c r="R121" s="47">
        <v>158.81593676</v>
      </c>
      <c r="S121" s="47">
        <v>3.0944702999999998</v>
      </c>
      <c r="T121" s="47"/>
      <c r="U121" s="47"/>
      <c r="V121" s="47"/>
      <c r="W121" s="47"/>
      <c r="X121" s="47"/>
    </row>
    <row r="122" spans="1:24" hidden="1" outlineLevel="1" collapsed="1">
      <c r="A122" s="15">
        <v>43922</v>
      </c>
      <c r="B122" s="47">
        <v>9803.8083717900008</v>
      </c>
      <c r="C122" s="47">
        <f t="shared" ref="C122" si="495">I122+O122</f>
        <v>7012.8059861700003</v>
      </c>
      <c r="D122" s="47">
        <f t="shared" ref="D122" si="496">J122+P122</f>
        <v>2791.00238562</v>
      </c>
      <c r="E122" s="47">
        <f t="shared" ref="E122" si="497">K122+Q122</f>
        <v>2132.8559029899998</v>
      </c>
      <c r="F122" s="47">
        <f t="shared" ref="F122" si="498">L122+R122</f>
        <v>608.238696</v>
      </c>
      <c r="G122" s="47">
        <f t="shared" ref="G122" si="499">M122+S122</f>
        <v>49.907786629999997</v>
      </c>
      <c r="H122" s="47">
        <f t="shared" ref="H122" si="500">SUM(I122:J122)</f>
        <v>5817.7415452000005</v>
      </c>
      <c r="I122" s="47">
        <v>3491.1267530999999</v>
      </c>
      <c r="J122" s="47">
        <f t="shared" ref="J122" si="501">SUM(K122:M122)</f>
        <v>2326.6147921000002</v>
      </c>
      <c r="K122" s="47">
        <v>1841.67602797</v>
      </c>
      <c r="L122" s="47">
        <v>437.97087489</v>
      </c>
      <c r="M122" s="47">
        <v>46.967889239999998</v>
      </c>
      <c r="N122" s="47">
        <f t="shared" ref="N122" si="502">SUM(O122:P122)</f>
        <v>3986.0668265899999</v>
      </c>
      <c r="O122" s="47">
        <v>3521.67923307</v>
      </c>
      <c r="P122" s="47">
        <f t="shared" ref="P122" si="503">SUM(Q122:S122)</f>
        <v>464.38759352000005</v>
      </c>
      <c r="Q122" s="47">
        <v>291.17987502000005</v>
      </c>
      <c r="R122" s="47">
        <v>170.26782111</v>
      </c>
      <c r="S122" s="47">
        <v>2.9398973900000001</v>
      </c>
      <c r="T122" s="47"/>
      <c r="U122" s="47"/>
      <c r="V122" s="47"/>
      <c r="W122" s="47"/>
      <c r="X122" s="47"/>
    </row>
    <row r="123" spans="1:24" hidden="1" outlineLevel="1" collapsed="1">
      <c r="A123" s="15">
        <v>43952</v>
      </c>
      <c r="B123" s="47">
        <v>9264.0634993900003</v>
      </c>
      <c r="C123" s="47">
        <f t="shared" ref="C123" si="504">I123+O123</f>
        <v>6785.2426945799998</v>
      </c>
      <c r="D123" s="47">
        <f t="shared" ref="D123" si="505">J123+P123</f>
        <v>2478.82080481</v>
      </c>
      <c r="E123" s="47">
        <f t="shared" ref="E123" si="506">K123+Q123</f>
        <v>2134.8038818599998</v>
      </c>
      <c r="F123" s="47">
        <f t="shared" ref="F123" si="507">L123+R123</f>
        <v>297.18200623000001</v>
      </c>
      <c r="G123" s="47">
        <f t="shared" ref="G123" si="508">M123+S123</f>
        <v>46.834916720000002</v>
      </c>
      <c r="H123" s="47">
        <f t="shared" ref="H123" si="509">SUM(I123:J123)</f>
        <v>5690.1365908400003</v>
      </c>
      <c r="I123" s="47">
        <v>3543.7307414400002</v>
      </c>
      <c r="J123" s="47">
        <f t="shared" ref="J123" si="510">SUM(K123:M123)</f>
        <v>2146.4058494000001</v>
      </c>
      <c r="K123" s="47">
        <v>1870.65571163</v>
      </c>
      <c r="L123" s="47">
        <v>232.82270871</v>
      </c>
      <c r="M123" s="47">
        <v>42.927429060000001</v>
      </c>
      <c r="N123" s="47">
        <f t="shared" ref="N123" si="511">SUM(O123:P123)</f>
        <v>3573.92690855</v>
      </c>
      <c r="O123" s="47">
        <v>3241.5119531400001</v>
      </c>
      <c r="P123" s="47">
        <f t="shared" ref="P123" si="512">SUM(Q123:S123)</f>
        <v>332.41495541</v>
      </c>
      <c r="Q123" s="47">
        <v>264.14817023000001</v>
      </c>
      <c r="R123" s="47">
        <v>64.359297519999998</v>
      </c>
      <c r="S123" s="47">
        <v>3.9074876600000001</v>
      </c>
      <c r="T123" s="47"/>
      <c r="U123" s="47"/>
      <c r="V123" s="47"/>
      <c r="W123" s="47"/>
      <c r="X123" s="47"/>
    </row>
    <row r="124" spans="1:24" hidden="1" outlineLevel="1" collapsed="1">
      <c r="A124" s="15">
        <v>43983</v>
      </c>
      <c r="B124" s="47">
        <v>9604.9823905100002</v>
      </c>
      <c r="C124" s="47">
        <f t="shared" ref="C124" si="513">I124+O124</f>
        <v>7333.0971023599996</v>
      </c>
      <c r="D124" s="47">
        <f t="shared" ref="D124" si="514">J124+P124</f>
        <v>2271.8852881499997</v>
      </c>
      <c r="E124" s="47">
        <f t="shared" ref="E124" si="515">K124+Q124</f>
        <v>1954.00876126</v>
      </c>
      <c r="F124" s="47">
        <f t="shared" ref="F124" si="516">L124+R124</f>
        <v>277.5033019</v>
      </c>
      <c r="G124" s="47">
        <f t="shared" ref="G124" si="517">M124+S124</f>
        <v>40.373224989999997</v>
      </c>
      <c r="H124" s="47">
        <f t="shared" ref="H124" si="518">SUM(I124:J124)</f>
        <v>5905.3746652600003</v>
      </c>
      <c r="I124" s="47">
        <v>3873.9610949500002</v>
      </c>
      <c r="J124" s="47">
        <f t="shared" ref="J124" si="519">SUM(K124:M124)</f>
        <v>2031.4135703099998</v>
      </c>
      <c r="K124" s="47">
        <v>1735.99103412</v>
      </c>
      <c r="L124" s="47">
        <v>256.85354911000002</v>
      </c>
      <c r="M124" s="47">
        <v>38.568987079999999</v>
      </c>
      <c r="N124" s="47">
        <f t="shared" ref="N124" si="520">SUM(O124:P124)</f>
        <v>3699.6077252499999</v>
      </c>
      <c r="O124" s="47">
        <v>3459.1360074099998</v>
      </c>
      <c r="P124" s="47">
        <f t="shared" ref="P124" si="521">SUM(Q124:S124)</f>
        <v>240.47171784</v>
      </c>
      <c r="Q124" s="47">
        <v>218.01772713999998</v>
      </c>
      <c r="R124" s="47">
        <v>20.649752790000001</v>
      </c>
      <c r="S124" s="47">
        <v>1.8042379099999999</v>
      </c>
      <c r="T124" s="47"/>
      <c r="U124" s="47"/>
      <c r="V124" s="47"/>
      <c r="W124" s="47"/>
      <c r="X124" s="47"/>
    </row>
    <row r="125" spans="1:24" hidden="1" outlineLevel="1" collapsed="1">
      <c r="A125" s="15">
        <v>44013</v>
      </c>
      <c r="B125" s="47">
        <v>9767.7246609499998</v>
      </c>
      <c r="C125" s="47">
        <f t="shared" ref="C125" si="522">I125+O125</f>
        <v>7289.4010444199994</v>
      </c>
      <c r="D125" s="47">
        <f t="shared" ref="D125" si="523">J125+P125</f>
        <v>2478.32361653</v>
      </c>
      <c r="E125" s="47">
        <f t="shared" ref="E125" si="524">K125+Q125</f>
        <v>2082.0324290600001</v>
      </c>
      <c r="F125" s="47">
        <f t="shared" ref="F125" si="525">L125+R125</f>
        <v>330.74586524</v>
      </c>
      <c r="G125" s="47">
        <f t="shared" ref="G125" si="526">M125+S125</f>
        <v>65.545322230000011</v>
      </c>
      <c r="H125" s="47">
        <f t="shared" ref="H125" si="527">SUM(I125:J125)</f>
        <v>6060.3120231100002</v>
      </c>
      <c r="I125" s="47">
        <v>3814.18151614</v>
      </c>
      <c r="J125" s="47">
        <f t="shared" ref="J125" si="528">SUM(K125:M125)</f>
        <v>2246.1305069700002</v>
      </c>
      <c r="K125" s="47">
        <v>1881.8723325400001</v>
      </c>
      <c r="L125" s="47">
        <v>310.37841814000001</v>
      </c>
      <c r="M125" s="47">
        <v>53.879756290000003</v>
      </c>
      <c r="N125" s="47">
        <f t="shared" ref="N125" si="529">SUM(O125:P125)</f>
        <v>3707.4126378399997</v>
      </c>
      <c r="O125" s="47">
        <v>3475.2195282799998</v>
      </c>
      <c r="P125" s="47">
        <f t="shared" ref="P125" si="530">SUM(Q125:S125)</f>
        <v>232.19310955999998</v>
      </c>
      <c r="Q125" s="47">
        <v>200.16009652</v>
      </c>
      <c r="R125" s="47">
        <v>20.3674471</v>
      </c>
      <c r="S125" s="47">
        <v>11.66556594</v>
      </c>
      <c r="T125" s="47"/>
      <c r="U125" s="47"/>
      <c r="V125" s="47"/>
      <c r="W125" s="47"/>
      <c r="X125" s="47"/>
    </row>
    <row r="126" spans="1:24" hidden="1" outlineLevel="1" collapsed="1">
      <c r="A126" s="15">
        <v>44044</v>
      </c>
      <c r="B126" s="47">
        <v>10240.816518690001</v>
      </c>
      <c r="C126" s="47">
        <f t="shared" ref="C126" si="531">I126+O126</f>
        <v>7873.9311950600004</v>
      </c>
      <c r="D126" s="47">
        <f t="shared" ref="D126" si="532">J126+P126</f>
        <v>2366.8853236300001</v>
      </c>
      <c r="E126" s="47">
        <f t="shared" ref="E126" si="533">K126+Q126</f>
        <v>2081.5608798200001</v>
      </c>
      <c r="F126" s="47">
        <f t="shared" ref="F126" si="534">L126+R126</f>
        <v>240.94164319999999</v>
      </c>
      <c r="G126" s="47">
        <f t="shared" ref="G126" si="535">M126+S126</f>
        <v>44.382800609999997</v>
      </c>
      <c r="H126" s="47">
        <f t="shared" ref="H126" si="536">SUM(I126:J126)</f>
        <v>6302.2130771900001</v>
      </c>
      <c r="I126" s="47">
        <v>4341.3646098700001</v>
      </c>
      <c r="J126" s="47">
        <f t="shared" ref="J126" si="537">SUM(K126:M126)</f>
        <v>1960.8484673200001</v>
      </c>
      <c r="K126" s="47">
        <v>1707.4980888</v>
      </c>
      <c r="L126" s="47">
        <v>219.91820518</v>
      </c>
      <c r="M126" s="47">
        <v>33.432173339999999</v>
      </c>
      <c r="N126" s="47">
        <f t="shared" ref="N126" si="538">SUM(O126:P126)</f>
        <v>3938.6034414999999</v>
      </c>
      <c r="O126" s="47">
        <v>3532.5665851899998</v>
      </c>
      <c r="P126" s="47">
        <f t="shared" ref="P126" si="539">SUM(Q126:S126)</f>
        <v>406.03685630999996</v>
      </c>
      <c r="Q126" s="47">
        <v>374.06279101999996</v>
      </c>
      <c r="R126" s="47">
        <v>21.02343802</v>
      </c>
      <c r="S126" s="47">
        <v>10.95062727</v>
      </c>
      <c r="T126" s="47"/>
      <c r="U126" s="47"/>
      <c r="V126" s="47"/>
      <c r="W126" s="47"/>
      <c r="X126" s="47"/>
    </row>
    <row r="127" spans="1:24" hidden="1" outlineLevel="1" collapsed="1">
      <c r="A127" s="15">
        <v>44075</v>
      </c>
      <c r="B127" s="47">
        <v>12219.594076009998</v>
      </c>
      <c r="C127" s="47">
        <f t="shared" ref="C127" si="540">I127+O127</f>
        <v>9439.0023309499993</v>
      </c>
      <c r="D127" s="47">
        <f t="shared" ref="D127" si="541">J127+P127</f>
        <v>2780.59174506</v>
      </c>
      <c r="E127" s="47">
        <f t="shared" ref="E127" si="542">K127+Q127</f>
        <v>2462.3046421399999</v>
      </c>
      <c r="F127" s="47">
        <f t="shared" ref="F127" si="543">L127+R127</f>
        <v>272.26928637999998</v>
      </c>
      <c r="G127" s="47">
        <f t="shared" ref="G127" si="544">M127+S127</f>
        <v>46.017816539999998</v>
      </c>
      <c r="H127" s="47">
        <f t="shared" ref="H127" si="545">SUM(I127:J127)</f>
        <v>7016.3550896699999</v>
      </c>
      <c r="I127" s="47">
        <v>4785.9923339699999</v>
      </c>
      <c r="J127" s="47">
        <f t="shared" ref="J127" si="546">SUM(K127:M127)</f>
        <v>2230.3627557</v>
      </c>
      <c r="K127" s="47">
        <v>1945.66340307</v>
      </c>
      <c r="L127" s="47">
        <v>249.78156317</v>
      </c>
      <c r="M127" s="47">
        <v>34.917789460000002</v>
      </c>
      <c r="N127" s="47">
        <f t="shared" ref="N127" si="547">SUM(O127:P127)</f>
        <v>5203.2389863399994</v>
      </c>
      <c r="O127" s="47">
        <v>4653.0099969799994</v>
      </c>
      <c r="P127" s="47">
        <f t="shared" ref="P127" si="548">SUM(Q127:S127)</f>
        <v>550.22898936000001</v>
      </c>
      <c r="Q127" s="47">
        <v>516.64123906999998</v>
      </c>
      <c r="R127" s="47">
        <v>22.487723209999999</v>
      </c>
      <c r="S127" s="47">
        <v>11.10002708</v>
      </c>
      <c r="T127" s="47"/>
      <c r="U127" s="47"/>
      <c r="V127" s="47"/>
      <c r="W127" s="47"/>
      <c r="X127" s="47"/>
    </row>
    <row r="128" spans="1:24" hidden="1" outlineLevel="1" collapsed="1">
      <c r="A128" s="15">
        <v>44105</v>
      </c>
      <c r="B128" s="47">
        <v>12576.273897399999</v>
      </c>
      <c r="C128" s="47">
        <f t="shared" ref="C128" si="549">I128+O128</f>
        <v>9413.1007157399999</v>
      </c>
      <c r="D128" s="47">
        <f t="shared" ref="D128" si="550">J128+P128</f>
        <v>3163.1731816600004</v>
      </c>
      <c r="E128" s="47">
        <f t="shared" ref="E128" si="551">K128+Q128</f>
        <v>2797.9198491900001</v>
      </c>
      <c r="F128" s="47">
        <f t="shared" ref="F128" si="552">L128+R128</f>
        <v>319.66220292000003</v>
      </c>
      <c r="G128" s="47">
        <f t="shared" ref="G128" si="553">M128+S128</f>
        <v>45.591129549999998</v>
      </c>
      <c r="H128" s="47">
        <f t="shared" ref="H128" si="554">SUM(I128:J128)</f>
        <v>7211.0052832199999</v>
      </c>
      <c r="I128" s="47">
        <v>4775.9424337499995</v>
      </c>
      <c r="J128" s="47">
        <f t="shared" ref="J128" si="555">SUM(K128:M128)</f>
        <v>2435.0628494700004</v>
      </c>
      <c r="K128" s="47">
        <v>2117.9858556700001</v>
      </c>
      <c r="L128" s="47">
        <v>282.64236173</v>
      </c>
      <c r="M128" s="47">
        <v>34.434632069999999</v>
      </c>
      <c r="N128" s="47">
        <f t="shared" ref="N128" si="556">SUM(O128:P128)</f>
        <v>5365.2686141800004</v>
      </c>
      <c r="O128" s="47">
        <v>4637.1582819900004</v>
      </c>
      <c r="P128" s="47">
        <f t="shared" ref="P128" si="557">SUM(Q128:S128)</f>
        <v>728.11033219000001</v>
      </c>
      <c r="Q128" s="47">
        <v>679.93399352000006</v>
      </c>
      <c r="R128" s="47">
        <v>37.019841190000001</v>
      </c>
      <c r="S128" s="47">
        <v>11.156497480000001</v>
      </c>
      <c r="T128" s="47"/>
      <c r="U128" s="47"/>
      <c r="V128" s="47"/>
      <c r="W128" s="47"/>
      <c r="X128" s="47"/>
    </row>
    <row r="129" spans="1:24" hidden="1" outlineLevel="1" collapsed="1">
      <c r="A129" s="15">
        <v>44136</v>
      </c>
      <c r="B129" s="47">
        <v>11669.159277629999</v>
      </c>
      <c r="C129" s="47">
        <f t="shared" ref="C129" si="558">I129+O129</f>
        <v>8520.0589540500005</v>
      </c>
      <c r="D129" s="47">
        <f t="shared" ref="D129" si="559">J129+P129</f>
        <v>3149.1003235800003</v>
      </c>
      <c r="E129" s="47">
        <f t="shared" ref="E129" si="560">K129+Q129</f>
        <v>2793.0137051199999</v>
      </c>
      <c r="F129" s="47">
        <f t="shared" ref="F129" si="561">L129+R129</f>
        <v>296.08135716999999</v>
      </c>
      <c r="G129" s="47">
        <f t="shared" ref="G129" si="562">M129+S129</f>
        <v>60.00526129</v>
      </c>
      <c r="H129" s="47">
        <f t="shared" ref="H129" si="563">SUM(I129:J129)</f>
        <v>7063.9805926899999</v>
      </c>
      <c r="I129" s="47">
        <v>4620.2584541099995</v>
      </c>
      <c r="J129" s="47">
        <f t="shared" ref="J129" si="564">SUM(K129:M129)</f>
        <v>2443.7221385800003</v>
      </c>
      <c r="K129" s="47">
        <v>2165.46789485</v>
      </c>
      <c r="L129" s="47">
        <v>239.58585418999999</v>
      </c>
      <c r="M129" s="47">
        <v>38.66838954</v>
      </c>
      <c r="N129" s="47">
        <f t="shared" ref="N129" si="565">SUM(O129:P129)</f>
        <v>4605.1786849399996</v>
      </c>
      <c r="O129" s="47">
        <v>3899.80049994</v>
      </c>
      <c r="P129" s="47">
        <f t="shared" ref="P129" si="566">SUM(Q129:S129)</f>
        <v>705.37818499999992</v>
      </c>
      <c r="Q129" s="47">
        <v>627.54581026999995</v>
      </c>
      <c r="R129" s="47">
        <v>56.495502979999998</v>
      </c>
      <c r="S129" s="47">
        <v>21.33687175</v>
      </c>
      <c r="T129" s="47"/>
      <c r="U129" s="47"/>
      <c r="V129" s="47"/>
      <c r="W129" s="47"/>
      <c r="X129" s="47"/>
    </row>
    <row r="130" spans="1:24" hidden="1" outlineLevel="1" collapsed="1">
      <c r="A130" s="15">
        <v>44166</v>
      </c>
      <c r="B130" s="47">
        <v>13897.774074990002</v>
      </c>
      <c r="C130" s="47">
        <f t="shared" ref="C130" si="567">I130+O130</f>
        <v>10309.823584910002</v>
      </c>
      <c r="D130" s="47">
        <f t="shared" ref="D130" si="568">J130+P130</f>
        <v>3587.9504900799998</v>
      </c>
      <c r="E130" s="47">
        <f t="shared" ref="E130" si="569">K130+Q130</f>
        <v>3059.7314202199996</v>
      </c>
      <c r="F130" s="47">
        <f t="shared" ref="F130" si="570">L130+R130</f>
        <v>420.95897516000002</v>
      </c>
      <c r="G130" s="47">
        <f t="shared" ref="G130" si="571">M130+S130</f>
        <v>107.2600947</v>
      </c>
      <c r="H130" s="47">
        <f t="shared" ref="H130" si="572">SUM(I130:J130)</f>
        <v>8215.3971561399994</v>
      </c>
      <c r="I130" s="47">
        <v>5434.0910287200004</v>
      </c>
      <c r="J130" s="47">
        <f t="shared" ref="J130" si="573">SUM(K130:M130)</f>
        <v>2781.3061274199999</v>
      </c>
      <c r="K130" s="47">
        <v>2386.8101060599997</v>
      </c>
      <c r="L130" s="47">
        <v>361.21455865000001</v>
      </c>
      <c r="M130" s="47">
        <v>33.28146271</v>
      </c>
      <c r="N130" s="47">
        <f t="shared" ref="N130" si="574">SUM(O130:P130)</f>
        <v>5682.3769188500009</v>
      </c>
      <c r="O130" s="47">
        <v>4875.7325561900007</v>
      </c>
      <c r="P130" s="47">
        <f t="shared" ref="P130" si="575">SUM(Q130:S130)</f>
        <v>806.64436265999984</v>
      </c>
      <c r="Q130" s="47">
        <v>672.92131415999995</v>
      </c>
      <c r="R130" s="47">
        <v>59.744416510000001</v>
      </c>
      <c r="S130" s="47">
        <v>73.978631989999997</v>
      </c>
      <c r="T130" s="47"/>
      <c r="U130" s="47"/>
      <c r="V130" s="47"/>
      <c r="W130" s="47"/>
      <c r="X130" s="47"/>
    </row>
    <row r="131" spans="1:24" hidden="1" outlineLevel="1" collapsed="1">
      <c r="A131" s="15">
        <v>44197</v>
      </c>
      <c r="B131" s="47">
        <v>13632.520269529999</v>
      </c>
      <c r="C131" s="47">
        <f t="shared" ref="C131" si="576">I131+O131</f>
        <v>10115.38217674</v>
      </c>
      <c r="D131" s="47">
        <f t="shared" ref="D131" si="577">J131+P131</f>
        <v>3517.13809279</v>
      </c>
      <c r="E131" s="47">
        <f t="shared" ref="E131" si="578">K131+Q131</f>
        <v>2961.8822742999996</v>
      </c>
      <c r="F131" s="47">
        <f t="shared" ref="F131" si="579">L131+R131</f>
        <v>448.57411344000002</v>
      </c>
      <c r="G131" s="47">
        <f t="shared" ref="G131" si="580">M131+S131</f>
        <v>106.68170505000001</v>
      </c>
      <c r="H131" s="47">
        <f t="shared" ref="H131" si="581">SUM(I131:J131)</f>
        <v>7667.48943091</v>
      </c>
      <c r="I131" s="47">
        <v>4923.8333246499997</v>
      </c>
      <c r="J131" s="47">
        <f t="shared" ref="J131" si="582">SUM(K131:M131)</f>
        <v>2743.6561062599999</v>
      </c>
      <c r="K131" s="47">
        <v>2319.5168940599997</v>
      </c>
      <c r="L131" s="47">
        <v>390.11722873000002</v>
      </c>
      <c r="M131" s="47">
        <v>34.021983470000002</v>
      </c>
      <c r="N131" s="47">
        <f t="shared" ref="N131" si="583">SUM(O131:P131)</f>
        <v>5965.0308386199995</v>
      </c>
      <c r="O131" s="47">
        <v>5191.5488520899999</v>
      </c>
      <c r="P131" s="47">
        <f t="shared" ref="P131" si="584">SUM(Q131:S131)</f>
        <v>773.48198653000009</v>
      </c>
      <c r="Q131" s="47">
        <v>642.36538024000004</v>
      </c>
      <c r="R131" s="47">
        <v>58.456884710000004</v>
      </c>
      <c r="S131" s="47">
        <v>72.659721579999996</v>
      </c>
      <c r="T131" s="47"/>
      <c r="U131" s="47"/>
      <c r="V131" s="47"/>
      <c r="W131" s="47"/>
      <c r="X131" s="47"/>
    </row>
    <row r="132" spans="1:24" hidden="1" outlineLevel="1" collapsed="1">
      <c r="A132" s="15">
        <v>44228</v>
      </c>
      <c r="B132" s="47">
        <v>13848.35651462</v>
      </c>
      <c r="C132" s="47">
        <f t="shared" ref="C132" si="585">I132+O132</f>
        <v>10269.246005149998</v>
      </c>
      <c r="D132" s="47">
        <f t="shared" ref="D132" si="586">J132+P132</f>
        <v>3579.1105094700006</v>
      </c>
      <c r="E132" s="47">
        <f t="shared" ref="E132" si="587">K132+Q132</f>
        <v>3010.2009365400004</v>
      </c>
      <c r="F132" s="47">
        <f t="shared" ref="F132" si="588">L132+R132</f>
        <v>491.10871814999996</v>
      </c>
      <c r="G132" s="47">
        <f t="shared" ref="G132" si="589">M132+S132</f>
        <v>77.800854780000009</v>
      </c>
      <c r="H132" s="47">
        <f t="shared" ref="H132" si="590">SUM(I132:J132)</f>
        <v>7694.5214150499996</v>
      </c>
      <c r="I132" s="47">
        <v>4825.0471395999994</v>
      </c>
      <c r="J132" s="47">
        <f t="shared" ref="J132" si="591">SUM(K132:M132)</f>
        <v>2869.4742754500003</v>
      </c>
      <c r="K132" s="47">
        <v>2399.5295060500002</v>
      </c>
      <c r="L132" s="47">
        <v>432.97533049999998</v>
      </c>
      <c r="M132" s="47">
        <v>36.9694389</v>
      </c>
      <c r="N132" s="47">
        <f t="shared" ref="N132" si="592">SUM(O132:P132)</f>
        <v>6153.8350995700002</v>
      </c>
      <c r="O132" s="47">
        <v>5444.1988655499999</v>
      </c>
      <c r="P132" s="47">
        <f t="shared" ref="P132" si="593">SUM(Q132:S132)</f>
        <v>709.63623402000007</v>
      </c>
      <c r="Q132" s="47">
        <v>610.67143049000003</v>
      </c>
      <c r="R132" s="47">
        <v>58.133387649999996</v>
      </c>
      <c r="S132" s="47">
        <v>40.831415880000002</v>
      </c>
      <c r="T132" s="47"/>
      <c r="U132" s="47"/>
      <c r="V132" s="47"/>
      <c r="W132" s="47"/>
      <c r="X132" s="47"/>
    </row>
    <row r="133" spans="1:24" hidden="1" outlineLevel="1" collapsed="1">
      <c r="A133" s="15">
        <v>44256</v>
      </c>
      <c r="B133" s="47">
        <v>13711.276561090002</v>
      </c>
      <c r="C133" s="47">
        <f t="shared" ref="C133" si="594">I133+O133</f>
        <v>9966.5394648199999</v>
      </c>
      <c r="D133" s="47">
        <f t="shared" ref="D133" si="595">J133+P133</f>
        <v>3744.7370962699997</v>
      </c>
      <c r="E133" s="47">
        <f t="shared" ref="E133" si="596">K133+Q133</f>
        <v>3033.9577133599996</v>
      </c>
      <c r="F133" s="47">
        <f t="shared" ref="F133" si="597">L133+R133</f>
        <v>636.69070785999997</v>
      </c>
      <c r="G133" s="47">
        <f t="shared" ref="G133" si="598">M133+S133</f>
        <v>74.088675050000006</v>
      </c>
      <c r="H133" s="47">
        <f t="shared" ref="H133" si="599">SUM(I133:J133)</f>
        <v>8340.4808806599995</v>
      </c>
      <c r="I133" s="47">
        <v>5372.6613009100001</v>
      </c>
      <c r="J133" s="47">
        <f t="shared" ref="J133" si="600">SUM(K133:M133)</f>
        <v>2967.8195797499998</v>
      </c>
      <c r="K133" s="47">
        <v>2444.4577254999999</v>
      </c>
      <c r="L133" s="47">
        <v>488.83396928999997</v>
      </c>
      <c r="M133" s="47">
        <v>34.527884960000002</v>
      </c>
      <c r="N133" s="47">
        <f t="shared" ref="N133" si="601">SUM(O133:P133)</f>
        <v>5370.7956804299993</v>
      </c>
      <c r="O133" s="47">
        <v>4593.8781639099998</v>
      </c>
      <c r="P133" s="47">
        <f t="shared" ref="P133" si="602">SUM(Q133:S133)</f>
        <v>776.91751651999994</v>
      </c>
      <c r="Q133" s="47">
        <v>589.49998785999992</v>
      </c>
      <c r="R133" s="47">
        <v>147.85673857</v>
      </c>
      <c r="S133" s="47">
        <v>39.560790089999998</v>
      </c>
      <c r="T133" s="47"/>
      <c r="U133" s="47"/>
      <c r="V133" s="47"/>
      <c r="W133" s="47"/>
      <c r="X133" s="47"/>
    </row>
    <row r="134" spans="1:24" hidden="1" outlineLevel="1" collapsed="1">
      <c r="A134" s="15">
        <v>44287</v>
      </c>
      <c r="B134" s="47">
        <v>14378.79584993</v>
      </c>
      <c r="C134" s="47">
        <f t="shared" ref="C134" si="603">I134+O134</f>
        <v>9971.6521409800007</v>
      </c>
      <c r="D134" s="47">
        <f t="shared" ref="D134" si="604">J134+P134</f>
        <v>4407.1437089499996</v>
      </c>
      <c r="E134" s="47">
        <f t="shared" ref="E134" si="605">K134+Q134</f>
        <v>3565.1017992399998</v>
      </c>
      <c r="F134" s="47">
        <f t="shared" ref="F134" si="606">L134+R134</f>
        <v>747.09388592000005</v>
      </c>
      <c r="G134" s="47">
        <f t="shared" ref="G134" si="607">M134+S134</f>
        <v>94.948023790000008</v>
      </c>
      <c r="H134" s="47">
        <f t="shared" ref="H134" si="608">SUM(I134:J134)</f>
        <v>8724.7987253899992</v>
      </c>
      <c r="I134" s="47">
        <v>5602.7607218200001</v>
      </c>
      <c r="J134" s="47">
        <f t="shared" ref="J134" si="609">SUM(K134:M134)</f>
        <v>3122.03800357</v>
      </c>
      <c r="K134" s="47">
        <v>2471.6168784299998</v>
      </c>
      <c r="L134" s="47">
        <v>615.47600904000001</v>
      </c>
      <c r="M134" s="47">
        <v>34.9451161</v>
      </c>
      <c r="N134" s="47">
        <f t="shared" ref="N134" si="610">SUM(O134:P134)</f>
        <v>5653.9971245399993</v>
      </c>
      <c r="O134" s="47">
        <v>4368.8914191599997</v>
      </c>
      <c r="P134" s="47">
        <f t="shared" ref="P134" si="611">SUM(Q134:S134)</f>
        <v>1285.10570538</v>
      </c>
      <c r="Q134" s="47">
        <v>1093.4849208099999</v>
      </c>
      <c r="R134" s="47">
        <v>131.61787688000001</v>
      </c>
      <c r="S134" s="47">
        <v>60.002907690000001</v>
      </c>
      <c r="T134" s="47"/>
      <c r="U134" s="47"/>
      <c r="V134" s="47"/>
      <c r="W134" s="47"/>
      <c r="X134" s="47"/>
    </row>
    <row r="135" spans="1:24" hidden="1" outlineLevel="1" collapsed="1">
      <c r="A135" s="15">
        <v>44317</v>
      </c>
      <c r="B135" s="47">
        <v>13241.11484529</v>
      </c>
      <c r="C135" s="47">
        <f t="shared" ref="C135" si="612">I135+O135</f>
        <v>8294.8510105200003</v>
      </c>
      <c r="D135" s="47">
        <f t="shared" ref="D135" si="613">J135+P135</f>
        <v>4946.2638347699994</v>
      </c>
      <c r="E135" s="47">
        <f t="shared" ref="E135" si="614">K135+Q135</f>
        <v>4150.7172805999999</v>
      </c>
      <c r="F135" s="47">
        <f t="shared" ref="F135" si="615">L135+R135</f>
        <v>700.78336760999991</v>
      </c>
      <c r="G135" s="47">
        <f t="shared" ref="G135" si="616">M135+S135</f>
        <v>94.763186560000008</v>
      </c>
      <c r="H135" s="47">
        <f t="shared" ref="H135" si="617">SUM(I135:J135)</f>
        <v>7863.633659269999</v>
      </c>
      <c r="I135" s="47">
        <v>4783.0352320599995</v>
      </c>
      <c r="J135" s="47">
        <f t="shared" ref="J135" si="618">SUM(K135:M135)</f>
        <v>3080.59842721</v>
      </c>
      <c r="K135" s="47">
        <v>2474.8167109000001</v>
      </c>
      <c r="L135" s="47">
        <v>570.55504130999998</v>
      </c>
      <c r="M135" s="47">
        <v>35.226675</v>
      </c>
      <c r="N135" s="47">
        <f t="shared" ref="N135" si="619">SUM(O135:P135)</f>
        <v>5377.4811860199998</v>
      </c>
      <c r="O135" s="47">
        <v>3511.8157784599998</v>
      </c>
      <c r="P135" s="47">
        <f t="shared" ref="P135" si="620">SUM(Q135:S135)</f>
        <v>1865.6654075599999</v>
      </c>
      <c r="Q135" s="47">
        <v>1675.9005697</v>
      </c>
      <c r="R135" s="47">
        <v>130.22832629999999</v>
      </c>
      <c r="S135" s="47">
        <v>59.536511560000001</v>
      </c>
      <c r="T135" s="47"/>
      <c r="U135" s="47"/>
      <c r="V135" s="47"/>
      <c r="W135" s="47"/>
      <c r="X135" s="47"/>
    </row>
    <row r="136" spans="1:24" hidden="1" outlineLevel="1" collapsed="1">
      <c r="A136" s="15">
        <v>44348</v>
      </c>
      <c r="B136" s="47">
        <v>14011.165557960001</v>
      </c>
      <c r="C136" s="47">
        <f t="shared" ref="C136" si="621">I136+O136</f>
        <v>8694.8942805199986</v>
      </c>
      <c r="D136" s="47">
        <f t="shared" ref="D136" si="622">J136+P136</f>
        <v>5316.2712774399997</v>
      </c>
      <c r="E136" s="47">
        <f t="shared" ref="E136" si="623">K136+Q136</f>
        <v>4640.6595574900002</v>
      </c>
      <c r="F136" s="47">
        <f t="shared" ref="F136" si="624">L136+R136</f>
        <v>584.46473606999996</v>
      </c>
      <c r="G136" s="47">
        <f t="shared" ref="G136" si="625">M136+S136</f>
        <v>91.146983880000008</v>
      </c>
      <c r="H136" s="47">
        <f t="shared" ref="H136" si="626">SUM(I136:J136)</f>
        <v>7711.4020789200003</v>
      </c>
      <c r="I136" s="47">
        <v>4962.4940478999997</v>
      </c>
      <c r="J136" s="47">
        <f t="shared" ref="J136" si="627">SUM(K136:M136)</f>
        <v>2748.9080310200002</v>
      </c>
      <c r="K136" s="47">
        <v>2254.08491499</v>
      </c>
      <c r="L136" s="47">
        <v>459.60511289999999</v>
      </c>
      <c r="M136" s="47">
        <v>35.218003130000007</v>
      </c>
      <c r="N136" s="47">
        <f t="shared" ref="N136" si="628">SUM(O136:P136)</f>
        <v>6299.7634790399989</v>
      </c>
      <c r="O136" s="47">
        <v>3732.4002326199998</v>
      </c>
      <c r="P136" s="47">
        <f t="shared" ref="P136" si="629">SUM(Q136:S136)</f>
        <v>2567.3632464199995</v>
      </c>
      <c r="Q136" s="47">
        <v>2386.5746424999998</v>
      </c>
      <c r="R136" s="47">
        <v>124.85962317000001</v>
      </c>
      <c r="S136" s="47">
        <v>55.928980750000001</v>
      </c>
      <c r="T136" s="47"/>
      <c r="U136" s="47"/>
      <c r="V136" s="47"/>
      <c r="W136" s="47"/>
      <c r="X136" s="47"/>
    </row>
    <row r="137" spans="1:24" hidden="1" outlineLevel="1" collapsed="1">
      <c r="A137" s="15">
        <v>44378</v>
      </c>
      <c r="B137" s="47">
        <v>14985.635047489999</v>
      </c>
      <c r="C137" s="47">
        <f t="shared" ref="C137" si="630">I137+O137</f>
        <v>9344.4357602</v>
      </c>
      <c r="D137" s="47">
        <f t="shared" ref="D137" si="631">J137+P137</f>
        <v>5641.19928729</v>
      </c>
      <c r="E137" s="47">
        <f t="shared" ref="E137" si="632">K137+Q137</f>
        <v>4953.7820714299996</v>
      </c>
      <c r="F137" s="47">
        <f t="shared" ref="F137" si="633">L137+R137</f>
        <v>617.66788367000004</v>
      </c>
      <c r="G137" s="47">
        <f t="shared" ref="G137" si="634">M137+S137</f>
        <v>69.749332190000004</v>
      </c>
      <c r="H137" s="47">
        <f t="shared" ref="H137" si="635">SUM(I137:J137)</f>
        <v>8289.0847415299995</v>
      </c>
      <c r="I137" s="47">
        <v>5623.04415746</v>
      </c>
      <c r="J137" s="47">
        <f t="shared" ref="J137" si="636">SUM(K137:M137)</f>
        <v>2666.04058407</v>
      </c>
      <c r="K137" s="47">
        <v>2159.75981705</v>
      </c>
      <c r="L137" s="47">
        <v>491.81761051000001</v>
      </c>
      <c r="M137" s="47">
        <v>14.463156509999999</v>
      </c>
      <c r="N137" s="47">
        <f t="shared" ref="N137" si="637">SUM(O137:P137)</f>
        <v>6696.5503059599996</v>
      </c>
      <c r="O137" s="47">
        <v>3721.3916027400001</v>
      </c>
      <c r="P137" s="47">
        <f t="shared" ref="P137" si="638">SUM(Q137:S137)</f>
        <v>2975.15870322</v>
      </c>
      <c r="Q137" s="47">
        <v>2794.02225438</v>
      </c>
      <c r="R137" s="47">
        <v>125.85027316</v>
      </c>
      <c r="S137" s="47">
        <v>55.286175679999999</v>
      </c>
      <c r="T137" s="47"/>
      <c r="U137" s="47"/>
      <c r="V137" s="47"/>
      <c r="W137" s="47"/>
      <c r="X137" s="47"/>
    </row>
    <row r="138" spans="1:24" hidden="1" outlineLevel="1" collapsed="1">
      <c r="A138" s="15">
        <v>44409</v>
      </c>
      <c r="B138" s="47">
        <v>13800.61668915</v>
      </c>
      <c r="C138" s="47">
        <f t="shared" ref="C138" si="639">I138+O138</f>
        <v>10722.85416218</v>
      </c>
      <c r="D138" s="47">
        <f t="shared" ref="D138" si="640">J138+P138</f>
        <v>3077.7625269699997</v>
      </c>
      <c r="E138" s="47">
        <f t="shared" ref="E138" si="641">K138+Q138</f>
        <v>2433.9760816399998</v>
      </c>
      <c r="F138" s="47">
        <f t="shared" ref="F138" si="642">L138+R138</f>
        <v>575.45778980999989</v>
      </c>
      <c r="G138" s="47">
        <f t="shared" ref="G138" si="643">M138+S138</f>
        <v>68.328655519999998</v>
      </c>
      <c r="H138" s="47">
        <f t="shared" ref="H138" si="644">SUM(I138:J138)</f>
        <v>7961.8036881899989</v>
      </c>
      <c r="I138" s="47">
        <v>5405.6054382499997</v>
      </c>
      <c r="J138" s="47">
        <f t="shared" ref="J138" si="645">SUM(K138:M138)</f>
        <v>2556.1982499399996</v>
      </c>
      <c r="K138" s="47">
        <v>2090.10838036</v>
      </c>
      <c r="L138" s="47">
        <v>451.16375402999995</v>
      </c>
      <c r="M138" s="47">
        <v>14.92611555</v>
      </c>
      <c r="N138" s="47">
        <f t="shared" ref="N138" si="646">SUM(O138:P138)</f>
        <v>5838.81300096</v>
      </c>
      <c r="O138" s="47">
        <v>5317.2487239299999</v>
      </c>
      <c r="P138" s="47">
        <f t="shared" ref="P138" si="647">SUM(Q138:S138)</f>
        <v>521.56427702999997</v>
      </c>
      <c r="Q138" s="47">
        <v>343.86770128000001</v>
      </c>
      <c r="R138" s="47">
        <v>124.29403578</v>
      </c>
      <c r="S138" s="47">
        <v>53.402539969999999</v>
      </c>
      <c r="T138" s="47"/>
      <c r="U138" s="47"/>
      <c r="V138" s="47"/>
      <c r="W138" s="47"/>
      <c r="X138" s="47"/>
    </row>
    <row r="139" spans="1:24" hidden="1" outlineLevel="1" collapsed="1">
      <c r="A139" s="15">
        <v>44440</v>
      </c>
      <c r="B139" s="47">
        <v>15357.770614069999</v>
      </c>
      <c r="C139" s="47">
        <f t="shared" ref="C139" si="648">I139+O139</f>
        <v>12170.072554229999</v>
      </c>
      <c r="D139" s="47">
        <f t="shared" ref="D139" si="649">J139+P139</f>
        <v>3187.6980598399996</v>
      </c>
      <c r="E139" s="47">
        <f t="shared" ref="E139" si="650">K139+Q139</f>
        <v>2499.90664044</v>
      </c>
      <c r="F139" s="47">
        <f t="shared" ref="F139" si="651">L139+R139</f>
        <v>607.07065491000003</v>
      </c>
      <c r="G139" s="47">
        <f t="shared" ref="G139" si="652">M139+S139</f>
        <v>80.720764489999993</v>
      </c>
      <c r="H139" s="47">
        <f t="shared" ref="H139" si="653">SUM(I139:J139)</f>
        <v>8658.4979372300004</v>
      </c>
      <c r="I139" s="47">
        <v>5996.9712716499998</v>
      </c>
      <c r="J139" s="47">
        <f t="shared" ref="J139" si="654">SUM(K139:M139)</f>
        <v>2661.5266655799996</v>
      </c>
      <c r="K139" s="47">
        <v>2148.61190102</v>
      </c>
      <c r="L139" s="47">
        <v>484.51460457000002</v>
      </c>
      <c r="M139" s="47">
        <v>28.400159989999999</v>
      </c>
      <c r="N139" s="47">
        <f t="shared" ref="N139" si="655">SUM(O139:P139)</f>
        <v>6699.2726768399998</v>
      </c>
      <c r="O139" s="47">
        <v>6173.1012825799999</v>
      </c>
      <c r="P139" s="47">
        <f t="shared" ref="P139" si="656">SUM(Q139:S139)</f>
        <v>526.17139425999994</v>
      </c>
      <c r="Q139" s="47">
        <v>351.29473941999998</v>
      </c>
      <c r="R139" s="47">
        <v>122.55605034</v>
      </c>
      <c r="S139" s="47">
        <v>52.320604500000002</v>
      </c>
      <c r="T139" s="47"/>
      <c r="U139" s="47"/>
      <c r="V139" s="47"/>
      <c r="W139" s="47"/>
      <c r="X139" s="47"/>
    </row>
    <row r="140" spans="1:24" hidden="1" outlineLevel="1" collapsed="1">
      <c r="A140" s="15">
        <v>44470</v>
      </c>
      <c r="B140" s="47">
        <v>15089.037506949999</v>
      </c>
      <c r="C140" s="47">
        <f t="shared" ref="C140" si="657">I140+O140</f>
        <v>11985.59976524</v>
      </c>
      <c r="D140" s="47">
        <f t="shared" ref="D140" si="658">J140+P140</f>
        <v>3103.43774171</v>
      </c>
      <c r="E140" s="47">
        <f t="shared" ref="E140" si="659">K140+Q140</f>
        <v>2459.4005534500002</v>
      </c>
      <c r="F140" s="47">
        <f t="shared" ref="F140" si="660">L140+R140</f>
        <v>557.91717573999995</v>
      </c>
      <c r="G140" s="47">
        <f t="shared" ref="G140" si="661">M140+S140</f>
        <v>86.120012520000003</v>
      </c>
      <c r="H140" s="47">
        <f t="shared" ref="H140" si="662">SUM(I140:J140)</f>
        <v>8103.3445252499987</v>
      </c>
      <c r="I140" s="47">
        <v>5595.0342264699993</v>
      </c>
      <c r="J140" s="47">
        <f t="shared" ref="J140" si="663">SUM(K140:M140)</f>
        <v>2508.3102987799998</v>
      </c>
      <c r="K140" s="47">
        <v>2035.84059536</v>
      </c>
      <c r="L140" s="47">
        <v>437.92549191000001</v>
      </c>
      <c r="M140" s="47">
        <v>34.544211510000004</v>
      </c>
      <c r="N140" s="47">
        <f t="shared" ref="N140" si="664">SUM(O140:P140)</f>
        <v>6985.6929817</v>
      </c>
      <c r="O140" s="47">
        <v>6390.5655387699999</v>
      </c>
      <c r="P140" s="47">
        <f t="shared" ref="P140" si="665">SUM(Q140:S140)</f>
        <v>595.12744293000003</v>
      </c>
      <c r="Q140" s="47">
        <v>423.55995809000001</v>
      </c>
      <c r="R140" s="47">
        <v>119.99168383</v>
      </c>
      <c r="S140" s="47">
        <v>51.575801009999999</v>
      </c>
      <c r="T140" s="47"/>
      <c r="U140" s="47"/>
      <c r="V140" s="47"/>
      <c r="W140" s="47"/>
      <c r="X140" s="47"/>
    </row>
    <row r="141" spans="1:24" hidden="1" outlineLevel="1" collapsed="1">
      <c r="A141" s="15">
        <v>44501</v>
      </c>
      <c r="B141" s="47">
        <v>14957.177651230002</v>
      </c>
      <c r="C141" s="47">
        <f t="shared" ref="C141" si="666">I141+O141</f>
        <v>11909.039391689999</v>
      </c>
      <c r="D141" s="47">
        <f t="shared" ref="D141" si="667">J141+P141</f>
        <v>3048.13825954</v>
      </c>
      <c r="E141" s="47">
        <f t="shared" ref="E141" si="668">K141+Q141</f>
        <v>2448.2524964700001</v>
      </c>
      <c r="F141" s="47">
        <f t="shared" ref="F141" si="669">L141+R141</f>
        <v>512.39270615999999</v>
      </c>
      <c r="G141" s="47">
        <f t="shared" ref="G141" si="670">M141+S141</f>
        <v>87.493056910000007</v>
      </c>
      <c r="H141" s="47">
        <f t="shared" ref="H141" si="671">SUM(I141:J141)</f>
        <v>8120.7929193300006</v>
      </c>
      <c r="I141" s="47">
        <v>5511.9243243800001</v>
      </c>
      <c r="J141" s="47">
        <f t="shared" ref="J141" si="672">SUM(K141:M141)</f>
        <v>2608.86859495</v>
      </c>
      <c r="K141" s="47">
        <v>2181.3253679300001</v>
      </c>
      <c r="L141" s="47">
        <v>393.63436940999998</v>
      </c>
      <c r="M141" s="47">
        <v>33.908857610000005</v>
      </c>
      <c r="N141" s="47">
        <f t="shared" ref="N141" si="673">SUM(O141:P141)</f>
        <v>6836.3847318999997</v>
      </c>
      <c r="O141" s="47">
        <v>6397.1150673100001</v>
      </c>
      <c r="P141" s="47">
        <f t="shared" ref="P141" si="674">SUM(Q141:S141)</f>
        <v>439.26966459000005</v>
      </c>
      <c r="Q141" s="47">
        <v>266.92712854000001</v>
      </c>
      <c r="R141" s="47">
        <v>118.75833675</v>
      </c>
      <c r="S141" s="47">
        <v>53.584199300000002</v>
      </c>
      <c r="T141" s="47"/>
      <c r="U141" s="47"/>
      <c r="V141" s="47"/>
      <c r="W141" s="47"/>
      <c r="X141" s="47"/>
    </row>
    <row r="142" spans="1:24" hidden="1" outlineLevel="1" collapsed="1">
      <c r="A142" s="15">
        <v>44531</v>
      </c>
      <c r="B142" s="47">
        <v>16220.185924959998</v>
      </c>
      <c r="C142" s="47">
        <f t="shared" ref="C142" si="675">I142+O142</f>
        <v>11257.854854419998</v>
      </c>
      <c r="D142" s="47">
        <f t="shared" ref="D142" si="676">J142+P142</f>
        <v>4962.3310705399999</v>
      </c>
      <c r="E142" s="47">
        <f t="shared" ref="E142" si="677">K142+Q142</f>
        <v>4361.2466871100005</v>
      </c>
      <c r="F142" s="47">
        <f t="shared" ref="F142" si="678">L142+R142</f>
        <v>509.17014069999993</v>
      </c>
      <c r="G142" s="47">
        <f t="shared" ref="G142" si="679">M142+S142</f>
        <v>91.914242729999998</v>
      </c>
      <c r="H142" s="47">
        <f t="shared" ref="H142" si="680">SUM(I142:J142)</f>
        <v>9496.8834166899996</v>
      </c>
      <c r="I142" s="47">
        <v>6461.9319989599999</v>
      </c>
      <c r="J142" s="47">
        <f t="shared" ref="J142" si="681">SUM(K142:M142)</f>
        <v>3034.9514177300002</v>
      </c>
      <c r="K142" s="47">
        <v>2607.6330469600002</v>
      </c>
      <c r="L142" s="47">
        <v>389.40393245999996</v>
      </c>
      <c r="M142" s="47">
        <v>37.914438310000001</v>
      </c>
      <c r="N142" s="47">
        <f t="shared" ref="N142" si="682">SUM(O142:P142)</f>
        <v>6723.3025082699996</v>
      </c>
      <c r="O142" s="47">
        <v>4795.9228554599995</v>
      </c>
      <c r="P142" s="47">
        <f t="shared" ref="P142" si="683">SUM(Q142:S142)</f>
        <v>1927.3796528099999</v>
      </c>
      <c r="Q142" s="47">
        <v>1753.61364015</v>
      </c>
      <c r="R142" s="47">
        <v>119.76620824</v>
      </c>
      <c r="S142" s="47">
        <v>53.999804419999997</v>
      </c>
      <c r="T142" s="47"/>
      <c r="U142" s="47"/>
      <c r="V142" s="47"/>
      <c r="W142" s="47"/>
      <c r="X142" s="47"/>
    </row>
    <row r="143" spans="1:24" hidden="1" outlineLevel="1" collapsed="1">
      <c r="A143" s="15">
        <v>44562</v>
      </c>
      <c r="B143" s="47">
        <v>15712.34853614</v>
      </c>
      <c r="C143" s="47">
        <f t="shared" ref="C143" si="684">I143+O143</f>
        <v>11099.100493049998</v>
      </c>
      <c r="D143" s="47">
        <f t="shared" ref="D143" si="685">J143+P143</f>
        <v>4613.2480430899996</v>
      </c>
      <c r="E143" s="47">
        <f t="shared" ref="E143" si="686">K143+Q143</f>
        <v>4004.5791949800005</v>
      </c>
      <c r="F143" s="47">
        <f t="shared" ref="F143" si="687">L143+R143</f>
        <v>502.62888284000002</v>
      </c>
      <c r="G143" s="47">
        <f t="shared" ref="G143" si="688">M143+S143</f>
        <v>106.03996527000001</v>
      </c>
      <c r="H143" s="47">
        <f t="shared" ref="H143" si="689">SUM(I143:J143)</f>
        <v>9145.2570340900002</v>
      </c>
      <c r="I143" s="47">
        <v>6367.4235514499996</v>
      </c>
      <c r="J143" s="47">
        <f t="shared" ref="J143" si="690">SUM(K143:M143)</f>
        <v>2777.8334826400001</v>
      </c>
      <c r="K143" s="47">
        <v>2333.4322417100002</v>
      </c>
      <c r="L143" s="47">
        <v>394.53901180000003</v>
      </c>
      <c r="M143" s="47">
        <v>49.862229130000003</v>
      </c>
      <c r="N143" s="47">
        <f t="shared" ref="N143" si="691">SUM(O143:P143)</f>
        <v>6567.0915020499997</v>
      </c>
      <c r="O143" s="47">
        <v>4731.6769415999997</v>
      </c>
      <c r="P143" s="47">
        <f t="shared" ref="P143" si="692">SUM(Q143:S143)</f>
        <v>1835.41456045</v>
      </c>
      <c r="Q143" s="47">
        <v>1671.14695327</v>
      </c>
      <c r="R143" s="47">
        <v>108.08987104000001</v>
      </c>
      <c r="S143" s="47">
        <v>56.17773614</v>
      </c>
      <c r="T143" s="47"/>
      <c r="U143" s="47"/>
      <c r="V143" s="47"/>
      <c r="W143" s="47"/>
      <c r="X143" s="47"/>
    </row>
    <row r="144" spans="1:24" hidden="1" outlineLevel="1" collapsed="1">
      <c r="A144" s="15">
        <v>44593</v>
      </c>
      <c r="B144" s="47">
        <v>15942.68391795</v>
      </c>
      <c r="C144" s="47">
        <f t="shared" ref="C144" si="693">I144+O144</f>
        <v>11658.019598989998</v>
      </c>
      <c r="D144" s="47">
        <f t="shared" ref="D144" si="694">J144+P144</f>
        <v>4284.6643189599999</v>
      </c>
      <c r="E144" s="47">
        <f t="shared" ref="E144" si="695">K144+Q144</f>
        <v>3574.2724257399996</v>
      </c>
      <c r="F144" s="47">
        <f t="shared" ref="F144" si="696">L144+R144</f>
        <v>598.33067506000009</v>
      </c>
      <c r="G144" s="47">
        <f t="shared" ref="G144" si="697">M144+S144</f>
        <v>112.06121816000001</v>
      </c>
      <c r="H144" s="47">
        <f t="shared" ref="H144" si="698">SUM(I144:J144)</f>
        <v>10150.059263899999</v>
      </c>
      <c r="I144" s="47">
        <v>7477.68617455</v>
      </c>
      <c r="J144" s="47">
        <f t="shared" ref="J144" si="699">SUM(K144:M144)</f>
        <v>2672.3730893499996</v>
      </c>
      <c r="K144" s="47">
        <v>2130.4294477499998</v>
      </c>
      <c r="L144" s="47">
        <v>486.77978090000005</v>
      </c>
      <c r="M144" s="47">
        <v>55.163860700000001</v>
      </c>
      <c r="N144" s="47">
        <f t="shared" ref="N144" si="700">SUM(O144:P144)</f>
        <v>5792.6246540499997</v>
      </c>
      <c r="O144" s="47">
        <v>4180.3334244399994</v>
      </c>
      <c r="P144" s="47">
        <f t="shared" ref="P144" si="701">SUM(Q144:S144)</f>
        <v>1612.2912296100001</v>
      </c>
      <c r="Q144" s="47">
        <v>1443.84297799</v>
      </c>
      <c r="R144" s="47">
        <v>111.55089416</v>
      </c>
      <c r="S144" s="47">
        <v>56.897357460000002</v>
      </c>
      <c r="T144" s="47"/>
      <c r="U144" s="47"/>
      <c r="V144" s="47"/>
      <c r="W144" s="47"/>
      <c r="X144" s="47"/>
    </row>
    <row r="145" spans="1:24" hidden="1" outlineLevel="1" collapsed="1">
      <c r="A145" s="15">
        <v>44621</v>
      </c>
      <c r="B145" s="47">
        <v>14685.5692113</v>
      </c>
      <c r="C145" s="47">
        <f t="shared" ref="C145" si="702">I145+O145</f>
        <v>10863.885350609999</v>
      </c>
      <c r="D145" s="47">
        <f t="shared" ref="D145" si="703">J145+P145</f>
        <v>3821.6838606900005</v>
      </c>
      <c r="E145" s="47">
        <f t="shared" ref="E145" si="704">K145+Q145</f>
        <v>3212.8169356400003</v>
      </c>
      <c r="F145" s="47">
        <f t="shared" ref="F145" si="705">L145+R145</f>
        <v>507.70798421000001</v>
      </c>
      <c r="G145" s="47">
        <f t="shared" ref="G145" si="706">M145+S145</f>
        <v>101.15894084000001</v>
      </c>
      <c r="H145" s="47">
        <f t="shared" ref="H145" si="707">SUM(I145:J145)</f>
        <v>9531.8139712899992</v>
      </c>
      <c r="I145" s="47">
        <v>7218.5780910899994</v>
      </c>
      <c r="J145" s="47">
        <f t="shared" ref="J145" si="708">SUM(K145:M145)</f>
        <v>2313.2358802000003</v>
      </c>
      <c r="K145" s="47">
        <v>1843.19539624</v>
      </c>
      <c r="L145" s="47">
        <v>425.0158505</v>
      </c>
      <c r="M145" s="47">
        <v>45.024633460000004</v>
      </c>
      <c r="N145" s="47">
        <f t="shared" ref="N145" si="709">SUM(O145:P145)</f>
        <v>5153.7552400100003</v>
      </c>
      <c r="O145" s="47">
        <v>3645.3072595200001</v>
      </c>
      <c r="P145" s="47">
        <f t="shared" ref="P145" si="710">SUM(Q145:S145)</f>
        <v>1508.4479804900002</v>
      </c>
      <c r="Q145" s="47">
        <v>1369.6215394000001</v>
      </c>
      <c r="R145" s="47">
        <v>82.692133709999993</v>
      </c>
      <c r="S145" s="47">
        <v>56.134307380000003</v>
      </c>
      <c r="T145" s="47"/>
      <c r="U145" s="47"/>
      <c r="V145" s="47"/>
      <c r="W145" s="47"/>
      <c r="X145" s="47"/>
    </row>
    <row r="146" spans="1:24" hidden="1" outlineLevel="1" collapsed="1">
      <c r="A146" s="15">
        <v>44652</v>
      </c>
      <c r="B146" s="47">
        <v>13532.944639680001</v>
      </c>
      <c r="C146" s="47">
        <f t="shared" ref="C146" si="711">I146+O146</f>
        <v>11067.439818180001</v>
      </c>
      <c r="D146" s="47">
        <f t="shared" ref="D146" si="712">J146+P146</f>
        <v>2465.5048215000002</v>
      </c>
      <c r="E146" s="47">
        <f t="shared" ref="E146" si="713">K146+Q146</f>
        <v>1791.0760502000001</v>
      </c>
      <c r="F146" s="47">
        <f t="shared" ref="F146" si="714">L146+R146</f>
        <v>588.02605094</v>
      </c>
      <c r="G146" s="47">
        <f t="shared" ref="G146" si="715">M146+S146</f>
        <v>86.402720360000004</v>
      </c>
      <c r="H146" s="47">
        <f t="shared" ref="H146" si="716">SUM(I146:J146)</f>
        <v>9433.022322230001</v>
      </c>
      <c r="I146" s="47">
        <v>7139.5203376400004</v>
      </c>
      <c r="J146" s="47">
        <f t="shared" ref="J146" si="717">SUM(K146:M146)</f>
        <v>2293.5019845900001</v>
      </c>
      <c r="K146" s="47">
        <v>1750.6810311700001</v>
      </c>
      <c r="L146" s="47">
        <v>510.07099126000003</v>
      </c>
      <c r="M146" s="47">
        <v>32.749962160000003</v>
      </c>
      <c r="N146" s="47">
        <f t="shared" ref="N146" si="718">SUM(O146:P146)</f>
        <v>4099.9223174500003</v>
      </c>
      <c r="O146" s="47">
        <v>3927.9194805400002</v>
      </c>
      <c r="P146" s="47">
        <f t="shared" ref="P146" si="719">SUM(Q146:S146)</f>
        <v>172.00283691000001</v>
      </c>
      <c r="Q146" s="47">
        <v>40.39501903</v>
      </c>
      <c r="R146" s="47">
        <v>77.955059680000005</v>
      </c>
      <c r="S146" s="47">
        <v>53.652758200000001</v>
      </c>
      <c r="T146" s="47"/>
      <c r="U146" s="47"/>
      <c r="V146" s="47"/>
      <c r="W146" s="47"/>
      <c r="X146" s="47"/>
    </row>
    <row r="147" spans="1:24" hidden="1" outlineLevel="1" collapsed="1">
      <c r="A147" s="15">
        <v>44682</v>
      </c>
      <c r="B147" s="47">
        <v>13677.00824012</v>
      </c>
      <c r="C147" s="47">
        <f t="shared" ref="C147" si="720">I147+O147</f>
        <v>11306.486943510001</v>
      </c>
      <c r="D147" s="47">
        <f t="shared" ref="D147" si="721">J147+P147</f>
        <v>2370.5212966100003</v>
      </c>
      <c r="E147" s="47">
        <f t="shared" ref="E147" si="722">K147+Q147</f>
        <v>1811.92143519</v>
      </c>
      <c r="F147" s="47">
        <f t="shared" ref="F147" si="723">L147+R147</f>
        <v>489.19175372000007</v>
      </c>
      <c r="G147" s="47">
        <f t="shared" ref="G147" si="724">M147+S147</f>
        <v>69.408107700000002</v>
      </c>
      <c r="H147" s="47">
        <f t="shared" ref="H147" si="725">SUM(I147:J147)</f>
        <v>9970.8089351199997</v>
      </c>
      <c r="I147" s="47">
        <v>7767.97042831</v>
      </c>
      <c r="J147" s="47">
        <f t="shared" ref="J147" si="726">SUM(K147:M147)</f>
        <v>2202.8385068100001</v>
      </c>
      <c r="K147" s="47">
        <v>1764.6644451100001</v>
      </c>
      <c r="L147" s="47">
        <v>420.05326352000003</v>
      </c>
      <c r="M147" s="47">
        <v>18.120798180000001</v>
      </c>
      <c r="N147" s="47">
        <f t="shared" ref="N147" si="727">SUM(O147:P147)</f>
        <v>3706.1993050000005</v>
      </c>
      <c r="O147" s="47">
        <v>3538.5165152000004</v>
      </c>
      <c r="P147" s="47">
        <f t="shared" ref="P147" si="728">SUM(Q147:S147)</f>
        <v>167.68278980000002</v>
      </c>
      <c r="Q147" s="47">
        <v>47.256990080000001</v>
      </c>
      <c r="R147" s="47">
        <v>69.138490200000007</v>
      </c>
      <c r="S147" s="47">
        <v>51.287309520000001</v>
      </c>
      <c r="T147" s="47"/>
      <c r="U147" s="47"/>
      <c r="V147" s="47"/>
      <c r="W147" s="47"/>
      <c r="X147" s="47"/>
    </row>
    <row r="148" spans="1:24" hidden="1" outlineLevel="1" collapsed="1">
      <c r="A148" s="15">
        <v>44713</v>
      </c>
      <c r="B148" s="47">
        <v>13733.109932340001</v>
      </c>
      <c r="C148" s="47">
        <f t="shared" ref="C148" si="729">I148+O148</f>
        <v>11657.98645645</v>
      </c>
      <c r="D148" s="47">
        <f t="shared" ref="D148" si="730">J148+P148</f>
        <v>2075.12347589</v>
      </c>
      <c r="E148" s="47">
        <f t="shared" ref="E148" si="731">K148+Q148</f>
        <v>1558.7463747300001</v>
      </c>
      <c r="F148" s="47">
        <f t="shared" ref="F148" si="732">L148+R148</f>
        <v>450.21091924000001</v>
      </c>
      <c r="G148" s="47">
        <f t="shared" ref="G148" si="733">M148+S148</f>
        <v>66.16618192</v>
      </c>
      <c r="H148" s="47">
        <f t="shared" ref="H148" si="734">SUM(I148:J148)</f>
        <v>9036.1092645999997</v>
      </c>
      <c r="I148" s="47">
        <v>7157.0925647499998</v>
      </c>
      <c r="J148" s="47">
        <f t="shared" ref="J148" si="735">SUM(K148:M148)</f>
        <v>1879.0166998499999</v>
      </c>
      <c r="K148" s="47">
        <v>1480.64007014</v>
      </c>
      <c r="L148" s="47">
        <v>382.62830702000002</v>
      </c>
      <c r="M148" s="47">
        <v>15.74832269</v>
      </c>
      <c r="N148" s="47">
        <f t="shared" ref="N148" si="736">SUM(O148:P148)</f>
        <v>4697.0006677400006</v>
      </c>
      <c r="O148" s="47">
        <v>4500.8938917000005</v>
      </c>
      <c r="P148" s="47">
        <f t="shared" ref="P148" si="737">SUM(Q148:S148)</f>
        <v>196.10677604</v>
      </c>
      <c r="Q148" s="47">
        <v>78.106304589999993</v>
      </c>
      <c r="R148" s="47">
        <v>67.582612220000001</v>
      </c>
      <c r="S148" s="47">
        <v>50.417859229999998</v>
      </c>
      <c r="T148" s="47"/>
      <c r="U148" s="47"/>
      <c r="V148" s="47"/>
      <c r="W148" s="47"/>
      <c r="X148" s="47"/>
    </row>
    <row r="149" spans="1:24" hidden="1" outlineLevel="1" collapsed="1">
      <c r="A149" s="15">
        <v>44743</v>
      </c>
      <c r="B149" s="47">
        <v>13665.972508259998</v>
      </c>
      <c r="C149" s="47">
        <f t="shared" ref="C149" si="738">I149+O149</f>
        <v>11138.21385351</v>
      </c>
      <c r="D149" s="47">
        <f t="shared" ref="D149" si="739">J149+P149</f>
        <v>2527.7586547500005</v>
      </c>
      <c r="E149" s="47">
        <f t="shared" ref="E149" si="740">K149+Q149</f>
        <v>2032.0252866500002</v>
      </c>
      <c r="F149" s="47">
        <f t="shared" ref="F149" si="741">L149+R149</f>
        <v>426.55831588000001</v>
      </c>
      <c r="G149" s="47">
        <f t="shared" ref="G149" si="742">M149+S149</f>
        <v>69.175052219999998</v>
      </c>
      <c r="H149" s="47">
        <f t="shared" ref="H149" si="743">SUM(I149:J149)</f>
        <v>8719.0665642100012</v>
      </c>
      <c r="I149" s="47">
        <v>6429.9316673600006</v>
      </c>
      <c r="J149" s="47">
        <f t="shared" ref="J149" si="744">SUM(K149:M149)</f>
        <v>2289.1348968500006</v>
      </c>
      <c r="K149" s="47">
        <v>1936.8097026700002</v>
      </c>
      <c r="L149" s="47">
        <v>344.4058023</v>
      </c>
      <c r="M149" s="47">
        <v>7.9193918800000001</v>
      </c>
      <c r="N149" s="47">
        <f t="shared" ref="N149" si="745">SUM(O149:P149)</f>
        <v>4946.9059440499996</v>
      </c>
      <c r="O149" s="47">
        <v>4708.2821861499997</v>
      </c>
      <c r="P149" s="47">
        <f t="shared" ref="P149" si="746">SUM(Q149:S149)</f>
        <v>238.62375790000002</v>
      </c>
      <c r="Q149" s="47">
        <v>95.215583980000005</v>
      </c>
      <c r="R149" s="47">
        <v>82.152513580000004</v>
      </c>
      <c r="S149" s="47">
        <v>61.255660339999999</v>
      </c>
      <c r="T149" s="47"/>
      <c r="U149" s="47"/>
      <c r="V149" s="47"/>
      <c r="W149" s="47"/>
      <c r="X149" s="47"/>
    </row>
    <row r="150" spans="1:24" hidden="1" outlineLevel="1" collapsed="1">
      <c r="A150" s="15">
        <v>44774</v>
      </c>
      <c r="B150" s="47">
        <v>12948.449608179999</v>
      </c>
      <c r="C150" s="47">
        <f t="shared" ref="C150" si="747">I150+O150</f>
        <v>10510.115832129999</v>
      </c>
      <c r="D150" s="47">
        <f t="shared" ref="D150" si="748">J150+P150</f>
        <v>2438.3337760499999</v>
      </c>
      <c r="E150" s="47">
        <f t="shared" ref="E150" si="749">K150+Q150</f>
        <v>2047.3446567000001</v>
      </c>
      <c r="F150" s="47">
        <f t="shared" ref="F150" si="750">L150+R150</f>
        <v>326.73079039000004</v>
      </c>
      <c r="G150" s="47">
        <f t="shared" ref="G150" si="751">M150+S150</f>
        <v>64.25832896</v>
      </c>
      <c r="H150" s="47">
        <f t="shared" ref="H150" si="752">SUM(I150:J150)</f>
        <v>7918.9504955800003</v>
      </c>
      <c r="I150" s="47">
        <v>5857.8261034799998</v>
      </c>
      <c r="J150" s="47">
        <f t="shared" ref="J150" si="753">SUM(K150:M150)</f>
        <v>2061.1243921</v>
      </c>
      <c r="K150" s="47">
        <v>1807.2852489500001</v>
      </c>
      <c r="L150" s="47">
        <v>245.28001521000002</v>
      </c>
      <c r="M150" s="47">
        <v>8.5591279399999998</v>
      </c>
      <c r="N150" s="47">
        <f t="shared" ref="N150" si="754">SUM(O150:P150)</f>
        <v>5029.4991126000004</v>
      </c>
      <c r="O150" s="47">
        <v>4652.2897286500001</v>
      </c>
      <c r="P150" s="47">
        <f t="shared" ref="P150" si="755">SUM(Q150:S150)</f>
        <v>377.20938394999996</v>
      </c>
      <c r="Q150" s="47">
        <v>240.05940774999999</v>
      </c>
      <c r="R150" s="47">
        <v>81.450775179999994</v>
      </c>
      <c r="S150" s="47">
        <v>55.699201019999997</v>
      </c>
      <c r="T150" s="47"/>
      <c r="U150" s="47"/>
      <c r="V150" s="47"/>
      <c r="W150" s="47"/>
      <c r="X150" s="47"/>
    </row>
    <row r="151" spans="1:24" hidden="1" outlineLevel="1" collapsed="1">
      <c r="A151" s="15">
        <v>44805</v>
      </c>
      <c r="B151" s="47">
        <v>13960.17204705</v>
      </c>
      <c r="C151" s="47">
        <f t="shared" ref="C151" si="756">I151+O151</f>
        <v>11248.82923119</v>
      </c>
      <c r="D151" s="47">
        <f t="shared" ref="D151" si="757">J151+P151</f>
        <v>2711.34281586</v>
      </c>
      <c r="E151" s="47">
        <f t="shared" ref="E151" si="758">K151+Q151</f>
        <v>2364.6296346300001</v>
      </c>
      <c r="F151" s="47">
        <f t="shared" ref="F151" si="759">L151+R151</f>
        <v>283.51953531999999</v>
      </c>
      <c r="G151" s="47">
        <f t="shared" ref="G151" si="760">M151+S151</f>
        <v>63.193645910000001</v>
      </c>
      <c r="H151" s="47">
        <f t="shared" ref="H151" si="761">SUM(I151:J151)</f>
        <v>7964.3335502600003</v>
      </c>
      <c r="I151" s="47">
        <v>5766.6309248100006</v>
      </c>
      <c r="J151" s="47">
        <f t="shared" ref="J151" si="762">SUM(K151:M151)</f>
        <v>2197.7026254500001</v>
      </c>
      <c r="K151" s="47">
        <v>1984.71696124</v>
      </c>
      <c r="L151" s="47">
        <v>204.33257354999998</v>
      </c>
      <c r="M151" s="47">
        <v>8.6530906600000002</v>
      </c>
      <c r="N151" s="47">
        <f t="shared" ref="N151" si="763">SUM(O151:P151)</f>
        <v>5995.8384967900001</v>
      </c>
      <c r="O151" s="47">
        <v>5482.1983063799998</v>
      </c>
      <c r="P151" s="47">
        <f t="shared" ref="P151" si="764">SUM(Q151:S151)</f>
        <v>513.64019040999995</v>
      </c>
      <c r="Q151" s="47">
        <v>379.91267339000001</v>
      </c>
      <c r="R151" s="47">
        <v>79.186961769999996</v>
      </c>
      <c r="S151" s="47">
        <v>54.540555249999997</v>
      </c>
      <c r="T151" s="47"/>
      <c r="U151" s="47"/>
      <c r="V151" s="47"/>
      <c r="W151" s="47"/>
      <c r="X151" s="47"/>
    </row>
    <row r="152" spans="1:24" hidden="1" outlineLevel="1" collapsed="1">
      <c r="A152" s="15">
        <v>44835</v>
      </c>
      <c r="B152" s="47">
        <v>13809.185322739999</v>
      </c>
      <c r="C152" s="47">
        <f t="shared" ref="C152" si="765">I152+O152</f>
        <v>11252.8088493</v>
      </c>
      <c r="D152" s="47">
        <f t="shared" ref="D152" si="766">J152+P152</f>
        <v>2556.3764734400002</v>
      </c>
      <c r="E152" s="47">
        <f t="shared" ref="E152" si="767">K152+Q152</f>
        <v>2284.59466828</v>
      </c>
      <c r="F152" s="47">
        <f t="shared" ref="F152" si="768">L152+R152</f>
        <v>196.11090818</v>
      </c>
      <c r="G152" s="47">
        <f t="shared" ref="G152" si="769">M152+S152</f>
        <v>75.670896979999995</v>
      </c>
      <c r="H152" s="47">
        <f t="shared" ref="H152" si="770">SUM(I152:J152)</f>
        <v>7790.6385491600004</v>
      </c>
      <c r="I152" s="47">
        <v>5680.1611988200002</v>
      </c>
      <c r="J152" s="47">
        <f t="shared" ref="J152" si="771">SUM(K152:M152)</f>
        <v>2110.4773503400002</v>
      </c>
      <c r="K152" s="47">
        <v>1901.2733111499999</v>
      </c>
      <c r="L152" s="47">
        <v>179.10745814000001</v>
      </c>
      <c r="M152" s="47">
        <v>30.096581050000001</v>
      </c>
      <c r="N152" s="47">
        <f t="shared" ref="N152" si="772">SUM(O152:P152)</f>
        <v>6018.5467735799994</v>
      </c>
      <c r="O152" s="47">
        <v>5572.6476504799994</v>
      </c>
      <c r="P152" s="47">
        <f t="shared" ref="P152" si="773">SUM(Q152:S152)</f>
        <v>445.89912310000005</v>
      </c>
      <c r="Q152" s="47">
        <v>383.32135713000002</v>
      </c>
      <c r="R152" s="47">
        <v>17.003450040000001</v>
      </c>
      <c r="S152" s="47">
        <v>45.574315929999997</v>
      </c>
      <c r="T152" s="47"/>
      <c r="U152" s="47"/>
      <c r="V152" s="47"/>
      <c r="W152" s="47"/>
      <c r="X152" s="47"/>
    </row>
    <row r="153" spans="1:24" hidden="1" outlineLevel="1" collapsed="1">
      <c r="A153" s="15">
        <v>44866</v>
      </c>
      <c r="B153" s="47">
        <v>12404.130144979998</v>
      </c>
      <c r="C153" s="47">
        <f t="shared" ref="C153" si="774">I153+O153</f>
        <v>9779.7371632199993</v>
      </c>
      <c r="D153" s="47">
        <f t="shared" ref="D153" si="775">J153+P153</f>
        <v>2624.3929817599997</v>
      </c>
      <c r="E153" s="47">
        <f t="shared" ref="E153" si="776">K153+Q153</f>
        <v>2374.3625851899997</v>
      </c>
      <c r="F153" s="47">
        <f t="shared" ref="F153" si="777">L153+R153</f>
        <v>176.41328295</v>
      </c>
      <c r="G153" s="47">
        <f t="shared" ref="G153" si="778">M153+S153</f>
        <v>73.617113619999998</v>
      </c>
      <c r="H153" s="47">
        <f t="shared" ref="H153" si="779">SUM(I153:J153)</f>
        <v>7240.1626311699993</v>
      </c>
      <c r="I153" s="47">
        <v>5131.4376935399996</v>
      </c>
      <c r="J153" s="47">
        <f t="shared" ref="J153" si="780">SUM(K153:M153)</f>
        <v>2108.7249376299997</v>
      </c>
      <c r="K153" s="47">
        <v>1937.8283338399999</v>
      </c>
      <c r="L153" s="47">
        <v>144.04998198999999</v>
      </c>
      <c r="M153" s="47">
        <v>26.846621799999998</v>
      </c>
      <c r="N153" s="47">
        <f t="shared" ref="N153" si="781">SUM(O153:P153)</f>
        <v>5163.9675138099992</v>
      </c>
      <c r="O153" s="47">
        <v>4648.2994696799997</v>
      </c>
      <c r="P153" s="47">
        <f t="shared" ref="P153" si="782">SUM(Q153:S153)</f>
        <v>515.66804413</v>
      </c>
      <c r="Q153" s="47">
        <v>436.53425134999998</v>
      </c>
      <c r="R153" s="47">
        <v>32.363300959999997</v>
      </c>
      <c r="S153" s="47">
        <v>46.770491820000004</v>
      </c>
      <c r="T153" s="47"/>
      <c r="U153" s="47"/>
      <c r="V153" s="47"/>
      <c r="W153" s="47"/>
      <c r="X153" s="47"/>
    </row>
    <row r="154" spans="1:24" hidden="1" outlineLevel="1" collapsed="1">
      <c r="A154" s="15">
        <v>44896</v>
      </c>
      <c r="B154" s="47">
        <v>13300.33832587</v>
      </c>
      <c r="C154" s="47">
        <f t="shared" ref="C154" si="783">I154+O154</f>
        <v>11094.310987500001</v>
      </c>
      <c r="D154" s="47">
        <f t="shared" ref="D154" si="784">J154+P154</f>
        <v>2206.0273383700001</v>
      </c>
      <c r="E154" s="47">
        <f t="shared" ref="E154" si="785">K154+Q154</f>
        <v>1908.97164901</v>
      </c>
      <c r="F154" s="47">
        <f t="shared" ref="F154" si="786">L154+R154</f>
        <v>230.89308330000003</v>
      </c>
      <c r="G154" s="47">
        <f t="shared" ref="G154" si="787">M154+S154</f>
        <v>66.162606060000002</v>
      </c>
      <c r="H154" s="47">
        <f t="shared" ref="H154" si="788">SUM(I154:J154)</f>
        <v>8551.8001767599999</v>
      </c>
      <c r="I154" s="47">
        <v>6756.8095020299997</v>
      </c>
      <c r="J154" s="47">
        <f t="shared" ref="J154" si="789">SUM(K154:M154)</f>
        <v>1794.9906747300001</v>
      </c>
      <c r="K154" s="47">
        <v>1572.6910111300001</v>
      </c>
      <c r="L154" s="47">
        <v>202.19422375000002</v>
      </c>
      <c r="M154" s="47">
        <v>20.10543985</v>
      </c>
      <c r="N154" s="47">
        <f t="shared" ref="N154" si="790">SUM(O154:P154)</f>
        <v>4748.5381491100006</v>
      </c>
      <c r="O154" s="47">
        <v>4337.5014854700003</v>
      </c>
      <c r="P154" s="47">
        <f t="shared" ref="P154" si="791">SUM(Q154:S154)</f>
        <v>411.03666363999997</v>
      </c>
      <c r="Q154" s="47">
        <v>336.28063787999997</v>
      </c>
      <c r="R154" s="47">
        <v>28.698859550000002</v>
      </c>
      <c r="S154" s="47">
        <v>46.057166209999998</v>
      </c>
      <c r="T154" s="47"/>
      <c r="U154" s="47"/>
      <c r="V154" s="47"/>
      <c r="W154" s="47"/>
      <c r="X154" s="47"/>
    </row>
    <row r="155" spans="1:24" hidden="1" outlineLevel="1" collapsed="1">
      <c r="A155" s="15">
        <v>44927</v>
      </c>
      <c r="B155" s="47">
        <v>12827.59682766</v>
      </c>
      <c r="C155" s="47">
        <f t="shared" ref="C155" si="792">I155+O155</f>
        <v>10149.194776460001</v>
      </c>
      <c r="D155" s="47">
        <f t="shared" ref="D155" si="793">J155+P155</f>
        <v>2678.4020511999997</v>
      </c>
      <c r="E155" s="47">
        <f t="shared" ref="E155" si="794">K155+Q155</f>
        <v>2416.5205644899997</v>
      </c>
      <c r="F155" s="47">
        <f t="shared" ref="F155" si="795">L155+R155</f>
        <v>197.61828764000001</v>
      </c>
      <c r="G155" s="47">
        <f t="shared" ref="G155" si="796">M155+S155</f>
        <v>64.263199069999999</v>
      </c>
      <c r="H155" s="47">
        <f t="shared" ref="H155" si="797">SUM(I155:J155)</f>
        <v>7947.3191863299999</v>
      </c>
      <c r="I155" s="47">
        <v>5699.0564144</v>
      </c>
      <c r="J155" s="47">
        <f t="shared" ref="J155" si="798">SUM(K155:M155)</f>
        <v>2248.2627719299999</v>
      </c>
      <c r="K155" s="47">
        <v>2035.1029550799999</v>
      </c>
      <c r="L155" s="47">
        <v>195.64552026999999</v>
      </c>
      <c r="M155" s="47">
        <v>17.51429658</v>
      </c>
      <c r="N155" s="47">
        <f t="shared" ref="N155" si="799">SUM(O155:P155)</f>
        <v>4880.2776413299998</v>
      </c>
      <c r="O155" s="47">
        <v>4450.13836206</v>
      </c>
      <c r="P155" s="47">
        <f t="shared" ref="P155" si="800">SUM(Q155:S155)</f>
        <v>430.13927926999997</v>
      </c>
      <c r="Q155" s="47">
        <v>381.41760941000001</v>
      </c>
      <c r="R155" s="47">
        <v>1.9727673699999999</v>
      </c>
      <c r="S155" s="47">
        <v>46.748902489999999</v>
      </c>
      <c r="T155" s="47"/>
      <c r="U155" s="47"/>
      <c r="V155" s="47"/>
      <c r="W155" s="47"/>
      <c r="X155" s="47"/>
    </row>
    <row r="156" spans="1:24" hidden="1" outlineLevel="1" collapsed="1">
      <c r="A156" s="15">
        <v>44958</v>
      </c>
      <c r="B156" s="47">
        <v>13096.874152790002</v>
      </c>
      <c r="C156" s="47">
        <f t="shared" ref="C156" si="801">I156+O156</f>
        <v>9774.6726653000005</v>
      </c>
      <c r="D156" s="47">
        <f t="shared" ref="D156" si="802">J156+P156</f>
        <v>3322.2014874900005</v>
      </c>
      <c r="E156" s="47">
        <f t="shared" ref="E156" si="803">K156+Q156</f>
        <v>3053.0510888500003</v>
      </c>
      <c r="F156" s="47">
        <f t="shared" ref="F156" si="804">L156+R156</f>
        <v>182.38038574999999</v>
      </c>
      <c r="G156" s="47">
        <f t="shared" ref="G156" si="805">M156+S156</f>
        <v>86.770012890000004</v>
      </c>
      <c r="H156" s="47">
        <f t="shared" ref="H156" si="806">SUM(I156:J156)</f>
        <v>8783.7052035199995</v>
      </c>
      <c r="I156" s="47">
        <v>6250.5756129399997</v>
      </c>
      <c r="J156" s="47">
        <f t="shared" ref="J156" si="807">SUM(K156:M156)</f>
        <v>2533.1295905800002</v>
      </c>
      <c r="K156" s="47">
        <v>2312.9744613100002</v>
      </c>
      <c r="L156" s="47">
        <v>177.99037908</v>
      </c>
      <c r="M156" s="47">
        <v>42.164750189999999</v>
      </c>
      <c r="N156" s="47">
        <f t="shared" ref="N156" si="808">SUM(O156:P156)</f>
        <v>4313.1689492699998</v>
      </c>
      <c r="O156" s="47">
        <v>3524.0970523599999</v>
      </c>
      <c r="P156" s="47">
        <f t="shared" ref="P156" si="809">SUM(Q156:S156)</f>
        <v>789.07189691000008</v>
      </c>
      <c r="Q156" s="47">
        <v>740.07662754</v>
      </c>
      <c r="R156" s="47">
        <v>4.39000667</v>
      </c>
      <c r="S156" s="47">
        <v>44.605262699999997</v>
      </c>
      <c r="T156" s="47"/>
      <c r="U156" s="47"/>
      <c r="V156" s="47"/>
      <c r="W156" s="47"/>
      <c r="X156" s="47"/>
    </row>
    <row r="157" spans="1:24" hidden="1" outlineLevel="1" collapsed="1">
      <c r="A157" s="15">
        <v>44986</v>
      </c>
      <c r="B157" s="47">
        <v>13814.809821260002</v>
      </c>
      <c r="C157" s="47">
        <f t="shared" ref="C157" si="810">I157+O157</f>
        <v>9805.7499606799993</v>
      </c>
      <c r="D157" s="47">
        <f t="shared" ref="D157" si="811">J157+P157</f>
        <v>4009.0598605800001</v>
      </c>
      <c r="E157" s="47">
        <f t="shared" ref="E157" si="812">K157+Q157</f>
        <v>3744.1071478700001</v>
      </c>
      <c r="F157" s="47">
        <f t="shared" ref="F157" si="813">L157+R157</f>
        <v>198.42562192</v>
      </c>
      <c r="G157" s="47">
        <f t="shared" ref="G157" si="814">M157+S157</f>
        <v>66.527090790000003</v>
      </c>
      <c r="H157" s="47">
        <f t="shared" ref="H157" si="815">SUM(I157:J157)</f>
        <v>9122.2326717100004</v>
      </c>
      <c r="I157" s="47">
        <v>5990.9040856299998</v>
      </c>
      <c r="J157" s="47">
        <f t="shared" ref="J157" si="816">SUM(K157:M157)</f>
        <v>3131.3285860800002</v>
      </c>
      <c r="K157" s="47">
        <v>2957.0761070200001</v>
      </c>
      <c r="L157" s="47">
        <v>153.17098081</v>
      </c>
      <c r="M157" s="47">
        <v>21.081498249999999</v>
      </c>
      <c r="N157" s="47">
        <f t="shared" ref="N157" si="817">SUM(O157:P157)</f>
        <v>4692.5771495499994</v>
      </c>
      <c r="O157" s="47">
        <v>3814.8458750499999</v>
      </c>
      <c r="P157" s="47">
        <f t="shared" ref="P157" si="818">SUM(Q157:S157)</f>
        <v>877.73127449999993</v>
      </c>
      <c r="Q157" s="47">
        <v>787.03104084999995</v>
      </c>
      <c r="R157" s="47">
        <v>45.254641110000001</v>
      </c>
      <c r="S157" s="47">
        <v>45.44559254</v>
      </c>
      <c r="T157" s="47"/>
      <c r="U157" s="47"/>
      <c r="V157" s="47"/>
      <c r="W157" s="47"/>
      <c r="X157" s="47"/>
    </row>
    <row r="158" spans="1:24" hidden="1" outlineLevel="1" collapsed="1">
      <c r="A158" s="15">
        <v>45017</v>
      </c>
      <c r="B158" s="47">
        <v>14311.159031470001</v>
      </c>
      <c r="C158" s="47">
        <f t="shared" ref="C158" si="819">I158+O158</f>
        <v>10029.96041218</v>
      </c>
      <c r="D158" s="47">
        <f t="shared" ref="D158" si="820">J158+P158</f>
        <v>4281.1986192899994</v>
      </c>
      <c r="E158" s="47">
        <f t="shared" ref="E158" si="821">K158+Q158</f>
        <v>4052.0009056499998</v>
      </c>
      <c r="F158" s="47">
        <f t="shared" ref="F158" si="822">L158+R158</f>
        <v>164.91520714000001</v>
      </c>
      <c r="G158" s="47">
        <f t="shared" ref="G158" si="823">M158+S158</f>
        <v>64.282506499999997</v>
      </c>
      <c r="H158" s="47">
        <f t="shared" ref="H158" si="824">SUM(I158:J158)</f>
        <v>9734.6142136300004</v>
      </c>
      <c r="I158" s="47">
        <v>6463.0500068299998</v>
      </c>
      <c r="J158" s="47">
        <f t="shared" ref="J158" si="825">SUM(K158:M158)</f>
        <v>3271.5642067999997</v>
      </c>
      <c r="K158" s="47">
        <v>3140.6708578399998</v>
      </c>
      <c r="L158" s="47">
        <v>112.46059277000001</v>
      </c>
      <c r="M158" s="47">
        <v>18.432756189999999</v>
      </c>
      <c r="N158" s="47">
        <f t="shared" ref="N158" si="826">SUM(O158:P158)</f>
        <v>4576.5448178400002</v>
      </c>
      <c r="O158" s="47">
        <v>3566.91040535</v>
      </c>
      <c r="P158" s="47">
        <f t="shared" ref="P158" si="827">SUM(Q158:S158)</f>
        <v>1009.6344124899999</v>
      </c>
      <c r="Q158" s="47">
        <v>911.33004781</v>
      </c>
      <c r="R158" s="47">
        <v>52.454614370000002</v>
      </c>
      <c r="S158" s="47">
        <v>45.849750309999997</v>
      </c>
      <c r="T158" s="47"/>
      <c r="U158" s="47"/>
      <c r="V158" s="47"/>
      <c r="W158" s="47"/>
      <c r="X158" s="47"/>
    </row>
    <row r="159" spans="1:24" hidden="1" outlineLevel="1" collapsed="1">
      <c r="A159" s="15">
        <v>45047</v>
      </c>
      <c r="B159" s="47">
        <v>14820.014194300002</v>
      </c>
      <c r="C159" s="47">
        <f t="shared" ref="C159" si="828">I159+O159</f>
        <v>10218.03838828</v>
      </c>
      <c r="D159" s="47">
        <f t="shared" ref="D159" si="829">J159+P159</f>
        <v>4601.9758060200002</v>
      </c>
      <c r="E159" s="47">
        <f t="shared" ref="E159" si="830">K159+Q159</f>
        <v>4373.8558346600003</v>
      </c>
      <c r="F159" s="47">
        <f t="shared" ref="F159" si="831">L159+R159</f>
        <v>167.22059548000001</v>
      </c>
      <c r="G159" s="47">
        <f t="shared" ref="G159" si="832">M159+S159</f>
        <v>60.899375880000001</v>
      </c>
      <c r="H159" s="47">
        <f t="shared" ref="H159" si="833">SUM(I159:J159)</f>
        <v>9815.2826820699993</v>
      </c>
      <c r="I159" s="47">
        <v>6122.68307542</v>
      </c>
      <c r="J159" s="47">
        <f t="shared" ref="J159" si="834">SUM(K159:M159)</f>
        <v>3692.5996066499997</v>
      </c>
      <c r="K159" s="47">
        <v>3559.3201160200001</v>
      </c>
      <c r="L159" s="47">
        <v>117.46681143000001</v>
      </c>
      <c r="M159" s="47">
        <v>15.8126792</v>
      </c>
      <c r="N159" s="47">
        <f t="shared" ref="N159" si="835">SUM(O159:P159)</f>
        <v>5004.7315122300006</v>
      </c>
      <c r="O159" s="47">
        <v>4095.3553128600001</v>
      </c>
      <c r="P159" s="47">
        <f t="shared" ref="P159" si="836">SUM(Q159:S159)</f>
        <v>909.37619937000011</v>
      </c>
      <c r="Q159" s="47">
        <v>814.53571864000003</v>
      </c>
      <c r="R159" s="47">
        <v>49.75378405</v>
      </c>
      <c r="S159" s="47">
        <v>45.086696680000003</v>
      </c>
      <c r="T159" s="47"/>
      <c r="U159" s="47"/>
      <c r="V159" s="47"/>
      <c r="W159" s="47"/>
      <c r="X159" s="47"/>
    </row>
    <row r="160" spans="1:24" hidden="1" outlineLevel="1" collapsed="1">
      <c r="A160" s="15">
        <v>45078</v>
      </c>
      <c r="B160" s="47">
        <v>14895.397636310001</v>
      </c>
      <c r="C160" s="47">
        <f t="shared" ref="C160" si="837">I160+O160</f>
        <v>9075.8246324200009</v>
      </c>
      <c r="D160" s="47">
        <f t="shared" ref="D160" si="838">J160+P160</f>
        <v>5819.5730038900001</v>
      </c>
      <c r="E160" s="47">
        <f t="shared" ref="E160" si="839">K160+Q160</f>
        <v>5581.6708104400004</v>
      </c>
      <c r="F160" s="47">
        <f t="shared" ref="F160" si="840">L160+R160</f>
        <v>167.26144676000001</v>
      </c>
      <c r="G160" s="47">
        <f t="shared" ref="G160" si="841">M160+S160</f>
        <v>70.64074669</v>
      </c>
      <c r="H160" s="47">
        <f t="shared" ref="H160" si="842">SUM(I160:J160)</f>
        <v>9935.1034534900009</v>
      </c>
      <c r="I160" s="47">
        <v>5201.8486475300006</v>
      </c>
      <c r="J160" s="47">
        <f t="shared" ref="J160" si="843">SUM(K160:M160)</f>
        <v>4733.2548059600003</v>
      </c>
      <c r="K160" s="47">
        <v>4591.5949396200003</v>
      </c>
      <c r="L160" s="47">
        <v>116.62138652</v>
      </c>
      <c r="M160" s="47">
        <v>25.038479819999999</v>
      </c>
      <c r="N160" s="47">
        <f t="shared" ref="N160" si="844">SUM(O160:P160)</f>
        <v>4960.2941828200001</v>
      </c>
      <c r="O160" s="47">
        <v>3873.9759848900003</v>
      </c>
      <c r="P160" s="47">
        <f t="shared" ref="P160" si="845">SUM(Q160:S160)</f>
        <v>1086.31819793</v>
      </c>
      <c r="Q160" s="47">
        <v>990.07587081999998</v>
      </c>
      <c r="R160" s="47">
        <v>50.640060239999997</v>
      </c>
      <c r="S160" s="47">
        <v>45.602266870000001</v>
      </c>
      <c r="T160" s="47"/>
      <c r="U160" s="47"/>
      <c r="V160" s="47"/>
      <c r="W160" s="47"/>
      <c r="X160" s="47"/>
    </row>
    <row r="161" spans="1:24" hidden="1" outlineLevel="1" collapsed="1">
      <c r="A161" s="15">
        <v>45108</v>
      </c>
      <c r="B161" s="47">
        <v>14742.27854888</v>
      </c>
      <c r="C161" s="47">
        <f t="shared" ref="C161" si="846">I161+O161</f>
        <v>9039.98803864</v>
      </c>
      <c r="D161" s="47">
        <f t="shared" ref="D161" si="847">J161+P161</f>
        <v>5702.2905102399991</v>
      </c>
      <c r="E161" s="47">
        <f t="shared" ref="E161" si="848">K161+Q161</f>
        <v>5471.5331945599992</v>
      </c>
      <c r="F161" s="47">
        <f t="shared" ref="F161" si="849">L161+R161</f>
        <v>158.54563099000001</v>
      </c>
      <c r="G161" s="47">
        <f t="shared" ref="G161" si="850">M161+S161</f>
        <v>72.211684689999998</v>
      </c>
      <c r="H161" s="47">
        <f t="shared" ref="H161" si="851">SUM(I161:J161)</f>
        <v>9717.0907726199985</v>
      </c>
      <c r="I161" s="47">
        <v>5098.9270009800002</v>
      </c>
      <c r="J161" s="47">
        <f t="shared" ref="J161" si="852">SUM(K161:M161)</f>
        <v>4618.1637716399991</v>
      </c>
      <c r="K161" s="47">
        <v>4483.9768021399996</v>
      </c>
      <c r="L161" s="47">
        <v>107.76291710999999</v>
      </c>
      <c r="M161" s="47">
        <v>26.42405239</v>
      </c>
      <c r="N161" s="47">
        <f t="shared" ref="N161" si="853">SUM(O161:P161)</f>
        <v>5025.1877762599997</v>
      </c>
      <c r="O161" s="47">
        <v>3941.0610376600002</v>
      </c>
      <c r="P161" s="47">
        <f t="shared" ref="P161" si="854">SUM(Q161:S161)</f>
        <v>1084.1267386</v>
      </c>
      <c r="Q161" s="47">
        <v>987.55639241999995</v>
      </c>
      <c r="R161" s="47">
        <v>50.782713880000003</v>
      </c>
      <c r="S161" s="47">
        <v>45.787632299999999</v>
      </c>
      <c r="T161" s="47"/>
      <c r="U161" s="47"/>
      <c r="V161" s="47"/>
      <c r="W161" s="47"/>
      <c r="X161" s="47"/>
    </row>
    <row r="162" spans="1:24" hidden="1" outlineLevel="1" collapsed="1">
      <c r="A162" s="15">
        <v>45139</v>
      </c>
      <c r="B162" s="47">
        <v>15239.39002766</v>
      </c>
      <c r="C162" s="47">
        <f t="shared" ref="C162" si="855">I162+O162</f>
        <v>8545.359650639999</v>
      </c>
      <c r="D162" s="47">
        <f t="shared" ref="D162" si="856">J162+P162</f>
        <v>6694.0303770199998</v>
      </c>
      <c r="E162" s="47">
        <f t="shared" ref="E162" si="857">K162+Q162</f>
        <v>6494.8037537999999</v>
      </c>
      <c r="F162" s="47">
        <f t="shared" ref="F162" si="858">L162+R162</f>
        <v>126.68852214</v>
      </c>
      <c r="G162" s="47">
        <f t="shared" ref="G162" si="859">M162+S162</f>
        <v>72.538101080000004</v>
      </c>
      <c r="H162" s="47">
        <f t="shared" ref="H162" si="860">SUM(I162:J162)</f>
        <v>10266.677010200001</v>
      </c>
      <c r="I162" s="47">
        <v>4999.4189183500002</v>
      </c>
      <c r="J162" s="47">
        <f t="shared" ref="J162" si="861">SUM(K162:M162)</f>
        <v>5267.2580918499998</v>
      </c>
      <c r="K162" s="47">
        <v>5163.5533342600002</v>
      </c>
      <c r="L162" s="47">
        <v>76.619676749999996</v>
      </c>
      <c r="M162" s="47">
        <v>27.08508084</v>
      </c>
      <c r="N162" s="47">
        <f t="shared" ref="N162" si="862">SUM(O162:P162)</f>
        <v>4972.7130174599997</v>
      </c>
      <c r="O162" s="47">
        <v>3545.9407322899997</v>
      </c>
      <c r="P162" s="47">
        <f t="shared" ref="P162" si="863">SUM(Q162:S162)</f>
        <v>1426.77228517</v>
      </c>
      <c r="Q162" s="47">
        <v>1331.2504195399999</v>
      </c>
      <c r="R162" s="47">
        <v>50.06884539</v>
      </c>
      <c r="S162" s="47">
        <v>45.453020240000001</v>
      </c>
      <c r="T162" s="47"/>
      <c r="U162" s="47"/>
      <c r="V162" s="47"/>
      <c r="W162" s="47"/>
      <c r="X162" s="47"/>
    </row>
    <row r="163" spans="1:24" hidden="1" outlineLevel="1" collapsed="1">
      <c r="A163" s="15">
        <v>45170</v>
      </c>
      <c r="B163" s="47">
        <v>15041.762576750001</v>
      </c>
      <c r="C163" s="47">
        <f t="shared" ref="C163" si="864">I163+O163</f>
        <v>8757.28828058</v>
      </c>
      <c r="D163" s="47">
        <f t="shared" ref="D163" si="865">J163+P163</f>
        <v>6284.4742961699994</v>
      </c>
      <c r="E163" s="47">
        <f t="shared" ref="E163" si="866">K163+Q163</f>
        <v>6079.74237945</v>
      </c>
      <c r="F163" s="47">
        <f t="shared" ref="F163" si="867">L163+R163</f>
        <v>131.21997761</v>
      </c>
      <c r="G163" s="47">
        <f t="shared" ref="G163" si="868">M163+S163</f>
        <v>73.51193911</v>
      </c>
      <c r="H163" s="47">
        <f t="shared" ref="H163" si="869">SUM(I163:J163)</f>
        <v>10570.65121468</v>
      </c>
      <c r="I163" s="47">
        <v>5598.6656136199999</v>
      </c>
      <c r="J163" s="47">
        <f t="shared" ref="J163" si="870">SUM(K163:M163)</f>
        <v>4971.9856010599997</v>
      </c>
      <c r="K163" s="47">
        <v>4860.3698402</v>
      </c>
      <c r="L163" s="47">
        <v>82.671416030000003</v>
      </c>
      <c r="M163" s="47">
        <v>28.944344829999999</v>
      </c>
      <c r="N163" s="47">
        <f t="shared" ref="N163" si="871">SUM(O163:P163)</f>
        <v>4471.1113620699998</v>
      </c>
      <c r="O163" s="47">
        <v>3158.6226669600001</v>
      </c>
      <c r="P163" s="47">
        <f t="shared" ref="P163" si="872">SUM(Q163:S163)</f>
        <v>1312.4886951100002</v>
      </c>
      <c r="Q163" s="47">
        <v>1219.37253925</v>
      </c>
      <c r="R163" s="47">
        <v>48.548561579999998</v>
      </c>
      <c r="S163" s="47">
        <v>44.567594280000002</v>
      </c>
      <c r="T163" s="47"/>
      <c r="U163" s="47"/>
      <c r="V163" s="47"/>
      <c r="W163" s="47"/>
      <c r="X163" s="47"/>
    </row>
    <row r="164" spans="1:24" hidden="1" outlineLevel="1" collapsed="1">
      <c r="A164" s="15">
        <v>45200</v>
      </c>
      <c r="B164" s="47">
        <v>14823.604861909997</v>
      </c>
      <c r="C164" s="47">
        <f t="shared" ref="C164" si="873">I164+O164</f>
        <v>9142.2487658800001</v>
      </c>
      <c r="D164" s="47">
        <f t="shared" ref="D164" si="874">J164+P164</f>
        <v>5681.3560960300001</v>
      </c>
      <c r="E164" s="47">
        <f t="shared" ref="E164" si="875">K164+Q164</f>
        <v>5502.2986331600005</v>
      </c>
      <c r="F164" s="47">
        <f t="shared" ref="F164" si="876">L164+R164</f>
        <v>104.05424382</v>
      </c>
      <c r="G164" s="47">
        <f t="shared" ref="G164" si="877">M164+S164</f>
        <v>75.003219049999998</v>
      </c>
      <c r="H164" s="47">
        <f t="shared" ref="H164" si="878">SUM(I164:J164)</f>
        <v>10128.46167529</v>
      </c>
      <c r="I164" s="47">
        <v>5568.1992603600002</v>
      </c>
      <c r="J164" s="47">
        <f t="shared" ref="J164" si="879">SUM(K164:M164)</f>
        <v>4560.26241493</v>
      </c>
      <c r="K164" s="47">
        <v>4428.5391172899999</v>
      </c>
      <c r="L164" s="47">
        <v>101.19872472</v>
      </c>
      <c r="M164" s="47">
        <v>30.524572920000001</v>
      </c>
      <c r="N164" s="47">
        <f t="shared" ref="N164" si="880">SUM(O164:P164)</f>
        <v>4695.1431866200001</v>
      </c>
      <c r="O164" s="47">
        <v>3574.0495055199999</v>
      </c>
      <c r="P164" s="47">
        <f t="shared" ref="P164" si="881">SUM(Q164:S164)</f>
        <v>1121.0936811000001</v>
      </c>
      <c r="Q164" s="47">
        <v>1073.7595158700001</v>
      </c>
      <c r="R164" s="47">
        <v>2.8555191</v>
      </c>
      <c r="S164" s="47">
        <v>44.478646130000001</v>
      </c>
      <c r="T164" s="47"/>
      <c r="U164" s="47"/>
      <c r="V164" s="47"/>
      <c r="W164" s="47"/>
      <c r="X164" s="47"/>
    </row>
    <row r="165" spans="1:24" hidden="1" outlineLevel="1" collapsed="1">
      <c r="A165" s="15">
        <v>45231</v>
      </c>
      <c r="B165" s="47">
        <v>15565.5392768</v>
      </c>
      <c r="C165" s="47">
        <f t="shared" ref="C165" si="882">I165+O165</f>
        <v>9893.6389749299997</v>
      </c>
      <c r="D165" s="47">
        <f t="shared" ref="D165" si="883">J165+P165</f>
        <v>5671.9003018700005</v>
      </c>
      <c r="E165" s="47">
        <f t="shared" ref="E165" si="884">K165+Q165</f>
        <v>5498.6604618000001</v>
      </c>
      <c r="F165" s="47">
        <f t="shared" ref="F165" si="885">L165+R165</f>
        <v>94.750912490000005</v>
      </c>
      <c r="G165" s="47">
        <f t="shared" ref="G165" si="886">M165+S165</f>
        <v>78.488927579999995</v>
      </c>
      <c r="H165" s="47">
        <f t="shared" ref="H165" si="887">SUM(I165:J165)</f>
        <v>10376.01736971</v>
      </c>
      <c r="I165" s="47">
        <v>6006.0573316599994</v>
      </c>
      <c r="J165" s="47">
        <f t="shared" ref="J165" si="888">SUM(K165:M165)</f>
        <v>4369.9600380500005</v>
      </c>
      <c r="K165" s="47">
        <v>4244.5404887300001</v>
      </c>
      <c r="L165" s="47">
        <v>92.412340900000004</v>
      </c>
      <c r="M165" s="47">
        <v>33.007208419999998</v>
      </c>
      <c r="N165" s="47">
        <f t="shared" ref="N165" si="889">SUM(O165:P165)</f>
        <v>5189.5219070900002</v>
      </c>
      <c r="O165" s="47">
        <v>3887.5816432700003</v>
      </c>
      <c r="P165" s="47">
        <f t="shared" ref="P165" si="890">SUM(Q165:S165)</f>
        <v>1301.9402638199999</v>
      </c>
      <c r="Q165" s="47">
        <v>1254.11997307</v>
      </c>
      <c r="R165" s="47">
        <v>2.3385715899999999</v>
      </c>
      <c r="S165" s="47">
        <v>45.481719159999997</v>
      </c>
      <c r="T165" s="47"/>
      <c r="U165" s="47"/>
      <c r="V165" s="47"/>
      <c r="W165" s="47"/>
      <c r="X165" s="47"/>
    </row>
    <row r="166" spans="1:24" hidden="1" outlineLevel="1" collapsed="1">
      <c r="A166" s="15">
        <v>45261</v>
      </c>
      <c r="B166" s="47">
        <v>19744.742612739999</v>
      </c>
      <c r="C166" s="47">
        <f t="shared" ref="C166" si="891">I166+O166</f>
        <v>14944.771619179999</v>
      </c>
      <c r="D166" s="47">
        <f t="shared" ref="D166" si="892">J166+P166</f>
        <v>4799.9709935600004</v>
      </c>
      <c r="E166" s="47">
        <f t="shared" ref="E166" si="893">K166+Q166</f>
        <v>4606.7144128399996</v>
      </c>
      <c r="F166" s="47">
        <f t="shared" ref="F166" si="894">L166+R166</f>
        <v>115.84186403</v>
      </c>
      <c r="G166" s="47">
        <f t="shared" ref="G166" si="895">M166+S166</f>
        <v>77.414716690000006</v>
      </c>
      <c r="H166" s="47">
        <f t="shared" ref="H166" si="896">SUM(I166:J166)</f>
        <v>13001.916465549999</v>
      </c>
      <c r="I166" s="47">
        <v>9044.5381593999991</v>
      </c>
      <c r="J166" s="47">
        <f t="shared" ref="J166" si="897">SUM(K166:M166)</f>
        <v>3957.3783061499998</v>
      </c>
      <c r="K166" s="47">
        <v>3811.3883385899999</v>
      </c>
      <c r="L166" s="47">
        <v>113.37849047</v>
      </c>
      <c r="M166" s="47">
        <v>32.611477090000001</v>
      </c>
      <c r="N166" s="47">
        <f t="shared" ref="N166" si="898">SUM(O166:P166)</f>
        <v>6742.8261471900005</v>
      </c>
      <c r="O166" s="47">
        <v>5900.23345978</v>
      </c>
      <c r="P166" s="47">
        <f t="shared" ref="P166" si="899">SUM(Q166:S166)</f>
        <v>842.59268741000005</v>
      </c>
      <c r="Q166" s="47">
        <v>795.32607425000003</v>
      </c>
      <c r="R166" s="47">
        <v>2.46337356</v>
      </c>
      <c r="S166" s="47">
        <v>44.803239599999998</v>
      </c>
      <c r="T166" s="47"/>
      <c r="U166" s="47"/>
      <c r="V166" s="47"/>
      <c r="W166" s="47"/>
      <c r="X166" s="47"/>
    </row>
    <row r="167" spans="1:24" hidden="1" outlineLevel="1" collapsed="1">
      <c r="A167" s="15">
        <v>45292</v>
      </c>
      <c r="B167" s="47">
        <v>19111.015764489999</v>
      </c>
      <c r="C167" s="47">
        <f t="shared" ref="C167" si="900">I167+O167</f>
        <v>14258.18789755</v>
      </c>
      <c r="D167" s="47">
        <f t="shared" ref="D167" si="901">J167+P167</f>
        <v>4852.8278669399997</v>
      </c>
      <c r="E167" s="47">
        <f t="shared" ref="E167" si="902">K167+Q167</f>
        <v>4694.4662830799998</v>
      </c>
      <c r="F167" s="47">
        <f t="shared" ref="F167" si="903">L167+R167</f>
        <v>94.852722319999998</v>
      </c>
      <c r="G167" s="47">
        <f t="shared" ref="G167" si="904">M167+S167</f>
        <v>63.508861539999998</v>
      </c>
      <c r="H167" s="47">
        <f t="shared" ref="H167" si="905">SUM(I167:J167)</f>
        <v>12625.440896059999</v>
      </c>
      <c r="I167" s="47">
        <v>8730.71414138</v>
      </c>
      <c r="J167" s="47">
        <f t="shared" ref="J167" si="906">SUM(K167:M167)</f>
        <v>3894.7267546799994</v>
      </c>
      <c r="K167" s="47">
        <v>3772.8450910299998</v>
      </c>
      <c r="L167" s="47">
        <v>87.709045110000005</v>
      </c>
      <c r="M167" s="47">
        <v>34.172618540000002</v>
      </c>
      <c r="N167" s="47">
        <f t="shared" ref="N167" si="907">SUM(O167:P167)</f>
        <v>6485.5748684300006</v>
      </c>
      <c r="O167" s="47">
        <v>5527.4737561700003</v>
      </c>
      <c r="P167" s="47">
        <f t="shared" ref="P167" si="908">SUM(Q167:S167)</f>
        <v>958.10111225999992</v>
      </c>
      <c r="Q167" s="47">
        <v>921.62119204999999</v>
      </c>
      <c r="R167" s="47">
        <v>7.1436772099999999</v>
      </c>
      <c r="S167" s="47">
        <v>29.336243</v>
      </c>
      <c r="T167" s="47"/>
      <c r="U167" s="47"/>
      <c r="V167" s="47"/>
      <c r="W167" s="47"/>
      <c r="X167" s="47"/>
    </row>
    <row r="168" spans="1:24" hidden="1" outlineLevel="1" collapsed="1">
      <c r="A168" s="15">
        <v>45323</v>
      </c>
      <c r="B168" s="47">
        <v>19391.968882899997</v>
      </c>
      <c r="C168" s="47">
        <f t="shared" ref="C168" si="909">I168+O168</f>
        <v>14527.937872269998</v>
      </c>
      <c r="D168" s="47">
        <f t="shared" ref="D168" si="910">J168+P168</f>
        <v>4864.0310106300003</v>
      </c>
      <c r="E168" s="47">
        <f t="shared" ref="E168" si="911">K168+Q168</f>
        <v>4732.8237208400005</v>
      </c>
      <c r="F168" s="47">
        <f t="shared" ref="F168" si="912">L168+R168</f>
        <v>82.961962370000009</v>
      </c>
      <c r="G168" s="47">
        <f t="shared" ref="G168" si="913">M168+S168</f>
        <v>48.245327419999995</v>
      </c>
      <c r="H168" s="47">
        <f t="shared" ref="H168" si="914">SUM(I168:J168)</f>
        <v>13462.020625369998</v>
      </c>
      <c r="I168" s="47">
        <v>9599.1806394299983</v>
      </c>
      <c r="J168" s="47">
        <f t="shared" ref="J168" si="915">SUM(K168:M168)</f>
        <v>3862.8399859400001</v>
      </c>
      <c r="K168" s="47">
        <v>3751.0483015100003</v>
      </c>
      <c r="L168" s="47">
        <v>78.186958110000006</v>
      </c>
      <c r="M168" s="47">
        <v>33.604726319999997</v>
      </c>
      <c r="N168" s="47">
        <f t="shared" ref="N168" si="916">SUM(O168:P168)</f>
        <v>5929.9482575299999</v>
      </c>
      <c r="O168" s="47">
        <v>4928.7572328400001</v>
      </c>
      <c r="P168" s="47">
        <f t="shared" ref="P168" si="917">SUM(Q168:S168)</f>
        <v>1001.1910246899999</v>
      </c>
      <c r="Q168" s="47">
        <v>981.77541932999998</v>
      </c>
      <c r="R168" s="47">
        <v>4.7750042600000002</v>
      </c>
      <c r="S168" s="47">
        <v>14.6406011</v>
      </c>
      <c r="T168" s="47"/>
      <c r="U168" s="47"/>
      <c r="V168" s="47"/>
      <c r="W168" s="47"/>
      <c r="X168" s="47"/>
    </row>
    <row r="169" spans="1:24" hidden="1" outlineLevel="1" collapsed="1">
      <c r="A169" s="15">
        <v>45352</v>
      </c>
      <c r="B169" s="47">
        <v>18452.56818247</v>
      </c>
      <c r="C169" s="47">
        <f t="shared" ref="C169" si="918">I169+O169</f>
        <v>13617.92849688</v>
      </c>
      <c r="D169" s="47">
        <f t="shared" ref="D169" si="919">J169+P169</f>
        <v>4834.6396855900002</v>
      </c>
      <c r="E169" s="47">
        <f t="shared" ref="E169" si="920">K169+Q169</f>
        <v>4688.4674030799997</v>
      </c>
      <c r="F169" s="47">
        <f t="shared" ref="F169" si="921">L169+R169</f>
        <v>95.059429879999996</v>
      </c>
      <c r="G169" s="47">
        <f t="shared" ref="G169" si="922">M169+S169</f>
        <v>51.112852629999999</v>
      </c>
      <c r="H169" s="47">
        <f t="shared" ref="H169" si="923">SUM(I169:J169)</f>
        <v>12404.189971629999</v>
      </c>
      <c r="I169" s="47">
        <v>8597.1825019799999</v>
      </c>
      <c r="J169" s="47">
        <f t="shared" ref="J169" si="924">SUM(K169:M169)</f>
        <v>3807.0074696500001</v>
      </c>
      <c r="K169" s="47">
        <v>3680.7691613000002</v>
      </c>
      <c r="L169" s="47">
        <v>90.157696189999996</v>
      </c>
      <c r="M169" s="47">
        <v>36.080612160000001</v>
      </c>
      <c r="N169" s="47">
        <f t="shared" ref="N169" si="925">SUM(O169:P169)</f>
        <v>6048.3782108400001</v>
      </c>
      <c r="O169" s="47">
        <v>5020.7459949000004</v>
      </c>
      <c r="P169" s="47">
        <f t="shared" ref="P169" si="926">SUM(Q169:S169)</f>
        <v>1027.6322159399999</v>
      </c>
      <c r="Q169" s="47">
        <v>1007.69824178</v>
      </c>
      <c r="R169" s="47">
        <v>4.9017336900000004</v>
      </c>
      <c r="S169" s="47">
        <v>15.03224047</v>
      </c>
      <c r="T169" s="47"/>
      <c r="U169" s="47"/>
      <c r="V169" s="47"/>
      <c r="W169" s="47"/>
      <c r="X169" s="47"/>
    </row>
    <row r="170" spans="1:24" hidden="1" outlineLevel="1" collapsed="1">
      <c r="A170" s="15">
        <v>45383</v>
      </c>
      <c r="B170" s="47">
        <v>17355.411401519999</v>
      </c>
      <c r="C170" s="47">
        <f t="shared" ref="C170" si="927">I170+O170</f>
        <v>12567.045603570001</v>
      </c>
      <c r="D170" s="47">
        <f t="shared" ref="D170" si="928">J170+P170</f>
        <v>4788.3657979500003</v>
      </c>
      <c r="E170" s="47">
        <f t="shared" ref="E170" si="929">K170+Q170</f>
        <v>4635.4219279399995</v>
      </c>
      <c r="F170" s="47">
        <f t="shared" ref="F170" si="930">L170+R170</f>
        <v>101.96361311000001</v>
      </c>
      <c r="G170" s="47">
        <f t="shared" ref="G170" si="931">M170+S170</f>
        <v>50.980256900000008</v>
      </c>
      <c r="H170" s="47">
        <f t="shared" ref="H170" si="932">SUM(I170:J170)</f>
        <v>11010.874150600001</v>
      </c>
      <c r="I170" s="47">
        <v>7262.4375727500001</v>
      </c>
      <c r="J170" s="47">
        <f t="shared" ref="J170" si="933">SUM(K170:M170)</f>
        <v>3748.43657785</v>
      </c>
      <c r="K170" s="47">
        <v>3615.6536328399998</v>
      </c>
      <c r="L170" s="47">
        <v>97.005923910000007</v>
      </c>
      <c r="M170" s="47">
        <v>35.777021100000006</v>
      </c>
      <c r="N170" s="47">
        <f t="shared" ref="N170" si="934">SUM(O170:P170)</f>
        <v>6344.5372509199997</v>
      </c>
      <c r="O170" s="47">
        <v>5304.6080308199998</v>
      </c>
      <c r="P170" s="47">
        <f t="shared" ref="P170" si="935">SUM(Q170:S170)</f>
        <v>1039.9292200999998</v>
      </c>
      <c r="Q170" s="47">
        <v>1019.7682951</v>
      </c>
      <c r="R170" s="47">
        <v>4.9576891999999999</v>
      </c>
      <c r="S170" s="47">
        <v>15.2032358</v>
      </c>
      <c r="T170" s="47"/>
      <c r="U170" s="47"/>
      <c r="V170" s="47"/>
      <c r="W170" s="47"/>
      <c r="X170" s="47"/>
    </row>
    <row r="171" spans="1:24" hidden="1" outlineLevel="1" collapsed="1">
      <c r="A171" s="15">
        <v>45413</v>
      </c>
      <c r="B171" s="47">
        <v>17952.591967379998</v>
      </c>
      <c r="C171" s="47">
        <f t="shared" ref="C171" si="936">I171+O171</f>
        <v>13186.11409306</v>
      </c>
      <c r="D171" s="47">
        <f t="shared" ref="D171" si="937">J171+P171</f>
        <v>4766.4778743200004</v>
      </c>
      <c r="E171" s="47">
        <f t="shared" ref="E171" si="938">K171+Q171</f>
        <v>4608.2166209099996</v>
      </c>
      <c r="F171" s="47">
        <f t="shared" ref="F171" si="939">L171+R171</f>
        <v>118.84806097000001</v>
      </c>
      <c r="G171" s="47">
        <f t="shared" ref="G171" si="940">M171+S171</f>
        <v>39.413192440000003</v>
      </c>
      <c r="H171" s="47">
        <f t="shared" ref="H171" si="941">SUM(I171:J171)</f>
        <v>11968.629838180001</v>
      </c>
      <c r="I171" s="47">
        <v>8249.3724327399996</v>
      </c>
      <c r="J171" s="47">
        <f t="shared" ref="J171" si="942">SUM(K171:M171)</f>
        <v>3719.2574054400002</v>
      </c>
      <c r="K171" s="47">
        <v>3567.3883682800001</v>
      </c>
      <c r="L171" s="47">
        <v>113.78643461</v>
      </c>
      <c r="M171" s="47">
        <v>38.082602550000004</v>
      </c>
      <c r="N171" s="47">
        <f t="shared" ref="N171" si="943">SUM(O171:P171)</f>
        <v>5983.9621292000002</v>
      </c>
      <c r="O171" s="47">
        <v>4936.7416603199999</v>
      </c>
      <c r="P171" s="47">
        <f t="shared" ref="P171" si="944">SUM(Q171:S171)</f>
        <v>1047.22046888</v>
      </c>
      <c r="Q171" s="47">
        <v>1040.82825263</v>
      </c>
      <c r="R171" s="47">
        <v>5.06162636</v>
      </c>
      <c r="S171" s="47">
        <v>1.3305898899999999</v>
      </c>
      <c r="T171" s="47"/>
      <c r="U171" s="47"/>
      <c r="V171" s="47"/>
      <c r="W171" s="47"/>
      <c r="X171" s="47"/>
    </row>
    <row r="172" spans="1:24" hidden="1" outlineLevel="1" collapsed="1">
      <c r="A172" s="15">
        <v>45444</v>
      </c>
      <c r="B172" s="47">
        <v>17229.309459470001</v>
      </c>
      <c r="C172" s="47">
        <f t="shared" ref="C172" si="945">I172+O172</f>
        <v>12710.033186739998</v>
      </c>
      <c r="D172" s="47">
        <f t="shared" ref="D172" si="946">J172+P172</f>
        <v>4519.2762727299996</v>
      </c>
      <c r="E172" s="47">
        <f t="shared" ref="E172" si="947">K172+Q172</f>
        <v>4354.33818299</v>
      </c>
      <c r="F172" s="47">
        <f t="shared" ref="F172" si="948">L172+R172</f>
        <v>124.25298312</v>
      </c>
      <c r="G172" s="47">
        <f t="shared" ref="G172" si="949">M172+S172</f>
        <v>40.685106619999999</v>
      </c>
      <c r="H172" s="47">
        <f t="shared" ref="H172" si="950">SUM(I172:J172)</f>
        <v>11757.050177409999</v>
      </c>
      <c r="I172" s="47">
        <v>8229.0856586499995</v>
      </c>
      <c r="J172" s="47">
        <f t="shared" ref="J172" si="951">SUM(K172:M172)</f>
        <v>3527.9645187599999</v>
      </c>
      <c r="K172" s="47">
        <v>3369.4246292799999</v>
      </c>
      <c r="L172" s="47">
        <v>119.18665292</v>
      </c>
      <c r="M172" s="47">
        <v>39.353236559999999</v>
      </c>
      <c r="N172" s="47">
        <f t="shared" ref="N172" si="952">SUM(O172:P172)</f>
        <v>5472.2592820599994</v>
      </c>
      <c r="O172" s="47">
        <v>4480.9475280899997</v>
      </c>
      <c r="P172" s="47">
        <f t="shared" ref="P172" si="953">SUM(Q172:S172)</f>
        <v>991.31175397000004</v>
      </c>
      <c r="Q172" s="47">
        <v>984.91355370999997</v>
      </c>
      <c r="R172" s="47">
        <v>5.0663302000000003</v>
      </c>
      <c r="S172" s="47">
        <v>1.33187006</v>
      </c>
      <c r="T172" s="47"/>
      <c r="U172" s="47"/>
      <c r="V172" s="47"/>
      <c r="W172" s="47"/>
      <c r="X172" s="47"/>
    </row>
    <row r="173" spans="1:24" hidden="1" outlineLevel="1" collapsed="1">
      <c r="A173" s="15">
        <v>45474</v>
      </c>
      <c r="B173" s="47">
        <v>17775.10483643</v>
      </c>
      <c r="C173" s="47">
        <f t="shared" ref="C173" si="954">I173+O173</f>
        <v>13399.372205840002</v>
      </c>
      <c r="D173" s="47">
        <f t="shared" ref="D173" si="955">J173+P173</f>
        <v>4375.7326305900006</v>
      </c>
      <c r="E173" s="47">
        <f t="shared" ref="E173" si="956">K173+Q173</f>
        <v>4157.8776310399999</v>
      </c>
      <c r="F173" s="47">
        <f t="shared" ref="F173" si="957">L173+R173</f>
        <v>190.37071148999999</v>
      </c>
      <c r="G173" s="47">
        <f t="shared" ref="G173" si="958">M173+S173</f>
        <v>27.484288060000001</v>
      </c>
      <c r="H173" s="47">
        <f t="shared" ref="H173" si="959">SUM(I173:J173)</f>
        <v>11358.92060515</v>
      </c>
      <c r="I173" s="47">
        <v>8013.6409233000004</v>
      </c>
      <c r="J173" s="47">
        <f t="shared" ref="J173" si="960">SUM(K173:M173)</f>
        <v>3345.2796818500001</v>
      </c>
      <c r="K173" s="47">
        <v>3138.0037366299998</v>
      </c>
      <c r="L173" s="47">
        <v>181.13973922</v>
      </c>
      <c r="M173" s="47">
        <v>26.136206000000001</v>
      </c>
      <c r="N173" s="47">
        <f t="shared" ref="N173" si="961">SUM(O173:P173)</f>
        <v>6416.1842312799999</v>
      </c>
      <c r="O173" s="47">
        <v>5385.7312825400004</v>
      </c>
      <c r="P173" s="47">
        <f t="shared" ref="P173" si="962">SUM(Q173:S173)</f>
        <v>1030.45294874</v>
      </c>
      <c r="Q173" s="47">
        <v>1019.87389441</v>
      </c>
      <c r="R173" s="47">
        <v>9.2309722700000005</v>
      </c>
      <c r="S173" s="47">
        <v>1.3480820600000001</v>
      </c>
      <c r="T173" s="47"/>
      <c r="U173" s="47"/>
      <c r="V173" s="47"/>
      <c r="W173" s="47"/>
      <c r="X173" s="47"/>
    </row>
    <row r="174" spans="1:24" hidden="1" outlineLevel="1" collapsed="1">
      <c r="A174" s="15">
        <v>45505</v>
      </c>
      <c r="B174" s="47">
        <v>18169.027832240001</v>
      </c>
      <c r="C174" s="47">
        <f t="shared" ref="C174" si="963">I174+O174</f>
        <v>13915.796326480002</v>
      </c>
      <c r="D174" s="47">
        <f t="shared" ref="D174" si="964">J174+P174</f>
        <v>4253.2315057599999</v>
      </c>
      <c r="E174" s="47">
        <f t="shared" ref="E174" si="965">K174+Q174</f>
        <v>4034.85826309</v>
      </c>
      <c r="F174" s="47">
        <f t="shared" ref="F174" si="966">L174+R174</f>
        <v>188.97445145999998</v>
      </c>
      <c r="G174" s="47">
        <f t="shared" ref="G174" si="967">M174+S174</f>
        <v>29.398791209999999</v>
      </c>
      <c r="H174" s="47">
        <f t="shared" ref="H174" si="968">SUM(I174:J174)</f>
        <v>12448.47873947</v>
      </c>
      <c r="I174" s="47">
        <v>9291.8445563500009</v>
      </c>
      <c r="J174" s="47">
        <f t="shared" ref="J174" si="969">SUM(K174:M174)</f>
        <v>3156.6341831199998</v>
      </c>
      <c r="K174" s="47">
        <v>2948.8915607999998</v>
      </c>
      <c r="L174" s="47">
        <v>179.69726034999999</v>
      </c>
      <c r="M174" s="47">
        <v>28.045361969999998</v>
      </c>
      <c r="N174" s="47">
        <f t="shared" ref="N174" si="970">SUM(O174:P174)</f>
        <v>5720.5490927700002</v>
      </c>
      <c r="O174" s="47">
        <v>4623.9517701300001</v>
      </c>
      <c r="P174" s="47">
        <f t="shared" ref="P174" si="971">SUM(Q174:S174)</f>
        <v>1096.5973226400001</v>
      </c>
      <c r="Q174" s="47">
        <v>1085.9667022900001</v>
      </c>
      <c r="R174" s="47">
        <v>9.2771911100000004</v>
      </c>
      <c r="S174" s="47">
        <v>1.3534292400000001</v>
      </c>
      <c r="T174" s="47"/>
      <c r="U174" s="47"/>
      <c r="V174" s="47"/>
      <c r="W174" s="47"/>
      <c r="X174" s="47"/>
    </row>
    <row r="175" spans="1:24" hidden="1" outlineLevel="1" collapsed="1">
      <c r="A175" s="15">
        <v>45536</v>
      </c>
      <c r="B175" s="47">
        <v>18035.700383089999</v>
      </c>
      <c r="C175" s="47">
        <f t="shared" ref="C175" si="972">I175+O175</f>
        <v>13787.322747439999</v>
      </c>
      <c r="D175" s="47">
        <f t="shared" ref="D175" si="973">J175+P175</f>
        <v>4248.3776356500002</v>
      </c>
      <c r="E175" s="47">
        <f t="shared" ref="E175" si="974">K175+Q175</f>
        <v>4007.8756976000004</v>
      </c>
      <c r="F175" s="47">
        <f t="shared" ref="F175" si="975">L175+R175</f>
        <v>210.91912211000002</v>
      </c>
      <c r="G175" s="47">
        <f t="shared" ref="G175" si="976">M175+S175</f>
        <v>29.58281594</v>
      </c>
      <c r="H175" s="47">
        <f t="shared" ref="H175" si="977">SUM(I175:J175)</f>
        <v>12255.21764187</v>
      </c>
      <c r="I175" s="47">
        <v>9075.1689178199995</v>
      </c>
      <c r="J175" s="47">
        <f t="shared" ref="J175" si="978">SUM(K175:M175)</f>
        <v>3180.0487240500001</v>
      </c>
      <c r="K175" s="47">
        <v>2950.1714099300002</v>
      </c>
      <c r="L175" s="47">
        <v>201.64720426000002</v>
      </c>
      <c r="M175" s="47">
        <v>28.230109859999999</v>
      </c>
      <c r="N175" s="47">
        <f t="shared" ref="N175" si="979">SUM(O175:P175)</f>
        <v>5780.4827412199993</v>
      </c>
      <c r="O175" s="47">
        <v>4712.1538296199997</v>
      </c>
      <c r="P175" s="47">
        <f t="shared" ref="P175" si="980">SUM(Q175:S175)</f>
        <v>1068.3289115999999</v>
      </c>
      <c r="Q175" s="47">
        <v>1057.70428767</v>
      </c>
      <c r="R175" s="47">
        <v>9.2719178499999995</v>
      </c>
      <c r="S175" s="47">
        <v>1.3527060799999999</v>
      </c>
      <c r="T175" s="47"/>
      <c r="U175" s="47"/>
      <c r="V175" s="47"/>
      <c r="W175" s="47"/>
      <c r="X175" s="47"/>
    </row>
    <row r="176" spans="1:24" hidden="1" outlineLevel="1" collapsed="1">
      <c r="A176" s="15">
        <v>45566</v>
      </c>
      <c r="B176" s="47">
        <v>19718.662147519997</v>
      </c>
      <c r="C176" s="47">
        <f t="shared" ref="C176" si="981">I176+O176</f>
        <v>15548.378848169999</v>
      </c>
      <c r="D176" s="47">
        <f t="shared" ref="D176" si="982">J176+P176</f>
        <v>4170.2832993500006</v>
      </c>
      <c r="E176" s="47">
        <f t="shared" ref="E176" si="983">K176+Q176</f>
        <v>3888.37158542</v>
      </c>
      <c r="F176" s="47">
        <f t="shared" ref="F176" si="984">L176+R176</f>
        <v>252.28461376000001</v>
      </c>
      <c r="G176" s="47">
        <f t="shared" ref="G176" si="985">M176+S176</f>
        <v>29.627100169999999</v>
      </c>
      <c r="H176" s="47">
        <f t="shared" ref="H176" si="986">SUM(I176:J176)</f>
        <v>13561.886648239999</v>
      </c>
      <c r="I176" s="47">
        <v>10305.825915969999</v>
      </c>
      <c r="J176" s="47">
        <f t="shared" ref="J176" si="987">SUM(K176:M176)</f>
        <v>3256.0607322700002</v>
      </c>
      <c r="K176" s="47">
        <v>2984.8025495699999</v>
      </c>
      <c r="L176" s="47">
        <v>242.98754597000001</v>
      </c>
      <c r="M176" s="47">
        <v>28.27063673</v>
      </c>
      <c r="N176" s="47">
        <f t="shared" ref="N176" si="988">SUM(O176:P176)</f>
        <v>6156.7754992799992</v>
      </c>
      <c r="O176" s="47">
        <v>5242.5529321999993</v>
      </c>
      <c r="P176" s="47">
        <f t="shared" ref="P176" si="989">SUM(Q176:S176)</f>
        <v>914.22256707999998</v>
      </c>
      <c r="Q176" s="47">
        <v>903.56903584999998</v>
      </c>
      <c r="R176" s="47">
        <v>9.2970677899999998</v>
      </c>
      <c r="S176" s="47">
        <v>1.35646344</v>
      </c>
      <c r="T176" s="47"/>
      <c r="U176" s="47"/>
      <c r="V176" s="47"/>
      <c r="W176" s="47"/>
      <c r="X176" s="47"/>
    </row>
    <row r="177" spans="1:24" collapsed="1">
      <c r="A177" s="15">
        <v>45597</v>
      </c>
      <c r="B177" s="47">
        <v>20377.4706142</v>
      </c>
      <c r="C177" s="47">
        <f t="shared" ref="C177" si="990">I177+O177</f>
        <v>16267.83960273</v>
      </c>
      <c r="D177" s="47">
        <f t="shared" ref="D177" si="991">J177+P177</f>
        <v>4109.63101147</v>
      </c>
      <c r="E177" s="47">
        <f t="shared" ref="E177" si="992">K177+Q177</f>
        <v>3815.6269235199998</v>
      </c>
      <c r="F177" s="47">
        <f t="shared" ref="F177" si="993">L177+R177</f>
        <v>263.51831098999997</v>
      </c>
      <c r="G177" s="47">
        <f t="shared" ref="G177" si="994">M177+S177</f>
        <v>30.485776959999999</v>
      </c>
      <c r="H177" s="47">
        <f t="shared" ref="H177" si="995">SUM(I177:J177)</f>
        <v>14208.176801</v>
      </c>
      <c r="I177" s="47">
        <v>10992.176277549999</v>
      </c>
      <c r="J177" s="47">
        <f t="shared" ref="J177" si="996">SUM(K177:M177)</f>
        <v>3216.0005234499999</v>
      </c>
      <c r="K177" s="47">
        <v>2927.5327150799999</v>
      </c>
      <c r="L177" s="47">
        <v>259.34895474999996</v>
      </c>
      <c r="M177" s="47">
        <v>29.118853619999999</v>
      </c>
      <c r="N177" s="47">
        <f t="shared" ref="N177" si="997">SUM(O177:P177)</f>
        <v>6169.2938131999999</v>
      </c>
      <c r="O177" s="47">
        <v>5275.6633251800004</v>
      </c>
      <c r="P177" s="47">
        <f t="shared" ref="P177" si="998">SUM(Q177:S177)</f>
        <v>893.63048801999992</v>
      </c>
      <c r="Q177" s="47">
        <v>888.09420843999999</v>
      </c>
      <c r="R177" s="47">
        <v>4.1693562399999999</v>
      </c>
      <c r="S177" s="47">
        <v>1.36692334</v>
      </c>
      <c r="T177" s="47"/>
      <c r="U177" s="47"/>
      <c r="V177" s="47"/>
      <c r="W177" s="47"/>
      <c r="X177" s="47"/>
    </row>
    <row r="178" spans="1:24">
      <c r="A178" s="15">
        <v>45627</v>
      </c>
      <c r="B178" s="47">
        <v>23000.042832879997</v>
      </c>
      <c r="C178" s="47">
        <f t="shared" ref="C178" si="999">I178+O178</f>
        <v>18527.850049610002</v>
      </c>
      <c r="D178" s="47">
        <f t="shared" ref="D178" si="1000">J178+P178</f>
        <v>4472.1927832699994</v>
      </c>
      <c r="E178" s="47">
        <f t="shared" ref="E178" si="1001">K178+Q178</f>
        <v>4162.43770184</v>
      </c>
      <c r="F178" s="47">
        <f t="shared" ref="F178" si="1002">L178+R178</f>
        <v>270.97414249000002</v>
      </c>
      <c r="G178" s="47">
        <f t="shared" ref="G178" si="1003">M178+S178</f>
        <v>38.780938940000006</v>
      </c>
      <c r="H178" s="47">
        <f t="shared" ref="H178" si="1004">SUM(I178:J178)</f>
        <v>16749.061520890002</v>
      </c>
      <c r="I178" s="47">
        <v>13222.272747410001</v>
      </c>
      <c r="J178" s="47">
        <f t="shared" ref="J178" si="1005">SUM(K178:M178)</f>
        <v>3526.7887734799997</v>
      </c>
      <c r="K178" s="47">
        <v>3222.7745845999998</v>
      </c>
      <c r="L178" s="47">
        <v>266.61480282000002</v>
      </c>
      <c r="M178" s="47">
        <v>37.399386060000005</v>
      </c>
      <c r="N178" s="47">
        <f t="shared" ref="N178" si="1006">SUM(O178:P178)</f>
        <v>6250.98131199</v>
      </c>
      <c r="O178" s="47">
        <v>5305.5773022000003</v>
      </c>
      <c r="P178" s="47">
        <f t="shared" ref="P178" si="1007">SUM(Q178:S178)</f>
        <v>945.40400979000003</v>
      </c>
      <c r="Q178" s="47">
        <v>939.66311724000002</v>
      </c>
      <c r="R178" s="47">
        <v>4.3593396699999998</v>
      </c>
      <c r="S178" s="47">
        <v>1.3815528800000001</v>
      </c>
      <c r="T178" s="47"/>
      <c r="U178" s="47"/>
      <c r="V178" s="47"/>
      <c r="W178" s="47"/>
      <c r="X178" s="47"/>
    </row>
    <row r="179" spans="1:24">
      <c r="A179" s="15">
        <v>45658</v>
      </c>
      <c r="B179" s="47">
        <v>20810.14424121</v>
      </c>
      <c r="C179" s="47">
        <f t="shared" ref="C179" si="1008">I179+O179</f>
        <v>16810.68515374</v>
      </c>
      <c r="D179" s="47">
        <f t="shared" ref="D179" si="1009">J179+P179</f>
        <v>3999.4590874699998</v>
      </c>
      <c r="E179" s="47">
        <f t="shared" ref="E179" si="1010">K179+Q179</f>
        <v>3720.0507052200001</v>
      </c>
      <c r="F179" s="47">
        <f t="shared" ref="F179" si="1011">L179+R179</f>
        <v>240.50342959</v>
      </c>
      <c r="G179" s="47">
        <f t="shared" ref="G179" si="1012">M179+S179</f>
        <v>38.904952659999999</v>
      </c>
      <c r="H179" s="47">
        <f t="shared" ref="H179" si="1013">SUM(I179:J179)</f>
        <v>14900.020932809999</v>
      </c>
      <c r="I179" s="47">
        <v>11706.40553412</v>
      </c>
      <c r="J179" s="47">
        <f t="shared" ref="J179" si="1014">SUM(K179:M179)</f>
        <v>3193.6153986899999</v>
      </c>
      <c r="K179" s="47">
        <v>2919.9185986500001</v>
      </c>
      <c r="L179" s="47">
        <v>236.16639971000001</v>
      </c>
      <c r="M179" s="47">
        <v>37.530400329999999</v>
      </c>
      <c r="N179" s="47">
        <f t="shared" ref="N179" si="1015">SUM(O179:P179)</f>
        <v>5910.1233083999996</v>
      </c>
      <c r="O179" s="47">
        <v>5104.2796196199997</v>
      </c>
      <c r="P179" s="47">
        <f t="shared" ref="P179" si="1016">SUM(Q179:S179)</f>
        <v>805.84368878000009</v>
      </c>
      <c r="Q179" s="47">
        <v>800.13210657000002</v>
      </c>
      <c r="R179" s="47">
        <v>4.3370298800000002</v>
      </c>
      <c r="S179" s="47">
        <v>1.37455233</v>
      </c>
      <c r="T179" s="47"/>
      <c r="U179" s="47"/>
      <c r="V179" s="47"/>
      <c r="W179" s="47"/>
      <c r="X179" s="47"/>
    </row>
    <row r="180" spans="1:24">
      <c r="A180" s="15">
        <v>45689</v>
      </c>
      <c r="B180" s="47">
        <v>20523.639501869999</v>
      </c>
      <c r="C180" s="47">
        <f t="shared" ref="C180" si="1017">I180+O180</f>
        <v>16418.084672199999</v>
      </c>
      <c r="D180" s="47">
        <f t="shared" ref="D180" si="1018">J180+P180</f>
        <v>4105.5548296699999</v>
      </c>
      <c r="E180" s="47">
        <f t="shared" ref="E180" si="1019">K180+Q180</f>
        <v>3764.4014858199998</v>
      </c>
      <c r="F180" s="47">
        <f t="shared" ref="F180" si="1020">L180+R180</f>
        <v>299.12606613999998</v>
      </c>
      <c r="G180" s="47">
        <f t="shared" ref="G180" si="1021">M180+S180</f>
        <v>42.02727771</v>
      </c>
      <c r="H180" s="47">
        <f t="shared" ref="H180" si="1022">SUM(I180:J180)</f>
        <v>14451.38953644</v>
      </c>
      <c r="I180" s="47">
        <v>11232.413359079999</v>
      </c>
      <c r="J180" s="47">
        <f t="shared" ref="J180" si="1023">SUM(K180:M180)</f>
        <v>3218.9761773599998</v>
      </c>
      <c r="K180" s="47">
        <v>2883.49206551</v>
      </c>
      <c r="L180" s="47">
        <v>294.82124405999997</v>
      </c>
      <c r="M180" s="47">
        <v>40.66286779</v>
      </c>
      <c r="N180" s="47">
        <f t="shared" ref="N180" si="1024">SUM(O180:P180)</f>
        <v>6072.2499654299991</v>
      </c>
      <c r="O180" s="47">
        <v>5185.6713131199995</v>
      </c>
      <c r="P180" s="47">
        <f t="shared" ref="P180" si="1025">SUM(Q180:S180)</f>
        <v>886.57865230999994</v>
      </c>
      <c r="Q180" s="47">
        <v>880.90942030999997</v>
      </c>
      <c r="R180" s="47">
        <v>4.3048220800000001</v>
      </c>
      <c r="S180" s="47">
        <v>1.3644099199999999</v>
      </c>
      <c r="T180" s="47"/>
      <c r="U180" s="47"/>
      <c r="V180" s="47"/>
      <c r="W180" s="47"/>
      <c r="X180" s="47"/>
    </row>
    <row r="181" spans="1:24">
      <c r="A181" s="15">
        <v>45717</v>
      </c>
      <c r="B181" s="47">
        <v>20985.18557546</v>
      </c>
      <c r="C181" s="47">
        <f t="shared" ref="C181" si="1026">I181+O181</f>
        <v>16683.72172184</v>
      </c>
      <c r="D181" s="47">
        <f t="shared" ref="D181" si="1027">J181+P181</f>
        <v>4301.46385362</v>
      </c>
      <c r="E181" s="47">
        <f t="shared" ref="E181" si="1028">K181+Q181</f>
        <v>3971.5681422600001</v>
      </c>
      <c r="F181" s="47">
        <f t="shared" ref="F181" si="1029">L181+R181</f>
        <v>290.57989679999997</v>
      </c>
      <c r="G181" s="47">
        <f t="shared" ref="G181" si="1030">M181+S181</f>
        <v>39.315814560000007</v>
      </c>
      <c r="H181" s="47">
        <f t="shared" ref="H181" si="1031">SUM(I181:J181)</f>
        <v>14811.138537030001</v>
      </c>
      <c r="I181" s="47">
        <v>11503.049565220001</v>
      </c>
      <c r="J181" s="47">
        <f t="shared" ref="J181" si="1032">SUM(K181:M181)</f>
        <v>3308.0889718100002</v>
      </c>
      <c r="K181" s="47">
        <v>2983.8580899500002</v>
      </c>
      <c r="L181" s="47">
        <v>286.27837469999997</v>
      </c>
      <c r="M181" s="47">
        <v>37.952507160000003</v>
      </c>
      <c r="N181" s="47">
        <f t="shared" ref="N181" si="1033">SUM(O181:P181)</f>
        <v>6174.0470384300006</v>
      </c>
      <c r="O181" s="47">
        <v>5180.6721566200004</v>
      </c>
      <c r="P181" s="47">
        <f t="shared" ref="P181" si="1034">SUM(Q181:S181)</f>
        <v>993.37488181000015</v>
      </c>
      <c r="Q181" s="47">
        <v>987.71005231000004</v>
      </c>
      <c r="R181" s="47">
        <v>4.3015220999999997</v>
      </c>
      <c r="S181" s="47">
        <v>1.3633074000000001</v>
      </c>
      <c r="T181" s="47"/>
      <c r="U181" s="47"/>
      <c r="V181" s="47"/>
      <c r="W181" s="47"/>
      <c r="X181" s="47"/>
    </row>
    <row r="182" spans="1:24">
      <c r="A182" s="15">
        <v>45748</v>
      </c>
      <c r="B182" s="47">
        <v>21774.88515749</v>
      </c>
      <c r="C182" s="47">
        <f t="shared" ref="C182" si="1035">I182+O182</f>
        <v>17362.333101780001</v>
      </c>
      <c r="D182" s="47">
        <f t="shared" ref="D182" si="1036">J182+P182</f>
        <v>4412.5520557100008</v>
      </c>
      <c r="E182" s="47">
        <f t="shared" ref="E182" si="1037">K182+Q182</f>
        <v>4091.8582633300002</v>
      </c>
      <c r="F182" s="47">
        <f t="shared" ref="F182" si="1038">L182+R182</f>
        <v>290.33021966000001</v>
      </c>
      <c r="G182" s="47">
        <f t="shared" ref="G182" si="1039">M182+S182</f>
        <v>30.363572720000001</v>
      </c>
      <c r="H182" s="47">
        <f t="shared" ref="H182" si="1040">SUM(I182:J182)</f>
        <v>14448.683458930002</v>
      </c>
      <c r="I182" s="47">
        <v>11215.05292091</v>
      </c>
      <c r="J182" s="47">
        <f t="shared" ref="J182" si="1041">SUM(K182:M182)</f>
        <v>3233.6305380200001</v>
      </c>
      <c r="K182" s="47">
        <v>2918.6138312100002</v>
      </c>
      <c r="L182" s="47">
        <v>286.01932421000004</v>
      </c>
      <c r="M182" s="47">
        <v>28.997382600000002</v>
      </c>
      <c r="N182" s="47">
        <f t="shared" ref="N182" si="1042">SUM(O182:P182)</f>
        <v>7326.2016985600003</v>
      </c>
      <c r="O182" s="47">
        <v>6147.2801808699996</v>
      </c>
      <c r="P182" s="47">
        <f t="shared" ref="P182" si="1043">SUM(Q182:S182)</f>
        <v>1178.9215176900002</v>
      </c>
      <c r="Q182" s="47">
        <v>1173.2444321200001</v>
      </c>
      <c r="R182" s="47">
        <v>4.3108954500000003</v>
      </c>
      <c r="S182" s="47">
        <v>1.36619012</v>
      </c>
      <c r="T182" s="47"/>
      <c r="U182" s="47"/>
      <c r="V182" s="47"/>
      <c r="W182" s="47"/>
      <c r="X182" s="47"/>
    </row>
    <row r="183" spans="1:24">
      <c r="A183" s="15">
        <v>45778</v>
      </c>
      <c r="B183" s="47">
        <v>20540.416795649999</v>
      </c>
      <c r="C183" s="47">
        <f t="shared" ref="C183" si="1044">I183+O183</f>
        <v>16206.184074360001</v>
      </c>
      <c r="D183" s="47">
        <f t="shared" ref="D183" si="1045">J183+P183</f>
        <v>4334.23272129</v>
      </c>
      <c r="E183" s="47">
        <f t="shared" ref="E183" si="1046">K183+Q183</f>
        <v>3919.3115946999997</v>
      </c>
      <c r="F183" s="47">
        <f t="shared" ref="F183" si="1047">L183+R183</f>
        <v>383.04786797999998</v>
      </c>
      <c r="G183" s="47">
        <f t="shared" ref="G183" si="1048">M183+S183</f>
        <v>31.873258610000001</v>
      </c>
      <c r="H183" s="47">
        <f t="shared" ref="H183" si="1049">SUM(I183:J183)</f>
        <v>13451.159689839998</v>
      </c>
      <c r="I183" s="47">
        <v>10267.36835286</v>
      </c>
      <c r="J183" s="47">
        <f t="shared" ref="J183" si="1050">SUM(K183:M183)</f>
        <v>3183.7913369799999</v>
      </c>
      <c r="K183" s="47">
        <v>2868.4632375199999</v>
      </c>
      <c r="L183" s="47">
        <v>284.81989926</v>
      </c>
      <c r="M183" s="47">
        <v>30.508200200000001</v>
      </c>
      <c r="N183" s="47">
        <f t="shared" ref="N183" si="1051">SUM(O183:P183)</f>
        <v>7089.2571058100002</v>
      </c>
      <c r="O183" s="47">
        <v>5938.8157215000001</v>
      </c>
      <c r="P183" s="47">
        <f t="shared" ref="P183" si="1052">SUM(Q183:S183)</f>
        <v>1150.4413843100001</v>
      </c>
      <c r="Q183" s="47">
        <v>1050.84835718</v>
      </c>
      <c r="R183" s="47">
        <v>98.227968720000007</v>
      </c>
      <c r="S183" s="47">
        <v>1.3650584100000001</v>
      </c>
      <c r="T183" s="47"/>
      <c r="U183" s="47"/>
      <c r="V183" s="47"/>
      <c r="W183" s="47"/>
      <c r="X183" s="47"/>
    </row>
    <row r="184" spans="1:24">
      <c r="A184" s="15">
        <v>45809</v>
      </c>
      <c r="B184" s="47">
        <v>21584.048476240001</v>
      </c>
      <c r="C184" s="47">
        <f t="shared" ref="C184" si="1053">I184+O184</f>
        <v>17407.196866190003</v>
      </c>
      <c r="D184" s="47">
        <f t="shared" ref="D184" si="1054">J184+P184</f>
        <v>4176.8516100500001</v>
      </c>
      <c r="E184" s="47">
        <f t="shared" ref="E184" si="1055">K184+Q184</f>
        <v>3736.6995275099998</v>
      </c>
      <c r="F184" s="47">
        <f t="shared" ref="F184" si="1056">L184+R184</f>
        <v>411.27414247000002</v>
      </c>
      <c r="G184" s="47">
        <f t="shared" ref="G184" si="1057">M184+S184</f>
        <v>28.877940069999998</v>
      </c>
      <c r="H184" s="47">
        <f t="shared" ref="H184" si="1058">SUM(I184:J184)</f>
        <v>13931.08370866</v>
      </c>
      <c r="I184" s="47">
        <v>10944.6732262</v>
      </c>
      <c r="J184" s="47">
        <f t="shared" ref="J184" si="1059">SUM(K184:M184)</f>
        <v>2986.4104824599999</v>
      </c>
      <c r="K184" s="47">
        <v>2683.4180409800001</v>
      </c>
      <c r="L184" s="47">
        <v>275.48331067000004</v>
      </c>
      <c r="M184" s="47">
        <v>27.509130809999998</v>
      </c>
      <c r="N184" s="47">
        <f t="shared" ref="N184" si="1060">SUM(O184:P184)</f>
        <v>7652.9647675800006</v>
      </c>
      <c r="O184" s="47">
        <v>6462.5236399900004</v>
      </c>
      <c r="P184" s="47">
        <f t="shared" ref="P184" si="1061">SUM(Q184:S184)</f>
        <v>1190.44112759</v>
      </c>
      <c r="Q184" s="47">
        <v>1053.2814865299999</v>
      </c>
      <c r="R184" s="47">
        <v>135.79083180000001</v>
      </c>
      <c r="S184" s="47">
        <v>1.3688092599999999</v>
      </c>
      <c r="T184" s="47"/>
      <c r="U184" s="47"/>
      <c r="V184" s="47"/>
      <c r="W184" s="47"/>
      <c r="X184" s="47"/>
    </row>
    <row r="185" spans="1:24">
      <c r="A185" s="15">
        <v>45839</v>
      </c>
      <c r="B185" s="47">
        <v>21902.16664259</v>
      </c>
      <c r="C185" s="47">
        <f t="shared" ref="C185" si="1062">I185+O185</f>
        <v>17884.544622270001</v>
      </c>
      <c r="D185" s="47">
        <f t="shared" ref="D185" si="1063">J185+P185</f>
        <v>4017.62202032</v>
      </c>
      <c r="E185" s="47">
        <f t="shared" ref="E185" si="1064">K185+Q185</f>
        <v>3442.7567409000003</v>
      </c>
      <c r="F185" s="47">
        <f t="shared" ref="F185" si="1065">L185+R185</f>
        <v>542.55784951999999</v>
      </c>
      <c r="G185" s="47">
        <f t="shared" ref="G185" si="1066">M185+S185</f>
        <v>32.307429900000002</v>
      </c>
      <c r="H185" s="47">
        <f t="shared" ref="H185" si="1067">SUM(I185:J185)</f>
        <v>13953.72041043</v>
      </c>
      <c r="I185" s="47">
        <v>11121.2022</v>
      </c>
      <c r="J185" s="47">
        <f t="shared" ref="J185" si="1068">SUM(K185:M185)</f>
        <v>2832.5182104300002</v>
      </c>
      <c r="K185" s="47">
        <v>2395.9395241700004</v>
      </c>
      <c r="L185" s="47">
        <v>404.27125636</v>
      </c>
      <c r="M185" s="47">
        <v>32.307429900000002</v>
      </c>
      <c r="N185" s="47">
        <f t="shared" ref="N185" si="1069">SUM(O185:P185)</f>
        <v>7948.4462321600004</v>
      </c>
      <c r="O185" s="47">
        <v>6763.3424222700005</v>
      </c>
      <c r="P185" s="47">
        <f t="shared" ref="P185" si="1070">SUM(Q185:S185)</f>
        <v>1185.1038098899999</v>
      </c>
      <c r="Q185" s="47">
        <v>1046.8172167299999</v>
      </c>
      <c r="R185" s="47">
        <v>138.28659316</v>
      </c>
      <c r="S185" s="47">
        <v>0</v>
      </c>
      <c r="T185" s="47"/>
      <c r="U185" s="47"/>
      <c r="V185" s="47"/>
      <c r="W185" s="47"/>
      <c r="X185" s="47"/>
    </row>
    <row r="186" spans="1:24">
      <c r="A186" s="15">
        <v>45870</v>
      </c>
      <c r="B186" s="47">
        <v>21281.441234649999</v>
      </c>
      <c r="C186" s="47">
        <f t="shared" ref="C186" si="1071">I186+O186</f>
        <v>17067.592078770002</v>
      </c>
      <c r="D186" s="47">
        <f t="shared" ref="D186" si="1072">J186+P186</f>
        <v>4213.8491558800006</v>
      </c>
      <c r="E186" s="47">
        <f t="shared" ref="E186" si="1073">K186+Q186</f>
        <v>3573.2535440700003</v>
      </c>
      <c r="F186" s="47">
        <f t="shared" ref="F186" si="1074">L186+R186</f>
        <v>609.52974152000002</v>
      </c>
      <c r="G186" s="47">
        <f t="shared" ref="G186" si="1075">M186+S186</f>
        <v>31.065870290000003</v>
      </c>
      <c r="H186" s="47">
        <f t="shared" ref="H186" si="1076">SUM(I186:J186)</f>
        <v>13562.590485680001</v>
      </c>
      <c r="I186" s="47">
        <v>10579.689377279999</v>
      </c>
      <c r="J186" s="47">
        <f t="shared" ref="J186" si="1077">SUM(K186:M186)</f>
        <v>2982.9011084000003</v>
      </c>
      <c r="K186" s="47">
        <v>2478.9087686600001</v>
      </c>
      <c r="L186" s="47">
        <v>472.92646945000001</v>
      </c>
      <c r="M186" s="47">
        <v>31.065870290000003</v>
      </c>
      <c r="N186" s="47">
        <f t="shared" ref="N186" si="1078">SUM(O186:P186)</f>
        <v>7718.8507489700005</v>
      </c>
      <c r="O186" s="47">
        <v>6487.9027014900003</v>
      </c>
      <c r="P186" s="47">
        <f t="shared" ref="P186" si="1079">SUM(Q186:S186)</f>
        <v>1230.94804748</v>
      </c>
      <c r="Q186" s="47">
        <v>1094.34477541</v>
      </c>
      <c r="R186" s="47">
        <v>136.60327207</v>
      </c>
      <c r="S186" s="47">
        <v>0</v>
      </c>
      <c r="T186" s="47"/>
      <c r="U186" s="47"/>
      <c r="V186" s="47"/>
      <c r="W186" s="47"/>
      <c r="X186" s="47"/>
    </row>
    <row r="187" spans="1:24">
      <c r="A187" s="15">
        <v>45901</v>
      </c>
      <c r="B187" s="47">
        <v>21404.633571120001</v>
      </c>
      <c r="C187" s="47">
        <f t="shared" ref="C187" si="1080">I187+O187</f>
        <v>17170.193560740001</v>
      </c>
      <c r="D187" s="47">
        <f t="shared" ref="D187" si="1081">J187+P187</f>
        <v>4234.4400103799999</v>
      </c>
      <c r="E187" s="47">
        <f t="shared" ref="E187" si="1082">K187+Q187</f>
        <v>3501.34959798</v>
      </c>
      <c r="F187" s="47">
        <f t="shared" ref="F187" si="1083">L187+R187</f>
        <v>699.59005752999997</v>
      </c>
      <c r="G187" s="47">
        <f t="shared" ref="G187" si="1084">M187+S187</f>
        <v>33.500354869999995</v>
      </c>
      <c r="H187" s="47">
        <f t="shared" ref="H187" si="1085">SUM(I187:J187)</f>
        <v>13987.76554973</v>
      </c>
      <c r="I187" s="47">
        <v>10957.8543804</v>
      </c>
      <c r="J187" s="47">
        <f t="shared" ref="J187" si="1086">SUM(K187:M187)</f>
        <v>3029.9111693300001</v>
      </c>
      <c r="K187" s="47">
        <v>2433.6140167200001</v>
      </c>
      <c r="L187" s="47">
        <v>562.79679773999999</v>
      </c>
      <c r="M187" s="47">
        <v>33.500354869999995</v>
      </c>
      <c r="N187" s="47">
        <f t="shared" ref="N187" si="1087">SUM(O187:P187)</f>
        <v>7416.8680213900006</v>
      </c>
      <c r="O187" s="47">
        <v>6212.3391803400009</v>
      </c>
      <c r="P187" s="47">
        <f t="shared" ref="P187" si="1088">SUM(Q187:S187)</f>
        <v>1204.52884105</v>
      </c>
      <c r="Q187" s="47">
        <v>1067.7355812599999</v>
      </c>
      <c r="R187" s="47">
        <v>136.79325979000001</v>
      </c>
      <c r="S187" s="47">
        <v>0</v>
      </c>
      <c r="T187" s="47"/>
      <c r="U187" s="47"/>
      <c r="V187" s="47"/>
      <c r="W187" s="47"/>
      <c r="X187" s="47"/>
    </row>
    <row r="188" spans="1:24">
      <c r="A188" s="15">
        <v>45931</v>
      </c>
      <c r="B188" s="47">
        <v>21965.994078209998</v>
      </c>
      <c r="C188" s="47">
        <f t="shared" ref="C188" si="1089">I188+O188</f>
        <v>17319.152343499998</v>
      </c>
      <c r="D188" s="47">
        <f t="shared" ref="D188" si="1090">J188+P188</f>
        <v>4646.8417347100003</v>
      </c>
      <c r="E188" s="47">
        <f t="shared" ref="E188" si="1091">K188+Q188</f>
        <v>4034.9632191800001</v>
      </c>
      <c r="F188" s="47">
        <f t="shared" ref="F188" si="1092">L188+R188</f>
        <v>582.01390910000009</v>
      </c>
      <c r="G188" s="47">
        <f t="shared" ref="G188" si="1093">M188+S188</f>
        <v>29.864606429999998</v>
      </c>
      <c r="H188" s="47">
        <f t="shared" ref="H188" si="1094">SUM(I188:J188)</f>
        <v>14465.716077099998</v>
      </c>
      <c r="I188" s="47">
        <v>11090.720507889999</v>
      </c>
      <c r="J188" s="47">
        <f t="shared" ref="J188" si="1095">SUM(K188:M188)</f>
        <v>3374.9955692100002</v>
      </c>
      <c r="K188" s="47">
        <v>2924.86830521</v>
      </c>
      <c r="L188" s="47">
        <v>420.26265757000004</v>
      </c>
      <c r="M188" s="47">
        <v>29.864606429999998</v>
      </c>
      <c r="N188" s="47">
        <f t="shared" ref="N188" si="1096">SUM(O188:P188)</f>
        <v>7500.2780011100003</v>
      </c>
      <c r="O188" s="47">
        <v>6228.4318356100002</v>
      </c>
      <c r="P188" s="47">
        <f t="shared" ref="P188" si="1097">SUM(Q188:S188)</f>
        <v>1271.8461655000001</v>
      </c>
      <c r="Q188" s="47">
        <v>1110.0949139700001</v>
      </c>
      <c r="R188" s="47">
        <v>161.75125152999999</v>
      </c>
      <c r="S188" s="47">
        <v>0</v>
      </c>
      <c r="T188" s="47"/>
      <c r="U188" s="47"/>
      <c r="V188" s="47"/>
      <c r="W188" s="47"/>
      <c r="X188" s="47"/>
    </row>
    <row r="189" spans="1:24">
      <c r="A189" s="15">
        <v>45962</v>
      </c>
      <c r="B189" s="47">
        <v>22992.164875609997</v>
      </c>
      <c r="C189" s="47">
        <f t="shared" ref="C189" si="1098">I189+O189</f>
        <v>17771.71342394</v>
      </c>
      <c r="D189" s="47">
        <f t="shared" ref="D189" si="1099">J189+P189</f>
        <v>5220.4514516700001</v>
      </c>
      <c r="E189" s="47">
        <f t="shared" ref="E189" si="1100">K189+Q189</f>
        <v>4503.1852835700001</v>
      </c>
      <c r="F189" s="47">
        <f t="shared" ref="F189" si="1101">L189+R189</f>
        <v>677.31906316999994</v>
      </c>
      <c r="G189" s="47">
        <f t="shared" ref="G189" si="1102">M189+S189</f>
        <v>39.947104930000002</v>
      </c>
      <c r="H189" s="47">
        <f t="shared" ref="H189" si="1103">SUM(I189:J189)</f>
        <v>15647.52319199</v>
      </c>
      <c r="I189" s="47">
        <v>12049.11712092</v>
      </c>
      <c r="J189" s="47">
        <f t="shared" ref="J189" si="1104">SUM(K189:M189)</f>
        <v>3598.4060710700001</v>
      </c>
      <c r="K189" s="47">
        <v>3108.24968799</v>
      </c>
      <c r="L189" s="47">
        <v>450.20927814999999</v>
      </c>
      <c r="M189" s="47">
        <v>39.947104930000002</v>
      </c>
      <c r="N189" s="47">
        <f t="shared" ref="N189" si="1105">SUM(O189:P189)</f>
        <v>7344.6416836200005</v>
      </c>
      <c r="O189" s="47">
        <v>5722.5963030200001</v>
      </c>
      <c r="P189" s="47">
        <f t="shared" ref="P189" si="1106">SUM(Q189:S189)</f>
        <v>1622.0453806</v>
      </c>
      <c r="Q189" s="47">
        <v>1394.9355955799999</v>
      </c>
      <c r="R189" s="47">
        <v>227.10978502</v>
      </c>
      <c r="S189" s="47">
        <v>0</v>
      </c>
      <c r="T189" s="47"/>
      <c r="U189" s="47"/>
      <c r="V189" s="47"/>
      <c r="W189" s="47"/>
      <c r="X189" s="4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7" t="s">
        <v>131</v>
      </c>
      <c r="B1" s="17"/>
    </row>
    <row r="2" spans="1:25" ht="5.25" customHeight="1"/>
    <row r="3" spans="1:25" ht="27" customHeight="1">
      <c r="A3" s="229" t="s">
        <v>82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25" ht="12.75" customHeight="1">
      <c r="A4" s="215" t="s">
        <v>130</v>
      </c>
      <c r="B4" s="227"/>
      <c r="C4" s="227"/>
      <c r="D4" s="227"/>
      <c r="E4" s="227"/>
      <c r="F4" s="227"/>
    </row>
    <row r="5" spans="1:25" ht="12.75" customHeight="1">
      <c r="A5" s="42" t="s">
        <v>229</v>
      </c>
      <c r="B5" s="42"/>
      <c r="C5" s="42"/>
      <c r="D5" s="40"/>
      <c r="E5" s="40"/>
      <c r="F5" s="40"/>
    </row>
    <row r="6" spans="1:25" s="25" customFormat="1" ht="12.75" customHeight="1">
      <c r="A6" s="199" t="s">
        <v>0</v>
      </c>
      <c r="B6" s="188" t="s">
        <v>16</v>
      </c>
      <c r="C6" s="202" t="s">
        <v>7</v>
      </c>
      <c r="D6" s="202"/>
      <c r="E6" s="202"/>
      <c r="F6" s="202"/>
      <c r="G6" s="202"/>
      <c r="H6" s="204" t="s">
        <v>2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25" s="25" customFormat="1" ht="12.75" customHeight="1">
      <c r="A7" s="200"/>
      <c r="B7" s="188"/>
      <c r="C7" s="202"/>
      <c r="D7" s="202"/>
      <c r="E7" s="202"/>
      <c r="F7" s="202"/>
      <c r="G7" s="202"/>
      <c r="H7" s="230" t="s">
        <v>13</v>
      </c>
      <c r="I7" s="204" t="s">
        <v>17</v>
      </c>
      <c r="J7" s="205"/>
      <c r="K7" s="205"/>
      <c r="L7" s="205"/>
      <c r="M7" s="206"/>
      <c r="N7" s="230" t="s">
        <v>13</v>
      </c>
      <c r="O7" s="204" t="s">
        <v>9</v>
      </c>
      <c r="P7" s="205"/>
      <c r="Q7" s="205"/>
      <c r="R7" s="205"/>
      <c r="S7" s="206"/>
    </row>
    <row r="8" spans="1:25" s="25" customFormat="1" ht="88.5" customHeight="1">
      <c r="A8" s="201"/>
      <c r="B8" s="188"/>
      <c r="C8" s="22" t="s">
        <v>18</v>
      </c>
      <c r="D8" s="22" t="s">
        <v>19</v>
      </c>
      <c r="E8" s="26" t="s">
        <v>10</v>
      </c>
      <c r="F8" s="26" t="s">
        <v>20</v>
      </c>
      <c r="G8" s="26" t="s">
        <v>21</v>
      </c>
      <c r="H8" s="231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1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33"/>
      <c r="B9" s="132"/>
      <c r="C9" s="132"/>
      <c r="D9" s="132"/>
      <c r="E9" s="134"/>
      <c r="F9" s="134"/>
      <c r="G9" s="134"/>
      <c r="H9" s="139"/>
      <c r="I9" s="134"/>
      <c r="J9" s="134"/>
      <c r="K9" s="134"/>
      <c r="L9" s="134"/>
      <c r="M9" s="134"/>
      <c r="N9" s="139"/>
      <c r="O9" s="134"/>
      <c r="P9" s="134"/>
      <c r="Q9" s="134"/>
      <c r="R9" s="134"/>
      <c r="S9" s="134"/>
    </row>
    <row r="10" spans="1:25" s="25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25" ht="12.75" hidden="1" customHeight="1" outlineLevel="1">
      <c r="A11" s="15">
        <v>40544</v>
      </c>
      <c r="B11" s="47">
        <v>9031.3090097000004</v>
      </c>
      <c r="C11" s="47">
        <f>I11+O11</f>
        <v>1718.7491057500001</v>
      </c>
      <c r="D11" s="47">
        <f>J11+P11</f>
        <v>7312.5599039500003</v>
      </c>
      <c r="E11" s="47">
        <f>K11+Q11</f>
        <v>3523.05962903</v>
      </c>
      <c r="F11" s="47">
        <f>L11+R11</f>
        <v>3072.5543210300002</v>
      </c>
      <c r="G11" s="47">
        <f>M11+S11</f>
        <v>716.94595389000006</v>
      </c>
      <c r="H11" s="47">
        <f>SUM(I11:J11)</f>
        <v>5156.2663048499999</v>
      </c>
      <c r="I11" s="47">
        <v>1292.0436095800001</v>
      </c>
      <c r="J11" s="47">
        <f>SUM(K11:M11)</f>
        <v>3864.2226952700003</v>
      </c>
      <c r="K11" s="47">
        <v>1694.89270403</v>
      </c>
      <c r="L11" s="47">
        <v>1763.00073782</v>
      </c>
      <c r="M11" s="47">
        <v>406.32925341999999</v>
      </c>
      <c r="N11" s="47">
        <f>SUM(O11:P11)</f>
        <v>3875.0427048500001</v>
      </c>
      <c r="O11" s="47">
        <v>426.70549617</v>
      </c>
      <c r="P11" s="47">
        <f>SUM(Q11:S11)</f>
        <v>3448.33720868</v>
      </c>
      <c r="Q11" s="47">
        <v>1828.166925</v>
      </c>
      <c r="R11" s="47">
        <v>1309.5535832099999</v>
      </c>
      <c r="S11" s="47">
        <v>310.61670047000001</v>
      </c>
    </row>
    <row r="12" spans="1:25" ht="12.75" hidden="1" customHeight="1" outlineLevel="1">
      <c r="A12" s="15">
        <v>40575</v>
      </c>
      <c r="B12" s="47">
        <v>9193.749943599998</v>
      </c>
      <c r="C12" s="47">
        <f t="shared" ref="C12:C67" si="0">I12+O12</f>
        <v>1813.06653665</v>
      </c>
      <c r="D12" s="47">
        <f t="shared" ref="D12:D67" si="1">J12+P12</f>
        <v>7380.6834069500001</v>
      </c>
      <c r="E12" s="47">
        <f t="shared" ref="E12:E67" si="2">K12+Q12</f>
        <v>3449.8966284399999</v>
      </c>
      <c r="F12" s="47">
        <f t="shared" ref="F12:F67" si="3">L12+R12</f>
        <v>3188.0795068899997</v>
      </c>
      <c r="G12" s="47">
        <f t="shared" ref="G12:G67" si="4">M12+S12</f>
        <v>742.70727162000003</v>
      </c>
      <c r="H12" s="47">
        <f t="shared" ref="H12:H67" si="5">SUM(I12:J12)</f>
        <v>5278.18827315</v>
      </c>
      <c r="I12" s="47">
        <v>1370.58255177</v>
      </c>
      <c r="J12" s="47">
        <f t="shared" ref="J12:J67" si="6">SUM(K12:M12)</f>
        <v>3907.60572138</v>
      </c>
      <c r="K12" s="47">
        <v>1651.3908788799999</v>
      </c>
      <c r="L12" s="47">
        <v>1835.3788427899999</v>
      </c>
      <c r="M12" s="47">
        <v>420.83599971000001</v>
      </c>
      <c r="N12" s="47">
        <f t="shared" ref="N12:N67" si="7">SUM(O12:P12)</f>
        <v>3915.5616704499998</v>
      </c>
      <c r="O12" s="47">
        <v>442.48398487999998</v>
      </c>
      <c r="P12" s="47">
        <f t="shared" ref="P12:P67" si="8">SUM(Q12:S12)</f>
        <v>3473.0776855700001</v>
      </c>
      <c r="Q12" s="47">
        <v>1798.5057495599999</v>
      </c>
      <c r="R12" s="47">
        <v>1352.7006641</v>
      </c>
      <c r="S12" s="47">
        <v>321.87127191000002</v>
      </c>
      <c r="T12" s="47"/>
      <c r="U12" s="47"/>
      <c r="V12" s="47"/>
      <c r="W12" s="47"/>
      <c r="X12" s="47"/>
      <c r="Y12" s="47"/>
    </row>
    <row r="13" spans="1:25" ht="12.75" hidden="1" customHeight="1" outlineLevel="1">
      <c r="A13" s="15">
        <v>40603</v>
      </c>
      <c r="B13" s="47">
        <v>9313.8263482099992</v>
      </c>
      <c r="C13" s="47">
        <f t="shared" si="0"/>
        <v>1850.62049299</v>
      </c>
      <c r="D13" s="47">
        <f t="shared" si="1"/>
        <v>7463.2058552199996</v>
      </c>
      <c r="E13" s="47">
        <f t="shared" si="2"/>
        <v>3366.6651008899998</v>
      </c>
      <c r="F13" s="47">
        <f t="shared" si="3"/>
        <v>3332.89607351</v>
      </c>
      <c r="G13" s="47">
        <f t="shared" si="4"/>
        <v>763.64468082000008</v>
      </c>
      <c r="H13" s="47">
        <f t="shared" si="5"/>
        <v>5349.0088974</v>
      </c>
      <c r="I13" s="47">
        <v>1384.60113082</v>
      </c>
      <c r="J13" s="47">
        <f t="shared" si="6"/>
        <v>3964.40776658</v>
      </c>
      <c r="K13" s="47">
        <v>1615.8644046700001</v>
      </c>
      <c r="L13" s="47">
        <v>1914.3098817499999</v>
      </c>
      <c r="M13" s="47">
        <v>434.23348016</v>
      </c>
      <c r="N13" s="47">
        <f t="shared" si="7"/>
        <v>3964.8174508100001</v>
      </c>
      <c r="O13" s="47">
        <v>466.01936217000002</v>
      </c>
      <c r="P13" s="47">
        <f t="shared" si="8"/>
        <v>3498.7980886400001</v>
      </c>
      <c r="Q13" s="47">
        <v>1750.80069622</v>
      </c>
      <c r="R13" s="47">
        <v>1418.58619176</v>
      </c>
      <c r="S13" s="47">
        <v>329.41120066000002</v>
      </c>
      <c r="T13" s="47"/>
      <c r="U13" s="47"/>
      <c r="V13" s="47"/>
      <c r="W13" s="47"/>
      <c r="X13" s="47"/>
      <c r="Y13" s="47"/>
    </row>
    <row r="14" spans="1:25" ht="12.75" hidden="1" customHeight="1" outlineLevel="1">
      <c r="A14" s="15">
        <v>40634</v>
      </c>
      <c r="B14" s="47">
        <v>9358.8421795100003</v>
      </c>
      <c r="C14" s="47">
        <f t="shared" si="0"/>
        <v>1892.1012795500001</v>
      </c>
      <c r="D14" s="47">
        <f t="shared" si="1"/>
        <v>7466.7408999599993</v>
      </c>
      <c r="E14" s="47">
        <f t="shared" si="2"/>
        <v>3272.9495643300002</v>
      </c>
      <c r="F14" s="47">
        <f t="shared" si="3"/>
        <v>3422.7584423099997</v>
      </c>
      <c r="G14" s="47">
        <f t="shared" si="4"/>
        <v>771.03289332000008</v>
      </c>
      <c r="H14" s="47">
        <f t="shared" si="5"/>
        <v>5369.3355338199999</v>
      </c>
      <c r="I14" s="47">
        <v>1430.40130563</v>
      </c>
      <c r="J14" s="47">
        <f t="shared" si="6"/>
        <v>3938.9342281899999</v>
      </c>
      <c r="K14" s="47">
        <v>1542.1505818600001</v>
      </c>
      <c r="L14" s="47">
        <v>1949.99795965</v>
      </c>
      <c r="M14" s="47">
        <v>446.78568668000003</v>
      </c>
      <c r="N14" s="47">
        <f t="shared" si="7"/>
        <v>3989.5066456899999</v>
      </c>
      <c r="O14" s="47">
        <v>461.69997391999999</v>
      </c>
      <c r="P14" s="47">
        <f t="shared" si="8"/>
        <v>3527.8066717699999</v>
      </c>
      <c r="Q14" s="47">
        <v>1730.7989824700001</v>
      </c>
      <c r="R14" s="47">
        <v>1472.76048266</v>
      </c>
      <c r="S14" s="47">
        <v>324.24720664</v>
      </c>
      <c r="T14" s="47"/>
      <c r="U14" s="47"/>
      <c r="V14" s="47"/>
      <c r="W14" s="47"/>
      <c r="X14" s="47"/>
      <c r="Y14" s="47"/>
    </row>
    <row r="15" spans="1:25" ht="12.75" hidden="1" customHeight="1" outlineLevel="1">
      <c r="A15" s="15">
        <v>40664</v>
      </c>
      <c r="B15" s="47">
        <v>9414.5373665799998</v>
      </c>
      <c r="C15" s="47">
        <f t="shared" si="0"/>
        <v>1895.2398463500001</v>
      </c>
      <c r="D15" s="47">
        <f t="shared" si="1"/>
        <v>7519.2975202300004</v>
      </c>
      <c r="E15" s="47">
        <f t="shared" si="2"/>
        <v>3221.27098746</v>
      </c>
      <c r="F15" s="47">
        <f t="shared" si="3"/>
        <v>3527.3418079900002</v>
      </c>
      <c r="G15" s="47">
        <f t="shared" si="4"/>
        <v>770.68472478000001</v>
      </c>
      <c r="H15" s="47">
        <f t="shared" si="5"/>
        <v>5412.5075235200002</v>
      </c>
      <c r="I15" s="47">
        <v>1417.7839072100001</v>
      </c>
      <c r="J15" s="47">
        <f t="shared" si="6"/>
        <v>3994.7236163100001</v>
      </c>
      <c r="K15" s="47">
        <v>1524.09563516</v>
      </c>
      <c r="L15" s="47">
        <v>2017.81624089</v>
      </c>
      <c r="M15" s="47">
        <v>452.81174026000002</v>
      </c>
      <c r="N15" s="47">
        <f t="shared" si="7"/>
        <v>4002.0298430600001</v>
      </c>
      <c r="O15" s="47">
        <v>477.45593914</v>
      </c>
      <c r="P15" s="47">
        <f t="shared" si="8"/>
        <v>3524.5739039200002</v>
      </c>
      <c r="Q15" s="47">
        <v>1697.1753523</v>
      </c>
      <c r="R15" s="47">
        <v>1509.5255671</v>
      </c>
      <c r="S15" s="47">
        <v>317.87298451999999</v>
      </c>
      <c r="T15" s="47"/>
      <c r="U15" s="47"/>
      <c r="V15" s="47"/>
      <c r="W15" s="47"/>
      <c r="X15" s="47"/>
      <c r="Y15" s="47"/>
    </row>
    <row r="16" spans="1:25" ht="12.75" hidden="1" customHeight="1" outlineLevel="1">
      <c r="A16" s="15">
        <v>40695</v>
      </c>
      <c r="B16" s="47">
        <v>9576.7324771799995</v>
      </c>
      <c r="C16" s="47">
        <f t="shared" si="0"/>
        <v>1995.3633497000001</v>
      </c>
      <c r="D16" s="47">
        <f t="shared" si="1"/>
        <v>7581.3691274800003</v>
      </c>
      <c r="E16" s="47">
        <f t="shared" si="2"/>
        <v>3151.722745</v>
      </c>
      <c r="F16" s="47">
        <f t="shared" si="3"/>
        <v>3623.61606901</v>
      </c>
      <c r="G16" s="47">
        <f t="shared" si="4"/>
        <v>806.03031347000001</v>
      </c>
      <c r="H16" s="47">
        <f t="shared" si="5"/>
        <v>5526.2087604799999</v>
      </c>
      <c r="I16" s="47">
        <v>1516.87303638</v>
      </c>
      <c r="J16" s="47">
        <f t="shared" si="6"/>
        <v>4009.3357241000003</v>
      </c>
      <c r="K16" s="47">
        <v>1480.5179593099999</v>
      </c>
      <c r="L16" s="47">
        <v>2062.9133871200002</v>
      </c>
      <c r="M16" s="47">
        <v>465.90437766999997</v>
      </c>
      <c r="N16" s="47">
        <f t="shared" si="7"/>
        <v>4050.5237167</v>
      </c>
      <c r="O16" s="47">
        <v>478.49031331999998</v>
      </c>
      <c r="P16" s="47">
        <f t="shared" si="8"/>
        <v>3572.03340338</v>
      </c>
      <c r="Q16" s="47">
        <v>1671.2047856900001</v>
      </c>
      <c r="R16" s="47">
        <v>1560.7026818899999</v>
      </c>
      <c r="S16" s="47">
        <v>340.12593579999998</v>
      </c>
      <c r="T16" s="47"/>
      <c r="U16" s="47"/>
      <c r="V16" s="47"/>
      <c r="W16" s="47"/>
      <c r="X16" s="47"/>
      <c r="Y16" s="47"/>
    </row>
    <row r="17" spans="1:25" ht="12.75" hidden="1" customHeight="1" outlineLevel="1">
      <c r="A17" s="15">
        <v>40725</v>
      </c>
      <c r="B17" s="47">
        <v>9635.4557737299983</v>
      </c>
      <c r="C17" s="47">
        <f t="shared" si="0"/>
        <v>1932.5767764899999</v>
      </c>
      <c r="D17" s="47">
        <f t="shared" si="1"/>
        <v>7702.87899724</v>
      </c>
      <c r="E17" s="47">
        <f t="shared" si="2"/>
        <v>3123.2135153400004</v>
      </c>
      <c r="F17" s="47">
        <f t="shared" si="3"/>
        <v>3741.1630996399999</v>
      </c>
      <c r="G17" s="47">
        <f t="shared" si="4"/>
        <v>838.50238225999999</v>
      </c>
      <c r="H17" s="47">
        <f t="shared" si="5"/>
        <v>5578.9567840199998</v>
      </c>
      <c r="I17" s="47">
        <v>1530.0632228699999</v>
      </c>
      <c r="J17" s="47">
        <f t="shared" si="6"/>
        <v>4048.8935611500001</v>
      </c>
      <c r="K17" s="47">
        <v>1447.6836772900001</v>
      </c>
      <c r="L17" s="47">
        <v>2134.4191743299998</v>
      </c>
      <c r="M17" s="47">
        <v>466.79070953000002</v>
      </c>
      <c r="N17" s="47">
        <f t="shared" si="7"/>
        <v>4056.4989897099999</v>
      </c>
      <c r="O17" s="47">
        <v>402.51355361999998</v>
      </c>
      <c r="P17" s="47">
        <f t="shared" si="8"/>
        <v>3653.9854360899999</v>
      </c>
      <c r="Q17" s="47">
        <v>1675.5298380500001</v>
      </c>
      <c r="R17" s="47">
        <v>1606.7439253099999</v>
      </c>
      <c r="S17" s="47">
        <v>371.71167272999998</v>
      </c>
      <c r="T17" s="47"/>
      <c r="U17" s="47"/>
      <c r="V17" s="47"/>
      <c r="W17" s="47"/>
      <c r="X17" s="47"/>
      <c r="Y17" s="47"/>
    </row>
    <row r="18" spans="1:25" ht="12.75" hidden="1" customHeight="1" outlineLevel="1">
      <c r="A18" s="15">
        <v>40756</v>
      </c>
      <c r="B18" s="47">
        <v>9325.1281749999998</v>
      </c>
      <c r="C18" s="47">
        <f t="shared" si="0"/>
        <v>1987.3930869000001</v>
      </c>
      <c r="D18" s="47">
        <f t="shared" si="1"/>
        <v>7337.7350881000002</v>
      </c>
      <c r="E18" s="47">
        <f t="shared" si="2"/>
        <v>2957.3252849600003</v>
      </c>
      <c r="F18" s="47">
        <f t="shared" si="3"/>
        <v>3588.8856458199998</v>
      </c>
      <c r="G18" s="47">
        <f t="shared" si="4"/>
        <v>791.52415731999997</v>
      </c>
      <c r="H18" s="47">
        <f t="shared" si="5"/>
        <v>5398.4930717799998</v>
      </c>
      <c r="I18" s="47">
        <v>1504.11804912</v>
      </c>
      <c r="J18" s="47">
        <f t="shared" si="6"/>
        <v>3894.37502266</v>
      </c>
      <c r="K18" s="47">
        <v>1338.04477064</v>
      </c>
      <c r="L18" s="47">
        <v>2099.1547280499999</v>
      </c>
      <c r="M18" s="47">
        <v>457.17552396999997</v>
      </c>
      <c r="N18" s="47">
        <f t="shared" si="7"/>
        <v>3926.63510322</v>
      </c>
      <c r="O18" s="47">
        <v>483.27503777999999</v>
      </c>
      <c r="P18" s="47">
        <f t="shared" si="8"/>
        <v>3443.3600654400002</v>
      </c>
      <c r="Q18" s="47">
        <v>1619.2805143200001</v>
      </c>
      <c r="R18" s="47">
        <v>1489.7309177699999</v>
      </c>
      <c r="S18" s="47">
        <v>334.34863335</v>
      </c>
      <c r="T18" s="47"/>
      <c r="U18" s="47"/>
      <c r="V18" s="47"/>
      <c r="W18" s="47"/>
      <c r="X18" s="47"/>
      <c r="Y18" s="47"/>
    </row>
    <row r="19" spans="1:25" ht="12.75" hidden="1" customHeight="1" outlineLevel="1">
      <c r="A19" s="15">
        <v>40787</v>
      </c>
      <c r="B19" s="47">
        <v>9236.71888167</v>
      </c>
      <c r="C19" s="47">
        <f t="shared" si="0"/>
        <v>1923.1133204099999</v>
      </c>
      <c r="D19" s="47">
        <f t="shared" si="1"/>
        <v>7313.6055612600003</v>
      </c>
      <c r="E19" s="47">
        <f t="shared" si="2"/>
        <v>2938.7810755199998</v>
      </c>
      <c r="F19" s="47">
        <f t="shared" si="3"/>
        <v>3583.2867720000004</v>
      </c>
      <c r="G19" s="47">
        <f t="shared" si="4"/>
        <v>791.53771374000007</v>
      </c>
      <c r="H19" s="47">
        <f t="shared" si="5"/>
        <v>5307.0945540100001</v>
      </c>
      <c r="I19" s="47">
        <v>1425.5562472199999</v>
      </c>
      <c r="J19" s="47">
        <f t="shared" si="6"/>
        <v>3881.5383067900002</v>
      </c>
      <c r="K19" s="47">
        <v>1308.60661458</v>
      </c>
      <c r="L19" s="47">
        <v>2108.2694238300001</v>
      </c>
      <c r="M19" s="47">
        <v>464.66226838</v>
      </c>
      <c r="N19" s="47">
        <f t="shared" si="7"/>
        <v>3929.6243276599998</v>
      </c>
      <c r="O19" s="47">
        <v>497.55707318999998</v>
      </c>
      <c r="P19" s="47">
        <f t="shared" si="8"/>
        <v>3432.0672544700001</v>
      </c>
      <c r="Q19" s="47">
        <v>1630.17446094</v>
      </c>
      <c r="R19" s="47">
        <v>1475.0173481700001</v>
      </c>
      <c r="S19" s="47">
        <v>326.87544536000001</v>
      </c>
      <c r="T19" s="47"/>
      <c r="U19" s="47"/>
      <c r="V19" s="47"/>
      <c r="W19" s="47"/>
      <c r="X19" s="47"/>
      <c r="Y19" s="47"/>
    </row>
    <row r="20" spans="1:25" ht="12.75" hidden="1" customHeight="1" outlineLevel="1">
      <c r="A20" s="15">
        <v>40817</v>
      </c>
      <c r="B20" s="47">
        <v>9319.9968374500004</v>
      </c>
      <c r="C20" s="47">
        <f t="shared" si="0"/>
        <v>1906.6327076699999</v>
      </c>
      <c r="D20" s="47">
        <f t="shared" si="1"/>
        <v>7413.3641297800004</v>
      </c>
      <c r="E20" s="47">
        <f t="shared" si="2"/>
        <v>2953.2072980600001</v>
      </c>
      <c r="F20" s="47">
        <f t="shared" si="3"/>
        <v>3650.7026943000001</v>
      </c>
      <c r="G20" s="47">
        <f t="shared" si="4"/>
        <v>809.45413742000005</v>
      </c>
      <c r="H20" s="47">
        <f t="shared" si="5"/>
        <v>5309.0400289099998</v>
      </c>
      <c r="I20" s="47">
        <v>1425.29891273</v>
      </c>
      <c r="J20" s="47">
        <f t="shared" si="6"/>
        <v>3883.7411161800001</v>
      </c>
      <c r="K20" s="47">
        <v>1291.4428453</v>
      </c>
      <c r="L20" s="47">
        <v>2122.27746084</v>
      </c>
      <c r="M20" s="47">
        <v>470.02081004000001</v>
      </c>
      <c r="N20" s="47">
        <f t="shared" si="7"/>
        <v>4010.9568085400001</v>
      </c>
      <c r="O20" s="47">
        <v>481.33379494000002</v>
      </c>
      <c r="P20" s="47">
        <f t="shared" si="8"/>
        <v>3529.6230135999999</v>
      </c>
      <c r="Q20" s="47">
        <v>1661.76445276</v>
      </c>
      <c r="R20" s="47">
        <v>1528.4252334600001</v>
      </c>
      <c r="S20" s="47">
        <v>339.43332737999998</v>
      </c>
      <c r="T20" s="47"/>
      <c r="U20" s="47"/>
      <c r="V20" s="47"/>
      <c r="W20" s="47"/>
      <c r="X20" s="47"/>
      <c r="Y20" s="47"/>
    </row>
    <row r="21" spans="1:25" ht="12.75" hidden="1" customHeight="1" outlineLevel="1">
      <c r="A21" s="15">
        <v>40848</v>
      </c>
      <c r="B21" s="47">
        <v>9342.7307039799998</v>
      </c>
      <c r="C21" s="47">
        <f t="shared" si="0"/>
        <v>1861.0573392599999</v>
      </c>
      <c r="D21" s="47">
        <f t="shared" si="1"/>
        <v>7481.6733647199999</v>
      </c>
      <c r="E21" s="47">
        <f t="shared" si="2"/>
        <v>3038.3593636599999</v>
      </c>
      <c r="F21" s="47">
        <f t="shared" si="3"/>
        <v>3559.9914762899998</v>
      </c>
      <c r="G21" s="47">
        <f t="shared" si="4"/>
        <v>883.32252476999997</v>
      </c>
      <c r="H21" s="47">
        <f t="shared" si="5"/>
        <v>5347.2972805400004</v>
      </c>
      <c r="I21" s="47">
        <v>1396.8314593099999</v>
      </c>
      <c r="J21" s="47">
        <f t="shared" si="6"/>
        <v>3950.4658212300001</v>
      </c>
      <c r="K21" s="47">
        <v>1358.76090017</v>
      </c>
      <c r="L21" s="47">
        <v>2072.5052039100001</v>
      </c>
      <c r="M21" s="47">
        <v>519.19971714999997</v>
      </c>
      <c r="N21" s="47">
        <f t="shared" si="7"/>
        <v>3995.4334234400003</v>
      </c>
      <c r="O21" s="47">
        <v>464.22587994999998</v>
      </c>
      <c r="P21" s="47">
        <f t="shared" si="8"/>
        <v>3531.2075434900003</v>
      </c>
      <c r="Q21" s="47">
        <v>1679.5984634900001</v>
      </c>
      <c r="R21" s="47">
        <v>1487.4862723799999</v>
      </c>
      <c r="S21" s="47">
        <v>364.12280762</v>
      </c>
      <c r="T21" s="47"/>
      <c r="U21" s="47"/>
      <c r="V21" s="47"/>
      <c r="W21" s="47"/>
      <c r="X21" s="47"/>
      <c r="Y21" s="47"/>
    </row>
    <row r="22" spans="1:25" ht="12.75" hidden="1" customHeight="1" outlineLevel="1">
      <c r="A22" s="15">
        <v>40878</v>
      </c>
      <c r="B22" s="47">
        <v>9511.9507844700001</v>
      </c>
      <c r="C22" s="47">
        <f t="shared" si="0"/>
        <v>1769.30238444</v>
      </c>
      <c r="D22" s="47">
        <f t="shared" si="1"/>
        <v>7742.6484000299997</v>
      </c>
      <c r="E22" s="47">
        <f t="shared" si="2"/>
        <v>3407.3194310700001</v>
      </c>
      <c r="F22" s="47">
        <f t="shared" si="3"/>
        <v>3516.9235763300003</v>
      </c>
      <c r="G22" s="47">
        <f t="shared" si="4"/>
        <v>818.40539263000005</v>
      </c>
      <c r="H22" s="47">
        <f t="shared" si="5"/>
        <v>5487.37465419</v>
      </c>
      <c r="I22" s="47">
        <v>1330.3034944799999</v>
      </c>
      <c r="J22" s="47">
        <f t="shared" si="6"/>
        <v>4157.0711597099998</v>
      </c>
      <c r="K22" s="47">
        <v>1631.9069353499999</v>
      </c>
      <c r="L22" s="47">
        <v>2048.29843458</v>
      </c>
      <c r="M22" s="47">
        <v>476.86578978</v>
      </c>
      <c r="N22" s="47">
        <f t="shared" si="7"/>
        <v>4024.5761302799997</v>
      </c>
      <c r="O22" s="47">
        <v>438.99888995999999</v>
      </c>
      <c r="P22" s="47">
        <f t="shared" si="8"/>
        <v>3585.5772403199999</v>
      </c>
      <c r="Q22" s="47">
        <v>1775.4124957199999</v>
      </c>
      <c r="R22" s="47">
        <v>1468.62514175</v>
      </c>
      <c r="S22" s="47">
        <v>341.53960284999999</v>
      </c>
      <c r="T22" s="47"/>
      <c r="U22" s="47"/>
      <c r="V22" s="47"/>
      <c r="W22" s="47"/>
      <c r="X22" s="47"/>
      <c r="Y22" s="47"/>
    </row>
    <row r="23" spans="1:25" ht="12.75" hidden="1" customHeight="1" outlineLevel="1">
      <c r="A23" s="15">
        <v>40909</v>
      </c>
      <c r="B23" s="47">
        <v>9823.8433657200003</v>
      </c>
      <c r="C23" s="47">
        <f t="shared" si="0"/>
        <v>1855.4007474099999</v>
      </c>
      <c r="D23" s="47">
        <f t="shared" si="1"/>
        <v>7968.4426183099995</v>
      </c>
      <c r="E23" s="47">
        <f t="shared" si="2"/>
        <v>3573.36793304</v>
      </c>
      <c r="F23" s="47">
        <f t="shared" si="3"/>
        <v>3569.3809070200004</v>
      </c>
      <c r="G23" s="47">
        <f t="shared" si="4"/>
        <v>825.69377824999992</v>
      </c>
      <c r="H23" s="47">
        <f t="shared" si="5"/>
        <v>5703.4452905500002</v>
      </c>
      <c r="I23" s="47">
        <v>1407.9577316</v>
      </c>
      <c r="J23" s="47">
        <f t="shared" si="6"/>
        <v>4295.4875589499998</v>
      </c>
      <c r="K23" s="47">
        <v>1769.0524292800001</v>
      </c>
      <c r="L23" s="47">
        <v>2045.5093532400001</v>
      </c>
      <c r="M23" s="47">
        <v>480.92577642999998</v>
      </c>
      <c r="N23" s="47">
        <f t="shared" si="7"/>
        <v>4120.3980751700001</v>
      </c>
      <c r="O23" s="47">
        <v>447.44301581000002</v>
      </c>
      <c r="P23" s="47">
        <f t="shared" si="8"/>
        <v>3672.9550593599997</v>
      </c>
      <c r="Q23" s="47">
        <v>1804.31550376</v>
      </c>
      <c r="R23" s="47">
        <v>1523.8715537800001</v>
      </c>
      <c r="S23" s="47">
        <v>344.76800181999999</v>
      </c>
      <c r="T23" s="47"/>
      <c r="U23" s="47"/>
      <c r="V23" s="47"/>
      <c r="W23" s="47"/>
      <c r="X23" s="47"/>
      <c r="Y23" s="47"/>
    </row>
    <row r="24" spans="1:25" ht="12.75" hidden="1" customHeight="1" outlineLevel="1">
      <c r="A24" s="15">
        <v>40940</v>
      </c>
      <c r="B24" s="47">
        <v>10092.995868990001</v>
      </c>
      <c r="C24" s="47">
        <f t="shared" si="0"/>
        <v>1920.7126219899999</v>
      </c>
      <c r="D24" s="47">
        <f t="shared" si="1"/>
        <v>8172.2832469999994</v>
      </c>
      <c r="E24" s="47">
        <f t="shared" si="2"/>
        <v>3668.2126576000001</v>
      </c>
      <c r="F24" s="47">
        <f t="shared" si="3"/>
        <v>3653.2749074100002</v>
      </c>
      <c r="G24" s="47">
        <f t="shared" si="4"/>
        <v>850.79568199000005</v>
      </c>
      <c r="H24" s="47">
        <f t="shared" si="5"/>
        <v>5886.8635760899997</v>
      </c>
      <c r="I24" s="47">
        <v>1471.3006725299999</v>
      </c>
      <c r="J24" s="47">
        <f t="shared" si="6"/>
        <v>4415.5629035599995</v>
      </c>
      <c r="K24" s="47">
        <v>1870.85164921</v>
      </c>
      <c r="L24" s="47">
        <v>2055.7489610100001</v>
      </c>
      <c r="M24" s="47">
        <v>488.96229333999997</v>
      </c>
      <c r="N24" s="47">
        <f t="shared" si="7"/>
        <v>4206.1322929000007</v>
      </c>
      <c r="O24" s="47">
        <v>449.41194946000002</v>
      </c>
      <c r="P24" s="47">
        <f t="shared" si="8"/>
        <v>3756.7203434400003</v>
      </c>
      <c r="Q24" s="47">
        <v>1797.3610083900001</v>
      </c>
      <c r="R24" s="47">
        <v>1597.5259464000001</v>
      </c>
      <c r="S24" s="47">
        <v>361.83338865000002</v>
      </c>
      <c r="T24" s="47"/>
      <c r="U24" s="47"/>
      <c r="V24" s="47"/>
      <c r="W24" s="47"/>
      <c r="X24" s="47"/>
      <c r="Y24" s="47"/>
    </row>
    <row r="25" spans="1:25" ht="12.75" hidden="1" customHeight="1" outlineLevel="1">
      <c r="A25" s="15">
        <v>40969</v>
      </c>
      <c r="B25" s="47">
        <v>10203.210590250001</v>
      </c>
      <c r="C25" s="47">
        <f t="shared" si="0"/>
        <v>1932.2312604799999</v>
      </c>
      <c r="D25" s="47">
        <f t="shared" si="1"/>
        <v>8270.9793297699998</v>
      </c>
      <c r="E25" s="47">
        <f t="shared" si="2"/>
        <v>3712.7667391200002</v>
      </c>
      <c r="F25" s="47">
        <f t="shared" si="3"/>
        <v>3717.6742204600005</v>
      </c>
      <c r="G25" s="47">
        <f t="shared" si="4"/>
        <v>840.53837019000002</v>
      </c>
      <c r="H25" s="47">
        <f t="shared" si="5"/>
        <v>6008.2290651699996</v>
      </c>
      <c r="I25" s="47">
        <v>1484.2773070200001</v>
      </c>
      <c r="J25" s="47">
        <f t="shared" si="6"/>
        <v>4523.9517581499995</v>
      </c>
      <c r="K25" s="47">
        <v>1926.46155024</v>
      </c>
      <c r="L25" s="47">
        <v>2103.8869645700001</v>
      </c>
      <c r="M25" s="47">
        <v>493.60324334000001</v>
      </c>
      <c r="N25" s="47">
        <f t="shared" si="7"/>
        <v>4194.9815250800002</v>
      </c>
      <c r="O25" s="47">
        <v>447.95395345999998</v>
      </c>
      <c r="P25" s="47">
        <f t="shared" si="8"/>
        <v>3747.0275716199999</v>
      </c>
      <c r="Q25" s="47">
        <v>1786.3051888800001</v>
      </c>
      <c r="R25" s="47">
        <v>1613.7872558900001</v>
      </c>
      <c r="S25" s="47">
        <v>346.93512685000002</v>
      </c>
      <c r="T25" s="47"/>
      <c r="U25" s="47"/>
      <c r="V25" s="47"/>
      <c r="W25" s="47"/>
      <c r="X25" s="47"/>
      <c r="Y25" s="47"/>
    </row>
    <row r="26" spans="1:25" ht="12.75" hidden="1" customHeight="1" outlineLevel="1">
      <c r="A26" s="15">
        <v>41000</v>
      </c>
      <c r="B26" s="47">
        <v>10827.062794789999</v>
      </c>
      <c r="C26" s="47">
        <f t="shared" si="0"/>
        <v>2009.33560068</v>
      </c>
      <c r="D26" s="47">
        <f t="shared" si="1"/>
        <v>8817.7271941100007</v>
      </c>
      <c r="E26" s="47">
        <f t="shared" si="2"/>
        <v>4043.7215618</v>
      </c>
      <c r="F26" s="47">
        <f t="shared" si="3"/>
        <v>3938.2724969399997</v>
      </c>
      <c r="G26" s="47">
        <f t="shared" si="4"/>
        <v>835.7331353699999</v>
      </c>
      <c r="H26" s="47">
        <f t="shared" si="5"/>
        <v>6372.8710883200001</v>
      </c>
      <c r="I26" s="47">
        <v>1568.8904759699999</v>
      </c>
      <c r="J26" s="47">
        <f t="shared" si="6"/>
        <v>4803.9806123500002</v>
      </c>
      <c r="K26" s="47">
        <v>2125.47866531</v>
      </c>
      <c r="L26" s="47">
        <v>2187.0299329899999</v>
      </c>
      <c r="M26" s="47">
        <v>491.47201404999998</v>
      </c>
      <c r="N26" s="47">
        <f t="shared" si="7"/>
        <v>4454.1917064699992</v>
      </c>
      <c r="O26" s="47">
        <v>440.44512471000002</v>
      </c>
      <c r="P26" s="47">
        <f t="shared" si="8"/>
        <v>4013.7465817599996</v>
      </c>
      <c r="Q26" s="47">
        <v>1918.24289649</v>
      </c>
      <c r="R26" s="47">
        <v>1751.24256395</v>
      </c>
      <c r="S26" s="47">
        <v>344.26112131999997</v>
      </c>
      <c r="T26" s="47"/>
      <c r="U26" s="47"/>
      <c r="V26" s="47"/>
      <c r="W26" s="47"/>
      <c r="X26" s="47"/>
      <c r="Y26" s="47"/>
    </row>
    <row r="27" spans="1:25" ht="12.75" hidden="1" customHeight="1" outlineLevel="1">
      <c r="A27" s="15">
        <v>41030</v>
      </c>
      <c r="B27" s="47">
        <v>10854.209946219999</v>
      </c>
      <c r="C27" s="47">
        <f t="shared" si="0"/>
        <v>1991.58850695</v>
      </c>
      <c r="D27" s="47">
        <f t="shared" si="1"/>
        <v>8862.6214392699985</v>
      </c>
      <c r="E27" s="47">
        <f t="shared" si="2"/>
        <v>4091.67165854</v>
      </c>
      <c r="F27" s="47">
        <f t="shared" si="3"/>
        <v>3940.5360200700002</v>
      </c>
      <c r="G27" s="47">
        <f t="shared" si="4"/>
        <v>830.41376065999998</v>
      </c>
      <c r="H27" s="47">
        <f t="shared" si="5"/>
        <v>6439.3919724099997</v>
      </c>
      <c r="I27" s="47">
        <v>1562.51687924</v>
      </c>
      <c r="J27" s="47">
        <f t="shared" si="6"/>
        <v>4876.8750931699997</v>
      </c>
      <c r="K27" s="47">
        <v>2176.5159315999999</v>
      </c>
      <c r="L27" s="47">
        <v>2210.7595332300002</v>
      </c>
      <c r="M27" s="47">
        <v>489.59962833999998</v>
      </c>
      <c r="N27" s="47">
        <f t="shared" si="7"/>
        <v>4414.8179738099998</v>
      </c>
      <c r="O27" s="47">
        <v>429.07162770999997</v>
      </c>
      <c r="P27" s="47">
        <f t="shared" si="8"/>
        <v>3985.7463460999998</v>
      </c>
      <c r="Q27" s="47">
        <v>1915.15572694</v>
      </c>
      <c r="R27" s="47">
        <v>1729.77648684</v>
      </c>
      <c r="S27" s="47">
        <v>340.81413232</v>
      </c>
      <c r="T27" s="47"/>
      <c r="U27" s="47"/>
      <c r="V27" s="47"/>
      <c r="W27" s="47"/>
      <c r="X27" s="47"/>
      <c r="Y27" s="47"/>
    </row>
    <row r="28" spans="1:25" ht="12.75" hidden="1" customHeight="1" outlineLevel="1">
      <c r="A28" s="15">
        <v>41061</v>
      </c>
      <c r="B28" s="47">
        <v>11042.737019869999</v>
      </c>
      <c r="C28" s="47">
        <f t="shared" si="0"/>
        <v>2097.00228655</v>
      </c>
      <c r="D28" s="47">
        <f t="shared" si="1"/>
        <v>8945.7347333199996</v>
      </c>
      <c r="E28" s="47">
        <f t="shared" si="2"/>
        <v>4130.1362124900006</v>
      </c>
      <c r="F28" s="47">
        <f t="shared" si="3"/>
        <v>3979.2683855099999</v>
      </c>
      <c r="G28" s="47">
        <f t="shared" si="4"/>
        <v>836.33013531999995</v>
      </c>
      <c r="H28" s="47">
        <f t="shared" si="5"/>
        <v>6546.3088671999994</v>
      </c>
      <c r="I28" s="47">
        <v>1666.5154238800001</v>
      </c>
      <c r="J28" s="47">
        <f t="shared" si="6"/>
        <v>4879.7934433199998</v>
      </c>
      <c r="K28" s="47">
        <v>2178.4122509200001</v>
      </c>
      <c r="L28" s="47">
        <v>2209.39464636</v>
      </c>
      <c r="M28" s="47">
        <v>491.98654604000001</v>
      </c>
      <c r="N28" s="47">
        <f t="shared" si="7"/>
        <v>4496.4281526699997</v>
      </c>
      <c r="O28" s="47">
        <v>430.48686266999999</v>
      </c>
      <c r="P28" s="47">
        <f t="shared" si="8"/>
        <v>4065.9412899999998</v>
      </c>
      <c r="Q28" s="47">
        <v>1951.72396157</v>
      </c>
      <c r="R28" s="47">
        <v>1769.8737391499999</v>
      </c>
      <c r="S28" s="47">
        <v>344.34358928</v>
      </c>
      <c r="T28" s="47"/>
      <c r="U28" s="47"/>
      <c r="V28" s="47"/>
      <c r="W28" s="47"/>
      <c r="X28" s="47"/>
      <c r="Y28" s="47"/>
    </row>
    <row r="29" spans="1:25" ht="12.75" hidden="1" customHeight="1" outlineLevel="1">
      <c r="A29" s="15">
        <v>41091</v>
      </c>
      <c r="B29" s="47">
        <v>11204.379017380001</v>
      </c>
      <c r="C29" s="47">
        <f t="shared" si="0"/>
        <v>2101.46715713</v>
      </c>
      <c r="D29" s="47">
        <f t="shared" si="1"/>
        <v>9102.9118602499984</v>
      </c>
      <c r="E29" s="47">
        <f t="shared" si="2"/>
        <v>4150.96237045</v>
      </c>
      <c r="F29" s="47">
        <f t="shared" si="3"/>
        <v>4086.9489065099997</v>
      </c>
      <c r="G29" s="47">
        <f t="shared" si="4"/>
        <v>865.00058329000001</v>
      </c>
      <c r="H29" s="47">
        <f t="shared" si="5"/>
        <v>6534.9181187599997</v>
      </c>
      <c r="I29" s="47">
        <v>1640.9535694599999</v>
      </c>
      <c r="J29" s="47">
        <f t="shared" si="6"/>
        <v>4893.9645492999998</v>
      </c>
      <c r="K29" s="47">
        <v>2208.00669079</v>
      </c>
      <c r="L29" s="47">
        <v>2197.7119502599999</v>
      </c>
      <c r="M29" s="47">
        <v>488.24590825000001</v>
      </c>
      <c r="N29" s="47">
        <f t="shared" si="7"/>
        <v>4669.4608986199992</v>
      </c>
      <c r="O29" s="47">
        <v>460.51358766999999</v>
      </c>
      <c r="P29" s="47">
        <f t="shared" si="8"/>
        <v>4208.9473109499995</v>
      </c>
      <c r="Q29" s="47">
        <v>1942.95567966</v>
      </c>
      <c r="R29" s="47">
        <v>1889.23695625</v>
      </c>
      <c r="S29" s="47">
        <v>376.75467504</v>
      </c>
      <c r="T29" s="47"/>
      <c r="U29" s="47"/>
      <c r="V29" s="47"/>
      <c r="W29" s="47"/>
      <c r="X29" s="47"/>
      <c r="Y29" s="47"/>
    </row>
    <row r="30" spans="1:25" ht="12.75" hidden="1" customHeight="1" outlineLevel="1">
      <c r="A30" s="15">
        <v>41122</v>
      </c>
      <c r="B30" s="47">
        <v>11411.421595309999</v>
      </c>
      <c r="C30" s="47">
        <f t="shared" si="0"/>
        <v>2078.78016514</v>
      </c>
      <c r="D30" s="47">
        <f t="shared" si="1"/>
        <v>9332.6414301700006</v>
      </c>
      <c r="E30" s="47">
        <f t="shared" si="2"/>
        <v>4238.6689788799995</v>
      </c>
      <c r="F30" s="47">
        <f t="shared" si="3"/>
        <v>4194.0563018399998</v>
      </c>
      <c r="G30" s="47">
        <f t="shared" si="4"/>
        <v>899.91614944999992</v>
      </c>
      <c r="H30" s="47">
        <f t="shared" si="5"/>
        <v>6552.6700130999998</v>
      </c>
      <c r="I30" s="47">
        <v>1616.39265879</v>
      </c>
      <c r="J30" s="47">
        <f t="shared" si="6"/>
        <v>4936.2773543100002</v>
      </c>
      <c r="K30" s="47">
        <v>2266.1285186099999</v>
      </c>
      <c r="L30" s="47">
        <v>2179.9978592100001</v>
      </c>
      <c r="M30" s="47">
        <v>490.15097649000001</v>
      </c>
      <c r="N30" s="47">
        <f t="shared" si="7"/>
        <v>4858.7515822100004</v>
      </c>
      <c r="O30" s="47">
        <v>462.38750635000002</v>
      </c>
      <c r="P30" s="47">
        <f t="shared" si="8"/>
        <v>4396.3640758600004</v>
      </c>
      <c r="Q30" s="47">
        <v>1972.54046027</v>
      </c>
      <c r="R30" s="47">
        <v>2014.0584426299999</v>
      </c>
      <c r="S30" s="47">
        <v>409.76517295999997</v>
      </c>
      <c r="T30" s="47"/>
      <c r="U30" s="47"/>
      <c r="V30" s="47"/>
      <c r="W30" s="47"/>
      <c r="X30" s="47"/>
      <c r="Y30" s="47"/>
    </row>
    <row r="31" spans="1:25" ht="12.75" hidden="1" customHeight="1" outlineLevel="1">
      <c r="A31" s="15">
        <v>41153</v>
      </c>
      <c r="B31" s="47">
        <v>11567.260706720001</v>
      </c>
      <c r="C31" s="47">
        <f t="shared" si="0"/>
        <v>2095.3409630900001</v>
      </c>
      <c r="D31" s="47">
        <f t="shared" si="1"/>
        <v>9471.9197436300019</v>
      </c>
      <c r="E31" s="47">
        <f t="shared" si="2"/>
        <v>4203.2094724600001</v>
      </c>
      <c r="F31" s="47">
        <f t="shared" si="3"/>
        <v>4312.9333504400001</v>
      </c>
      <c r="G31" s="47">
        <f t="shared" si="4"/>
        <v>955.77692073000003</v>
      </c>
      <c r="H31" s="47">
        <f t="shared" si="5"/>
        <v>6515.965460630001</v>
      </c>
      <c r="I31" s="47">
        <v>1596.79976274</v>
      </c>
      <c r="J31" s="47">
        <f t="shared" si="6"/>
        <v>4919.165697890001</v>
      </c>
      <c r="K31" s="47">
        <v>2269.9802775200001</v>
      </c>
      <c r="L31" s="47">
        <v>2161.64648528</v>
      </c>
      <c r="M31" s="47">
        <v>487.53893509</v>
      </c>
      <c r="N31" s="47">
        <f t="shared" si="7"/>
        <v>5051.2952460899996</v>
      </c>
      <c r="O31" s="47">
        <v>498.54120035</v>
      </c>
      <c r="P31" s="47">
        <f t="shared" si="8"/>
        <v>4552.75404574</v>
      </c>
      <c r="Q31" s="47">
        <v>1933.2291949400001</v>
      </c>
      <c r="R31" s="47">
        <v>2151.2868651600002</v>
      </c>
      <c r="S31" s="47">
        <v>468.23798563999998</v>
      </c>
      <c r="T31" s="47"/>
      <c r="U31" s="47"/>
      <c r="V31" s="47"/>
      <c r="W31" s="47"/>
      <c r="X31" s="47"/>
      <c r="Y31" s="47"/>
    </row>
    <row r="32" spans="1:25" ht="12.75" hidden="1" customHeight="1" outlineLevel="1">
      <c r="A32" s="15">
        <v>41183</v>
      </c>
      <c r="B32" s="47">
        <v>11703.00156828</v>
      </c>
      <c r="C32" s="47">
        <f t="shared" si="0"/>
        <v>2060.93504338</v>
      </c>
      <c r="D32" s="47">
        <f t="shared" si="1"/>
        <v>9642.0665248999994</v>
      </c>
      <c r="E32" s="47">
        <f t="shared" si="2"/>
        <v>4222.66973323</v>
      </c>
      <c r="F32" s="47">
        <f t="shared" si="3"/>
        <v>4426.2824221400006</v>
      </c>
      <c r="G32" s="47">
        <f t="shared" si="4"/>
        <v>993.11436952999998</v>
      </c>
      <c r="H32" s="47">
        <f t="shared" si="5"/>
        <v>6449.1946680500005</v>
      </c>
      <c r="I32" s="47">
        <v>1558.16746861</v>
      </c>
      <c r="J32" s="47">
        <f t="shared" si="6"/>
        <v>4891.02719944</v>
      </c>
      <c r="K32" s="47">
        <v>2263.2502770599999</v>
      </c>
      <c r="L32" s="47">
        <v>2139.68152676</v>
      </c>
      <c r="M32" s="47">
        <v>488.09539561999998</v>
      </c>
      <c r="N32" s="47">
        <f t="shared" si="7"/>
        <v>5253.8069002299999</v>
      </c>
      <c r="O32" s="47">
        <v>502.76757477000001</v>
      </c>
      <c r="P32" s="47">
        <f t="shared" si="8"/>
        <v>4751.0393254599994</v>
      </c>
      <c r="Q32" s="47">
        <v>1959.4194561700001</v>
      </c>
      <c r="R32" s="47">
        <v>2286.6008953800001</v>
      </c>
      <c r="S32" s="47">
        <v>505.01897391</v>
      </c>
      <c r="T32" s="47"/>
      <c r="U32" s="47"/>
      <c r="V32" s="47"/>
      <c r="W32" s="47"/>
      <c r="X32" s="47"/>
      <c r="Y32" s="47"/>
    </row>
    <row r="33" spans="1:25" ht="12.75" hidden="1" customHeight="1" outlineLevel="1">
      <c r="A33" s="15">
        <v>41214</v>
      </c>
      <c r="B33" s="47">
        <v>12020.410109500001</v>
      </c>
      <c r="C33" s="47">
        <f t="shared" si="0"/>
        <v>2091.22555461</v>
      </c>
      <c r="D33" s="47">
        <f t="shared" si="1"/>
        <v>9929.1845548900001</v>
      </c>
      <c r="E33" s="47">
        <f t="shared" si="2"/>
        <v>4362.9746792099995</v>
      </c>
      <c r="F33" s="47">
        <f t="shared" si="3"/>
        <v>4568.9068551500004</v>
      </c>
      <c r="G33" s="47">
        <f t="shared" si="4"/>
        <v>997.30302053000003</v>
      </c>
      <c r="H33" s="47">
        <f t="shared" si="5"/>
        <v>6604.3843065700003</v>
      </c>
      <c r="I33" s="47">
        <v>1588.7005618000001</v>
      </c>
      <c r="J33" s="47">
        <f t="shared" si="6"/>
        <v>5015.68374477</v>
      </c>
      <c r="K33" s="47">
        <v>2388.5018055599999</v>
      </c>
      <c r="L33" s="47">
        <v>2135.7155871599998</v>
      </c>
      <c r="M33" s="47">
        <v>491.46635205000001</v>
      </c>
      <c r="N33" s="47">
        <f t="shared" si="7"/>
        <v>5416.0258029300003</v>
      </c>
      <c r="O33" s="47">
        <v>502.52499281000001</v>
      </c>
      <c r="P33" s="47">
        <f t="shared" si="8"/>
        <v>4913.5008101200001</v>
      </c>
      <c r="Q33" s="47">
        <v>1974.4728736500001</v>
      </c>
      <c r="R33" s="47">
        <v>2433.1912679900001</v>
      </c>
      <c r="S33" s="47">
        <v>505.83666848000001</v>
      </c>
      <c r="T33" s="47"/>
      <c r="U33" s="47"/>
      <c r="V33" s="47"/>
      <c r="W33" s="47"/>
      <c r="X33" s="47"/>
      <c r="Y33" s="47"/>
    </row>
    <row r="34" spans="1:25" ht="12.75" hidden="1" customHeight="1" outlineLevel="1">
      <c r="A34" s="15">
        <v>41244</v>
      </c>
      <c r="B34" s="47">
        <v>12325.90192658</v>
      </c>
      <c r="C34" s="47">
        <f t="shared" si="0"/>
        <v>2068.25774404</v>
      </c>
      <c r="D34" s="47">
        <f t="shared" si="1"/>
        <v>10257.64418254</v>
      </c>
      <c r="E34" s="47">
        <f t="shared" si="2"/>
        <v>4512.4251992600002</v>
      </c>
      <c r="F34" s="47">
        <f t="shared" si="3"/>
        <v>4720.1799501200003</v>
      </c>
      <c r="G34" s="47">
        <f t="shared" si="4"/>
        <v>1025.0390331599999</v>
      </c>
      <c r="H34" s="47">
        <f t="shared" si="5"/>
        <v>6807.0549546599996</v>
      </c>
      <c r="I34" s="47">
        <v>1583.14910859</v>
      </c>
      <c r="J34" s="47">
        <f t="shared" si="6"/>
        <v>5223.9058460699998</v>
      </c>
      <c r="K34" s="47">
        <v>2568.8800147000002</v>
      </c>
      <c r="L34" s="47">
        <v>2158.5738582399999</v>
      </c>
      <c r="M34" s="47">
        <v>496.45197313</v>
      </c>
      <c r="N34" s="47">
        <f t="shared" si="7"/>
        <v>5518.8469719200002</v>
      </c>
      <c r="O34" s="47">
        <v>485.10863545000001</v>
      </c>
      <c r="P34" s="47">
        <f t="shared" si="8"/>
        <v>5033.7383364699999</v>
      </c>
      <c r="Q34" s="47">
        <v>1943.5451845600001</v>
      </c>
      <c r="R34" s="47">
        <v>2561.6060918799999</v>
      </c>
      <c r="S34" s="47">
        <v>528.58706002999998</v>
      </c>
      <c r="T34" s="47"/>
      <c r="U34" s="47"/>
      <c r="V34" s="47"/>
      <c r="W34" s="47"/>
      <c r="X34" s="47"/>
      <c r="Y34" s="47"/>
    </row>
    <row r="35" spans="1:25" ht="12.75" hidden="1" customHeight="1" outlineLevel="1">
      <c r="A35" s="15">
        <v>41275</v>
      </c>
      <c r="B35" s="47">
        <v>12646.831680499999</v>
      </c>
      <c r="C35" s="47">
        <f t="shared" si="0"/>
        <v>2081.94995913</v>
      </c>
      <c r="D35" s="47">
        <f t="shared" si="1"/>
        <v>10564.88172137</v>
      </c>
      <c r="E35" s="47">
        <f t="shared" si="2"/>
        <v>4675.92036465</v>
      </c>
      <c r="F35" s="47">
        <f t="shared" si="3"/>
        <v>4849.3714731300006</v>
      </c>
      <c r="G35" s="47">
        <f t="shared" si="4"/>
        <v>1039.58988359</v>
      </c>
      <c r="H35" s="47">
        <f t="shared" si="5"/>
        <v>7065.6230728800001</v>
      </c>
      <c r="I35" s="47">
        <v>1598.4996941100001</v>
      </c>
      <c r="J35" s="47">
        <f t="shared" si="6"/>
        <v>5467.1233787700003</v>
      </c>
      <c r="K35" s="47">
        <v>2721.57928322</v>
      </c>
      <c r="L35" s="47">
        <v>2240.03941467</v>
      </c>
      <c r="M35" s="47">
        <v>505.50468088000002</v>
      </c>
      <c r="N35" s="47">
        <f t="shared" si="7"/>
        <v>5581.2086076200003</v>
      </c>
      <c r="O35" s="47">
        <v>483.45026502000002</v>
      </c>
      <c r="P35" s="47">
        <f t="shared" si="8"/>
        <v>5097.7583426000001</v>
      </c>
      <c r="Q35" s="47">
        <v>1954.34108143</v>
      </c>
      <c r="R35" s="47">
        <v>2609.3320584600001</v>
      </c>
      <c r="S35" s="47">
        <v>534.08520270999998</v>
      </c>
      <c r="T35" s="47"/>
      <c r="U35" s="47"/>
      <c r="V35" s="47"/>
      <c r="W35" s="47"/>
      <c r="X35" s="47"/>
      <c r="Y35" s="47"/>
    </row>
    <row r="36" spans="1:25" ht="12.75" hidden="1" customHeight="1" outlineLevel="1">
      <c r="A36" s="15">
        <v>41306</v>
      </c>
      <c r="B36" s="47">
        <v>12840.920108189999</v>
      </c>
      <c r="C36" s="47">
        <f t="shared" si="0"/>
        <v>2140.0043192499998</v>
      </c>
      <c r="D36" s="47">
        <f t="shared" si="1"/>
        <v>10700.915788940001</v>
      </c>
      <c r="E36" s="47">
        <f t="shared" si="2"/>
        <v>4705.0359018099998</v>
      </c>
      <c r="F36" s="47">
        <f t="shared" si="3"/>
        <v>5880.8278844199995</v>
      </c>
      <c r="G36" s="47">
        <f t="shared" si="4"/>
        <v>115.05200271</v>
      </c>
      <c r="H36" s="47">
        <f t="shared" si="5"/>
        <v>7288.5780317600011</v>
      </c>
      <c r="I36" s="47">
        <v>1682.3063852299999</v>
      </c>
      <c r="J36" s="47">
        <f t="shared" si="6"/>
        <v>5606.2716465300009</v>
      </c>
      <c r="K36" s="47">
        <v>2776.6846310800001</v>
      </c>
      <c r="L36" s="47">
        <v>2764.2511422100001</v>
      </c>
      <c r="M36" s="47">
        <v>65.335873239999998</v>
      </c>
      <c r="N36" s="47">
        <f t="shared" si="7"/>
        <v>5552.342076429999</v>
      </c>
      <c r="O36" s="47">
        <v>457.69793401999999</v>
      </c>
      <c r="P36" s="47">
        <f t="shared" si="8"/>
        <v>5094.6441424099994</v>
      </c>
      <c r="Q36" s="47">
        <v>1928.3512707299999</v>
      </c>
      <c r="R36" s="47">
        <v>3116.5767422099998</v>
      </c>
      <c r="S36" s="47">
        <v>49.716129469999998</v>
      </c>
      <c r="T36" s="47"/>
      <c r="U36" s="47"/>
      <c r="V36" s="47"/>
      <c r="W36" s="47"/>
      <c r="X36" s="47"/>
      <c r="Y36" s="47"/>
    </row>
    <row r="37" spans="1:25" ht="12.75" hidden="1" customHeight="1" outlineLevel="1">
      <c r="A37" s="15">
        <v>41334</v>
      </c>
      <c r="B37" s="47">
        <v>12983.646397959999</v>
      </c>
      <c r="C37" s="47">
        <f t="shared" si="0"/>
        <v>2178.4848583500002</v>
      </c>
      <c r="D37" s="47">
        <f t="shared" si="1"/>
        <v>10805.161539609999</v>
      </c>
      <c r="E37" s="47">
        <f t="shared" si="2"/>
        <v>4659.7449975899999</v>
      </c>
      <c r="F37" s="47">
        <f t="shared" si="3"/>
        <v>6016.8405205899999</v>
      </c>
      <c r="G37" s="47">
        <f t="shared" si="4"/>
        <v>128.57602143</v>
      </c>
      <c r="H37" s="47">
        <f t="shared" si="5"/>
        <v>7513.8562033300004</v>
      </c>
      <c r="I37" s="47">
        <v>1722.1473829500001</v>
      </c>
      <c r="J37" s="47">
        <f t="shared" si="6"/>
        <v>5791.7088203800004</v>
      </c>
      <c r="K37" s="47">
        <v>2831.9177614099999</v>
      </c>
      <c r="L37" s="47">
        <v>2877.97126807</v>
      </c>
      <c r="M37" s="47">
        <v>81.819790900000001</v>
      </c>
      <c r="N37" s="47">
        <f t="shared" si="7"/>
        <v>5469.790194629999</v>
      </c>
      <c r="O37" s="47">
        <v>456.33747540000002</v>
      </c>
      <c r="P37" s="47">
        <f t="shared" si="8"/>
        <v>5013.4527192299993</v>
      </c>
      <c r="Q37" s="47">
        <v>1827.82723618</v>
      </c>
      <c r="R37" s="47">
        <v>3138.8692525199999</v>
      </c>
      <c r="S37" s="47">
        <v>46.756230530000003</v>
      </c>
      <c r="T37" s="47"/>
      <c r="U37" s="47"/>
      <c r="V37" s="47"/>
      <c r="W37" s="47"/>
      <c r="X37" s="47"/>
      <c r="Y37" s="47"/>
    </row>
    <row r="38" spans="1:25" ht="12.75" hidden="1" customHeight="1" outlineLevel="1">
      <c r="A38" s="15">
        <v>41365</v>
      </c>
      <c r="B38" s="47">
        <v>13203.83368935</v>
      </c>
      <c r="C38" s="47">
        <f t="shared" si="0"/>
        <v>2282.0566836100002</v>
      </c>
      <c r="D38" s="47">
        <f t="shared" si="1"/>
        <v>10921.777005740001</v>
      </c>
      <c r="E38" s="47">
        <f t="shared" si="2"/>
        <v>4571.9345190200002</v>
      </c>
      <c r="F38" s="47">
        <f t="shared" si="3"/>
        <v>6222.3938210699998</v>
      </c>
      <c r="G38" s="47">
        <f t="shared" si="4"/>
        <v>127.44866565</v>
      </c>
      <c r="H38" s="47">
        <f t="shared" si="5"/>
        <v>7767.0390581700012</v>
      </c>
      <c r="I38" s="47">
        <v>1805.65916212</v>
      </c>
      <c r="J38" s="47">
        <f t="shared" si="6"/>
        <v>5961.3798960500008</v>
      </c>
      <c r="K38" s="47">
        <v>2879.5096110600002</v>
      </c>
      <c r="L38" s="47">
        <v>2999.5946073499999</v>
      </c>
      <c r="M38" s="47">
        <v>82.275677639999998</v>
      </c>
      <c r="N38" s="47">
        <f t="shared" si="7"/>
        <v>5436.7946311799997</v>
      </c>
      <c r="O38" s="47">
        <v>476.39752148999997</v>
      </c>
      <c r="P38" s="47">
        <f t="shared" si="8"/>
        <v>4960.3971096899995</v>
      </c>
      <c r="Q38" s="47">
        <v>1692.4249079599999</v>
      </c>
      <c r="R38" s="47">
        <v>3222.7992137199999</v>
      </c>
      <c r="S38" s="47">
        <v>45.172988009999997</v>
      </c>
      <c r="T38" s="47"/>
      <c r="U38" s="47"/>
      <c r="V38" s="47"/>
      <c r="W38" s="47"/>
      <c r="X38" s="47"/>
      <c r="Y38" s="47"/>
    </row>
    <row r="39" spans="1:25" ht="12.75" hidden="1" customHeight="1" outlineLevel="1">
      <c r="A39" s="15">
        <v>41395</v>
      </c>
      <c r="B39" s="47">
        <v>13389.061986749999</v>
      </c>
      <c r="C39" s="47">
        <f t="shared" si="0"/>
        <v>2327.9019491100003</v>
      </c>
      <c r="D39" s="47">
        <f t="shared" si="1"/>
        <v>11061.160037640002</v>
      </c>
      <c r="E39" s="47">
        <f t="shared" si="2"/>
        <v>4580.8454108400001</v>
      </c>
      <c r="F39" s="47">
        <f t="shared" si="3"/>
        <v>6354.0209024199994</v>
      </c>
      <c r="G39" s="47">
        <f t="shared" si="4"/>
        <v>126.29372437999999</v>
      </c>
      <c r="H39" s="47">
        <f t="shared" si="5"/>
        <v>7978.6864389500006</v>
      </c>
      <c r="I39" s="47">
        <v>1851.2907872400001</v>
      </c>
      <c r="J39" s="47">
        <f t="shared" si="6"/>
        <v>6127.3956517100005</v>
      </c>
      <c r="K39" s="47">
        <v>2939.6726693199998</v>
      </c>
      <c r="L39" s="47">
        <v>3103.9782651199998</v>
      </c>
      <c r="M39" s="47">
        <v>83.744717269999995</v>
      </c>
      <c r="N39" s="47">
        <f t="shared" si="7"/>
        <v>5410.3755478000003</v>
      </c>
      <c r="O39" s="47">
        <v>476.61116186999999</v>
      </c>
      <c r="P39" s="47">
        <f t="shared" si="8"/>
        <v>4933.7643859300006</v>
      </c>
      <c r="Q39" s="47">
        <v>1641.17274152</v>
      </c>
      <c r="R39" s="47">
        <v>3250.0426373</v>
      </c>
      <c r="S39" s="47">
        <v>42.549007109999998</v>
      </c>
      <c r="T39" s="47"/>
      <c r="U39" s="47"/>
      <c r="V39" s="47"/>
      <c r="W39" s="47"/>
      <c r="X39" s="47"/>
      <c r="Y39" s="47"/>
    </row>
    <row r="40" spans="1:25" ht="12.75" hidden="1" customHeight="1" outlineLevel="1">
      <c r="A40" s="15">
        <v>41426</v>
      </c>
      <c r="B40" s="47">
        <v>13829.188986220001</v>
      </c>
      <c r="C40" s="47">
        <f t="shared" si="0"/>
        <v>2546.98162121</v>
      </c>
      <c r="D40" s="47">
        <f t="shared" si="1"/>
        <v>11282.207365009999</v>
      </c>
      <c r="E40" s="47">
        <f t="shared" si="2"/>
        <v>4615.1900569400004</v>
      </c>
      <c r="F40" s="47">
        <f t="shared" si="3"/>
        <v>6542.0362698899999</v>
      </c>
      <c r="G40" s="47">
        <f t="shared" si="4"/>
        <v>124.98103818</v>
      </c>
      <c r="H40" s="47">
        <f t="shared" si="5"/>
        <v>8380.0287600299998</v>
      </c>
      <c r="I40" s="47">
        <v>2062.46550028</v>
      </c>
      <c r="J40" s="47">
        <f t="shared" si="6"/>
        <v>6317.5632597499998</v>
      </c>
      <c r="K40" s="47">
        <v>3031.8618463500002</v>
      </c>
      <c r="L40" s="47">
        <v>3201.4376818699998</v>
      </c>
      <c r="M40" s="47">
        <v>84.263731530000001</v>
      </c>
      <c r="N40" s="47">
        <f t="shared" si="7"/>
        <v>5449.1602261900007</v>
      </c>
      <c r="O40" s="47">
        <v>484.51612093</v>
      </c>
      <c r="P40" s="47">
        <f t="shared" si="8"/>
        <v>4964.6441052600003</v>
      </c>
      <c r="Q40" s="47">
        <v>1583.32821059</v>
      </c>
      <c r="R40" s="47">
        <v>3340.5985880200001</v>
      </c>
      <c r="S40" s="47">
        <v>40.717306649999998</v>
      </c>
      <c r="T40" s="47"/>
      <c r="U40" s="47"/>
      <c r="V40" s="47"/>
      <c r="W40" s="47"/>
      <c r="X40" s="47"/>
      <c r="Y40" s="47"/>
    </row>
    <row r="41" spans="1:25" ht="12.75" hidden="1" customHeight="1" outlineLevel="1">
      <c r="A41" s="15">
        <v>41456</v>
      </c>
      <c r="B41" s="47">
        <v>14082.014204789997</v>
      </c>
      <c r="C41" s="47">
        <f t="shared" si="0"/>
        <v>2524.8769804100002</v>
      </c>
      <c r="D41" s="47">
        <f t="shared" si="1"/>
        <v>11557.13722438</v>
      </c>
      <c r="E41" s="47">
        <f t="shared" si="2"/>
        <v>4441.9367940000002</v>
      </c>
      <c r="F41" s="47">
        <f t="shared" si="3"/>
        <v>6988.1139935600004</v>
      </c>
      <c r="G41" s="47">
        <f t="shared" si="4"/>
        <v>127.08643681999999</v>
      </c>
      <c r="H41" s="47">
        <f t="shared" si="5"/>
        <v>8562.4551191400005</v>
      </c>
      <c r="I41" s="47">
        <v>2036.8485615100001</v>
      </c>
      <c r="J41" s="47">
        <f t="shared" si="6"/>
        <v>6525.6065576299998</v>
      </c>
      <c r="K41" s="47">
        <v>3118.0533923799999</v>
      </c>
      <c r="L41" s="47">
        <v>3320.97307</v>
      </c>
      <c r="M41" s="47">
        <v>86.580095249999999</v>
      </c>
      <c r="N41" s="47">
        <f t="shared" si="7"/>
        <v>5519.5590856500003</v>
      </c>
      <c r="O41" s="47">
        <v>488.02841890000002</v>
      </c>
      <c r="P41" s="47">
        <f t="shared" si="8"/>
        <v>5031.5306667499999</v>
      </c>
      <c r="Q41" s="47">
        <v>1323.8834016200001</v>
      </c>
      <c r="R41" s="47">
        <v>3667.1409235599999</v>
      </c>
      <c r="S41" s="47">
        <v>40.506341569999996</v>
      </c>
      <c r="T41" s="47"/>
      <c r="U41" s="47"/>
      <c r="V41" s="47"/>
      <c r="W41" s="47"/>
      <c r="X41" s="47"/>
      <c r="Y41" s="47"/>
    </row>
    <row r="42" spans="1:25" ht="12.75" hidden="1" customHeight="1" outlineLevel="1">
      <c r="A42" s="15">
        <v>41487</v>
      </c>
      <c r="B42" s="47">
        <v>14260.69919214</v>
      </c>
      <c r="C42" s="47">
        <f t="shared" si="0"/>
        <v>2519.6089538199999</v>
      </c>
      <c r="D42" s="47">
        <f t="shared" si="1"/>
        <v>11741.090238320001</v>
      </c>
      <c r="E42" s="47">
        <f t="shared" si="2"/>
        <v>4441.8974282400004</v>
      </c>
      <c r="F42" s="47">
        <f t="shared" si="3"/>
        <v>7149.8829955799993</v>
      </c>
      <c r="G42" s="47">
        <f t="shared" si="4"/>
        <v>149.30981449999999</v>
      </c>
      <c r="H42" s="47">
        <f t="shared" si="5"/>
        <v>8700.5355533500006</v>
      </c>
      <c r="I42" s="47">
        <v>2037.4918097499999</v>
      </c>
      <c r="J42" s="47">
        <f t="shared" si="6"/>
        <v>6663.0437436000002</v>
      </c>
      <c r="K42" s="47">
        <v>3134.1702473700002</v>
      </c>
      <c r="L42" s="47">
        <v>3421.0405222999998</v>
      </c>
      <c r="M42" s="47">
        <v>107.83297392999999</v>
      </c>
      <c r="N42" s="47">
        <f t="shared" si="7"/>
        <v>5560.1636387899998</v>
      </c>
      <c r="O42" s="47">
        <v>482.11714406999999</v>
      </c>
      <c r="P42" s="47">
        <f t="shared" si="8"/>
        <v>5078.0464947199998</v>
      </c>
      <c r="Q42" s="47">
        <v>1307.72718087</v>
      </c>
      <c r="R42" s="47">
        <v>3728.8424732799999</v>
      </c>
      <c r="S42" s="47">
        <v>41.47684057</v>
      </c>
      <c r="T42" s="47"/>
      <c r="U42" s="47"/>
      <c r="V42" s="47"/>
      <c r="W42" s="47"/>
      <c r="X42" s="47"/>
      <c r="Y42" s="47"/>
    </row>
    <row r="43" spans="1:25" ht="12.75" hidden="1" customHeight="1" outlineLevel="1">
      <c r="A43" s="15">
        <v>41518</v>
      </c>
      <c r="B43" s="47">
        <v>14487.77489112</v>
      </c>
      <c r="C43" s="47">
        <f t="shared" si="0"/>
        <v>2509.7665663900002</v>
      </c>
      <c r="D43" s="47">
        <f t="shared" si="1"/>
        <v>11978.008324729999</v>
      </c>
      <c r="E43" s="47">
        <f t="shared" si="2"/>
        <v>4477.8421499100004</v>
      </c>
      <c r="F43" s="47">
        <f t="shared" si="3"/>
        <v>7336.7026790899999</v>
      </c>
      <c r="G43" s="47">
        <f t="shared" si="4"/>
        <v>163.46349573000001</v>
      </c>
      <c r="H43" s="47">
        <f t="shared" si="5"/>
        <v>8856.5943116800008</v>
      </c>
      <c r="I43" s="47">
        <v>2024.8732945700001</v>
      </c>
      <c r="J43" s="47">
        <f t="shared" si="6"/>
        <v>6831.7210171100005</v>
      </c>
      <c r="K43" s="47">
        <v>3179.32258159</v>
      </c>
      <c r="L43" s="47">
        <v>3529.4456183000002</v>
      </c>
      <c r="M43" s="47">
        <v>122.95281722</v>
      </c>
      <c r="N43" s="47">
        <f t="shared" si="7"/>
        <v>5631.1805794399997</v>
      </c>
      <c r="O43" s="47">
        <v>484.89327182</v>
      </c>
      <c r="P43" s="47">
        <f t="shared" si="8"/>
        <v>5146.2873076199994</v>
      </c>
      <c r="Q43" s="47">
        <v>1298.51956832</v>
      </c>
      <c r="R43" s="47">
        <v>3807.2570607900002</v>
      </c>
      <c r="S43" s="47">
        <v>40.510678509999998</v>
      </c>
      <c r="T43" s="47"/>
      <c r="U43" s="47"/>
      <c r="V43" s="47"/>
      <c r="W43" s="47"/>
      <c r="X43" s="47"/>
      <c r="Y43" s="47"/>
    </row>
    <row r="44" spans="1:25" ht="12.75" hidden="1" customHeight="1" outlineLevel="1">
      <c r="A44" s="15">
        <v>41548</v>
      </c>
      <c r="B44" s="47">
        <v>14690.39760326</v>
      </c>
      <c r="C44" s="47">
        <f t="shared" si="0"/>
        <v>2433.4947205399999</v>
      </c>
      <c r="D44" s="47">
        <f t="shared" si="1"/>
        <v>12256.90288272</v>
      </c>
      <c r="E44" s="47">
        <f t="shared" si="2"/>
        <v>4547.9757557100002</v>
      </c>
      <c r="F44" s="47">
        <f t="shared" si="3"/>
        <v>7474.4218585300005</v>
      </c>
      <c r="G44" s="47">
        <f t="shared" si="4"/>
        <v>234.50526848000001</v>
      </c>
      <c r="H44" s="47">
        <f t="shared" si="5"/>
        <v>9042.4043645500005</v>
      </c>
      <c r="I44" s="47">
        <v>1968.6762933299999</v>
      </c>
      <c r="J44" s="47">
        <f t="shared" si="6"/>
        <v>7073.7280712199999</v>
      </c>
      <c r="K44" s="47">
        <v>3282.9600555000002</v>
      </c>
      <c r="L44" s="47">
        <v>3590.7676071599999</v>
      </c>
      <c r="M44" s="47">
        <v>200.00040856000001</v>
      </c>
      <c r="N44" s="47">
        <f t="shared" si="7"/>
        <v>5647.9932387099998</v>
      </c>
      <c r="O44" s="47">
        <v>464.81842720999998</v>
      </c>
      <c r="P44" s="47">
        <f t="shared" si="8"/>
        <v>5183.1748115</v>
      </c>
      <c r="Q44" s="47">
        <v>1265.01570021</v>
      </c>
      <c r="R44" s="47">
        <v>3883.6542513700001</v>
      </c>
      <c r="S44" s="47">
        <v>34.504859920000001</v>
      </c>
      <c r="T44" s="47"/>
      <c r="U44" s="47"/>
      <c r="V44" s="47"/>
      <c r="W44" s="47"/>
      <c r="X44" s="47"/>
      <c r="Y44" s="47"/>
    </row>
    <row r="45" spans="1:25" ht="12.75" hidden="1" customHeight="1" outlineLevel="1">
      <c r="A45" s="15">
        <v>41579</v>
      </c>
      <c r="B45" s="47">
        <v>14952.32117218</v>
      </c>
      <c r="C45" s="47">
        <f t="shared" si="0"/>
        <v>2531.8442616500001</v>
      </c>
      <c r="D45" s="47">
        <f t="shared" si="1"/>
        <v>12420.47691053</v>
      </c>
      <c r="E45" s="47">
        <f t="shared" si="2"/>
        <v>4546.7124385899997</v>
      </c>
      <c r="F45" s="47">
        <f t="shared" si="3"/>
        <v>7614.8514311599993</v>
      </c>
      <c r="G45" s="47">
        <f t="shared" si="4"/>
        <v>258.91304078000002</v>
      </c>
      <c r="H45" s="47">
        <f t="shared" si="5"/>
        <v>9284.0613406100001</v>
      </c>
      <c r="I45" s="47">
        <v>2022.6100273300001</v>
      </c>
      <c r="J45" s="47">
        <f t="shared" si="6"/>
        <v>7261.4513132799993</v>
      </c>
      <c r="K45" s="47">
        <v>3339.3162533099999</v>
      </c>
      <c r="L45" s="47">
        <v>3700.1429123799999</v>
      </c>
      <c r="M45" s="47">
        <v>221.99214759</v>
      </c>
      <c r="N45" s="47">
        <f t="shared" si="7"/>
        <v>5668.2598315699997</v>
      </c>
      <c r="O45" s="47">
        <v>509.23423431999998</v>
      </c>
      <c r="P45" s="47">
        <f t="shared" si="8"/>
        <v>5159.0255972499999</v>
      </c>
      <c r="Q45" s="47">
        <v>1207.3961852800001</v>
      </c>
      <c r="R45" s="47">
        <v>3914.7085187799998</v>
      </c>
      <c r="S45" s="47">
        <v>36.920893190000001</v>
      </c>
      <c r="T45" s="47"/>
      <c r="U45" s="47"/>
      <c r="V45" s="47"/>
      <c r="W45" s="47"/>
      <c r="X45" s="47"/>
      <c r="Y45" s="47"/>
    </row>
    <row r="46" spans="1:25" ht="12.75" hidden="1" customHeight="1" outlineLevel="1">
      <c r="A46" s="15">
        <v>41609</v>
      </c>
      <c r="B46" s="47">
        <v>15124.980494039999</v>
      </c>
      <c r="C46" s="47">
        <f t="shared" si="0"/>
        <v>2329.3226187400001</v>
      </c>
      <c r="D46" s="47">
        <f t="shared" si="1"/>
        <v>12795.657875299999</v>
      </c>
      <c r="E46" s="47">
        <f t="shared" si="2"/>
        <v>4538.0471768200005</v>
      </c>
      <c r="F46" s="47">
        <f t="shared" si="3"/>
        <v>7961.3276000599999</v>
      </c>
      <c r="G46" s="47">
        <f t="shared" si="4"/>
        <v>296.28309841999999</v>
      </c>
      <c r="H46" s="47">
        <f t="shared" si="5"/>
        <v>9457.6143958800003</v>
      </c>
      <c r="I46" s="47">
        <v>1896.2601986100001</v>
      </c>
      <c r="J46" s="47">
        <f t="shared" si="6"/>
        <v>7561.3541972699995</v>
      </c>
      <c r="K46" s="47">
        <v>3340.98241134</v>
      </c>
      <c r="L46" s="47">
        <v>3957.72599984</v>
      </c>
      <c r="M46" s="47">
        <v>262.64578609</v>
      </c>
      <c r="N46" s="47">
        <f t="shared" si="7"/>
        <v>5667.3660981599996</v>
      </c>
      <c r="O46" s="47">
        <v>433.06242013000002</v>
      </c>
      <c r="P46" s="47">
        <f t="shared" si="8"/>
        <v>5234.3036780299999</v>
      </c>
      <c r="Q46" s="47">
        <v>1197.06476548</v>
      </c>
      <c r="R46" s="47">
        <v>4003.6016002199999</v>
      </c>
      <c r="S46" s="47">
        <v>33.63731233</v>
      </c>
      <c r="T46" s="47"/>
      <c r="U46" s="47"/>
      <c r="V46" s="47"/>
      <c r="W46" s="47"/>
      <c r="X46" s="47"/>
      <c r="Y46" s="47"/>
    </row>
    <row r="47" spans="1:25" ht="12.75" hidden="1" customHeight="1" outlineLevel="1">
      <c r="A47" s="15">
        <v>41640</v>
      </c>
      <c r="B47" s="47">
        <v>15196.825100679998</v>
      </c>
      <c r="C47" s="47">
        <f t="shared" si="0"/>
        <v>2279.3605483800002</v>
      </c>
      <c r="D47" s="47">
        <f t="shared" si="1"/>
        <v>12917.4645523</v>
      </c>
      <c r="E47" s="47">
        <f t="shared" si="2"/>
        <v>4462.1089063500003</v>
      </c>
      <c r="F47" s="47">
        <f t="shared" si="3"/>
        <v>8142.4004497300002</v>
      </c>
      <c r="G47" s="47">
        <f t="shared" si="4"/>
        <v>312.95519622</v>
      </c>
      <c r="H47" s="47">
        <f t="shared" si="5"/>
        <v>9528.1410674800009</v>
      </c>
      <c r="I47" s="47">
        <v>1831.82625942</v>
      </c>
      <c r="J47" s="47">
        <f t="shared" si="6"/>
        <v>7696.3148080600004</v>
      </c>
      <c r="K47" s="47">
        <v>3276.60603631</v>
      </c>
      <c r="L47" s="47">
        <v>4138.7161424400001</v>
      </c>
      <c r="M47" s="47">
        <v>280.99262930999998</v>
      </c>
      <c r="N47" s="47">
        <f t="shared" si="7"/>
        <v>5668.6840331999992</v>
      </c>
      <c r="O47" s="47">
        <v>447.53428896000003</v>
      </c>
      <c r="P47" s="47">
        <f t="shared" si="8"/>
        <v>5221.1497442399996</v>
      </c>
      <c r="Q47" s="47">
        <v>1185.5028700400001</v>
      </c>
      <c r="R47" s="47">
        <v>4003.6843072900001</v>
      </c>
      <c r="S47" s="47">
        <v>31.96256691</v>
      </c>
      <c r="T47" s="47"/>
      <c r="U47" s="47"/>
      <c r="V47" s="47"/>
      <c r="W47" s="47"/>
      <c r="X47" s="47"/>
      <c r="Y47" s="47"/>
    </row>
    <row r="48" spans="1:25" ht="12.75" hidden="1" customHeight="1" outlineLevel="1">
      <c r="A48" s="15">
        <v>41671</v>
      </c>
      <c r="B48" s="47">
        <v>15608.014353660003</v>
      </c>
      <c r="C48" s="47">
        <f t="shared" si="0"/>
        <v>2098.2437593300001</v>
      </c>
      <c r="D48" s="47">
        <f t="shared" si="1"/>
        <v>13509.770594329999</v>
      </c>
      <c r="E48" s="47">
        <f t="shared" si="2"/>
        <v>4391.1942345099997</v>
      </c>
      <c r="F48" s="47">
        <f t="shared" si="3"/>
        <v>8751.4266511099995</v>
      </c>
      <c r="G48" s="47">
        <f t="shared" si="4"/>
        <v>367.14970870999997</v>
      </c>
      <c r="H48" s="47">
        <f t="shared" si="5"/>
        <v>8905.0063828900002</v>
      </c>
      <c r="I48" s="47">
        <v>1520.9692202900001</v>
      </c>
      <c r="J48" s="47">
        <f t="shared" si="6"/>
        <v>7384.0371625999996</v>
      </c>
      <c r="K48" s="47">
        <v>3053.26763054</v>
      </c>
      <c r="L48" s="47">
        <v>4001.4193986</v>
      </c>
      <c r="M48" s="47">
        <v>329.35013346</v>
      </c>
      <c r="N48" s="47">
        <f t="shared" si="7"/>
        <v>6703.0079707700006</v>
      </c>
      <c r="O48" s="47">
        <v>577.27453904000004</v>
      </c>
      <c r="P48" s="47">
        <f t="shared" si="8"/>
        <v>6125.7334317300001</v>
      </c>
      <c r="Q48" s="47">
        <v>1337.9266039700001</v>
      </c>
      <c r="R48" s="47">
        <v>4750.0072525100004</v>
      </c>
      <c r="S48" s="47">
        <v>37.799575249999997</v>
      </c>
      <c r="T48" s="47"/>
      <c r="U48" s="47"/>
      <c r="V48" s="47"/>
      <c r="W48" s="47"/>
      <c r="X48" s="47"/>
      <c r="Y48" s="47"/>
    </row>
    <row r="49" spans="1:25" ht="12.75" hidden="1" customHeight="1" outlineLevel="1">
      <c r="A49" s="15">
        <v>41699</v>
      </c>
      <c r="B49" s="47">
        <v>15289.35486761</v>
      </c>
      <c r="C49" s="47">
        <f t="shared" si="0"/>
        <v>2215.7945181300001</v>
      </c>
      <c r="D49" s="47">
        <f t="shared" si="1"/>
        <v>13073.56034948</v>
      </c>
      <c r="E49" s="47">
        <f t="shared" si="2"/>
        <v>4382.6645382699999</v>
      </c>
      <c r="F49" s="47">
        <f t="shared" si="3"/>
        <v>8342.3027934000002</v>
      </c>
      <c r="G49" s="47">
        <f t="shared" si="4"/>
        <v>348.59301780999999</v>
      </c>
      <c r="H49" s="47">
        <f t="shared" si="5"/>
        <v>8459.41684584</v>
      </c>
      <c r="I49" s="47">
        <v>1512.16068002</v>
      </c>
      <c r="J49" s="47">
        <f t="shared" si="6"/>
        <v>6947.2561658199993</v>
      </c>
      <c r="K49" s="47">
        <v>2878.12966628</v>
      </c>
      <c r="L49" s="47">
        <v>3758.4403771500001</v>
      </c>
      <c r="M49" s="47">
        <v>310.68612238999998</v>
      </c>
      <c r="N49" s="47">
        <f t="shared" si="7"/>
        <v>6829.9380217700009</v>
      </c>
      <c r="O49" s="47">
        <v>703.63383811000006</v>
      </c>
      <c r="P49" s="47">
        <f t="shared" si="8"/>
        <v>6126.3041836600005</v>
      </c>
      <c r="Q49" s="47">
        <v>1504.5348719900001</v>
      </c>
      <c r="R49" s="47">
        <v>4583.86241625</v>
      </c>
      <c r="S49" s="47">
        <v>37.906895419999998</v>
      </c>
      <c r="T49" s="47"/>
      <c r="U49" s="47"/>
      <c r="V49" s="47"/>
      <c r="W49" s="47"/>
      <c r="X49" s="47"/>
      <c r="Y49" s="47"/>
    </row>
    <row r="50" spans="1:25" ht="12.75" hidden="1" customHeight="1" outlineLevel="1">
      <c r="A50" s="15">
        <v>41730</v>
      </c>
      <c r="B50" s="47">
        <v>15295.344606129998</v>
      </c>
      <c r="C50" s="47">
        <f t="shared" si="0"/>
        <v>2311.3308760999998</v>
      </c>
      <c r="D50" s="47">
        <f t="shared" si="1"/>
        <v>12984.013730030001</v>
      </c>
      <c r="E50" s="47">
        <f t="shared" si="2"/>
        <v>4560.1774358499997</v>
      </c>
      <c r="F50" s="47">
        <f t="shared" si="3"/>
        <v>8068.93813606</v>
      </c>
      <c r="G50" s="47">
        <f t="shared" si="4"/>
        <v>354.89815812000001</v>
      </c>
      <c r="H50" s="47">
        <f t="shared" si="5"/>
        <v>8539.5324889500007</v>
      </c>
      <c r="I50" s="47">
        <v>1642.1527982800001</v>
      </c>
      <c r="J50" s="47">
        <f t="shared" si="6"/>
        <v>6897.3796906699999</v>
      </c>
      <c r="K50" s="47">
        <v>3012.6145576099998</v>
      </c>
      <c r="L50" s="47">
        <v>3576.3646445300001</v>
      </c>
      <c r="M50" s="47">
        <v>308.40048853000002</v>
      </c>
      <c r="N50" s="47">
        <f t="shared" si="7"/>
        <v>6755.8121171800003</v>
      </c>
      <c r="O50" s="47">
        <v>669.17807782</v>
      </c>
      <c r="P50" s="47">
        <f t="shared" si="8"/>
        <v>6086.6340393600003</v>
      </c>
      <c r="Q50" s="47">
        <v>1547.5628782399999</v>
      </c>
      <c r="R50" s="47">
        <v>4492.57349153</v>
      </c>
      <c r="S50" s="47">
        <v>46.497669590000001</v>
      </c>
      <c r="T50" s="47"/>
      <c r="U50" s="47"/>
      <c r="V50" s="47"/>
      <c r="W50" s="47"/>
      <c r="X50" s="47"/>
      <c r="Y50" s="47"/>
    </row>
    <row r="51" spans="1:25" ht="12.75" hidden="1" customHeight="1" outlineLevel="1">
      <c r="A51" s="15">
        <v>41760</v>
      </c>
      <c r="B51" s="47">
        <v>15305.098736479998</v>
      </c>
      <c r="C51" s="47">
        <f t="shared" si="0"/>
        <v>2398.5890618600001</v>
      </c>
      <c r="D51" s="47">
        <f t="shared" si="1"/>
        <v>12906.50967462</v>
      </c>
      <c r="E51" s="47">
        <f t="shared" si="2"/>
        <v>4649.8164059000001</v>
      </c>
      <c r="F51" s="47">
        <f t="shared" si="3"/>
        <v>7901.9504761999997</v>
      </c>
      <c r="G51" s="47">
        <f t="shared" si="4"/>
        <v>354.74279252000002</v>
      </c>
      <c r="H51" s="47">
        <f t="shared" si="5"/>
        <v>8598.0101410799998</v>
      </c>
      <c r="I51" s="47">
        <v>1749.10992171</v>
      </c>
      <c r="J51" s="47">
        <f t="shared" si="6"/>
        <v>6848.9002193699998</v>
      </c>
      <c r="K51" s="47">
        <v>3085.9437656099999</v>
      </c>
      <c r="L51" s="47">
        <v>3458.9208532399998</v>
      </c>
      <c r="M51" s="47">
        <v>304.03560052</v>
      </c>
      <c r="N51" s="47">
        <f t="shared" si="7"/>
        <v>6707.0885953999996</v>
      </c>
      <c r="O51" s="47">
        <v>649.47914015000003</v>
      </c>
      <c r="P51" s="47">
        <f t="shared" si="8"/>
        <v>6057.6094552499999</v>
      </c>
      <c r="Q51" s="47">
        <v>1563.8726402899999</v>
      </c>
      <c r="R51" s="47">
        <v>4443.0296229599999</v>
      </c>
      <c r="S51" s="47">
        <v>50.707191999999999</v>
      </c>
      <c r="T51" s="47"/>
      <c r="U51" s="47"/>
      <c r="V51" s="47"/>
      <c r="W51" s="47"/>
      <c r="X51" s="47"/>
      <c r="Y51" s="47"/>
    </row>
    <row r="52" spans="1:25" ht="12.75" hidden="1" customHeight="1" outlineLevel="1">
      <c r="A52" s="15">
        <v>41791</v>
      </c>
      <c r="B52" s="47">
        <v>15467.875544140003</v>
      </c>
      <c r="C52" s="47">
        <f t="shared" si="0"/>
        <v>2582.35331391</v>
      </c>
      <c r="D52" s="47">
        <f t="shared" si="1"/>
        <v>12885.522230229999</v>
      </c>
      <c r="E52" s="47">
        <f t="shared" si="2"/>
        <v>4843.3097019500001</v>
      </c>
      <c r="F52" s="47">
        <f t="shared" si="3"/>
        <v>7683.5585999800005</v>
      </c>
      <c r="G52" s="47">
        <f t="shared" si="4"/>
        <v>358.65392830000002</v>
      </c>
      <c r="H52" s="47">
        <f t="shared" si="5"/>
        <v>8933.1538532199993</v>
      </c>
      <c r="I52" s="47">
        <v>1965.7154928099999</v>
      </c>
      <c r="J52" s="47">
        <f t="shared" si="6"/>
        <v>6967.4383604099994</v>
      </c>
      <c r="K52" s="47">
        <v>3288.3716314200001</v>
      </c>
      <c r="L52" s="47">
        <v>3371.3669939599999</v>
      </c>
      <c r="M52" s="47">
        <v>307.69973503</v>
      </c>
      <c r="N52" s="47">
        <f t="shared" si="7"/>
        <v>6534.7216909200006</v>
      </c>
      <c r="O52" s="47">
        <v>616.6378211</v>
      </c>
      <c r="P52" s="47">
        <f t="shared" si="8"/>
        <v>5918.0838698200005</v>
      </c>
      <c r="Q52" s="47">
        <v>1554.93807053</v>
      </c>
      <c r="R52" s="47">
        <v>4312.1916060200001</v>
      </c>
      <c r="S52" s="47">
        <v>50.954193269999998</v>
      </c>
      <c r="T52" s="47"/>
      <c r="U52" s="47"/>
      <c r="V52" s="47"/>
      <c r="W52" s="47"/>
      <c r="X52" s="47"/>
      <c r="Y52" s="47"/>
    </row>
    <row r="53" spans="1:25" ht="12.75" hidden="1" customHeight="1" outlineLevel="1">
      <c r="A53" s="15">
        <v>41821</v>
      </c>
      <c r="B53" s="47">
        <v>15036.335205339999</v>
      </c>
      <c r="C53" s="47">
        <f t="shared" si="0"/>
        <v>2486.7181186399998</v>
      </c>
      <c r="D53" s="47">
        <f t="shared" si="1"/>
        <v>12549.6170867</v>
      </c>
      <c r="E53" s="47">
        <f t="shared" si="2"/>
        <v>4731.2814085</v>
      </c>
      <c r="F53" s="47">
        <f t="shared" si="3"/>
        <v>7463.1278046499992</v>
      </c>
      <c r="G53" s="47">
        <f t="shared" si="4"/>
        <v>355.20787355000004</v>
      </c>
      <c r="H53" s="47">
        <f t="shared" si="5"/>
        <v>8820.9747927799999</v>
      </c>
      <c r="I53" s="47">
        <v>1858.7078120399999</v>
      </c>
      <c r="J53" s="47">
        <f t="shared" si="6"/>
        <v>6962.2669807399998</v>
      </c>
      <c r="K53" s="47">
        <v>3362.6322396300002</v>
      </c>
      <c r="L53" s="47">
        <v>3294.6625682899999</v>
      </c>
      <c r="M53" s="47">
        <v>304.97217282000003</v>
      </c>
      <c r="N53" s="47">
        <f t="shared" si="7"/>
        <v>6215.3604125599995</v>
      </c>
      <c r="O53" s="47">
        <v>628.01030660000004</v>
      </c>
      <c r="P53" s="47">
        <f t="shared" si="8"/>
        <v>5587.3501059599994</v>
      </c>
      <c r="Q53" s="47">
        <v>1368.64916887</v>
      </c>
      <c r="R53" s="47">
        <v>4168.4652363599998</v>
      </c>
      <c r="S53" s="47">
        <v>50.235700729999998</v>
      </c>
      <c r="T53" s="47"/>
      <c r="U53" s="47"/>
      <c r="V53" s="47"/>
      <c r="W53" s="47"/>
      <c r="X53" s="47"/>
      <c r="Y53" s="47"/>
    </row>
    <row r="54" spans="1:25" hidden="1" outlineLevel="1">
      <c r="A54" s="15">
        <v>41852</v>
      </c>
      <c r="B54" s="47">
        <v>15490.670615450003</v>
      </c>
      <c r="C54" s="47">
        <f t="shared" si="0"/>
        <v>2623.40419393</v>
      </c>
      <c r="D54" s="47">
        <f t="shared" si="1"/>
        <v>12867.26642152</v>
      </c>
      <c r="E54" s="47">
        <f t="shared" si="2"/>
        <v>4796.5239247600002</v>
      </c>
      <c r="F54" s="47">
        <f t="shared" si="3"/>
        <v>7709.5617317300002</v>
      </c>
      <c r="G54" s="47">
        <f t="shared" si="4"/>
        <v>361.18076503000003</v>
      </c>
      <c r="H54" s="47">
        <f t="shared" si="5"/>
        <v>8666.0972890399989</v>
      </c>
      <c r="I54" s="47">
        <v>1861.0007410200001</v>
      </c>
      <c r="J54" s="47">
        <f t="shared" si="6"/>
        <v>6805.0965480199993</v>
      </c>
      <c r="K54" s="47">
        <v>3298.4236883399999</v>
      </c>
      <c r="L54" s="47">
        <v>3191.3312010099999</v>
      </c>
      <c r="M54" s="47">
        <v>315.34165867000002</v>
      </c>
      <c r="N54" s="47">
        <f t="shared" si="7"/>
        <v>6824.5733264100008</v>
      </c>
      <c r="O54" s="47">
        <v>762.40345291000006</v>
      </c>
      <c r="P54" s="47">
        <f t="shared" si="8"/>
        <v>6062.1698735000009</v>
      </c>
      <c r="Q54" s="47">
        <v>1498.1002364200001</v>
      </c>
      <c r="R54" s="47">
        <v>4518.2305307200004</v>
      </c>
      <c r="S54" s="47">
        <v>45.839106360000002</v>
      </c>
      <c r="T54" s="47"/>
      <c r="U54" s="47"/>
      <c r="V54" s="47"/>
      <c r="W54" s="47"/>
      <c r="X54" s="47"/>
      <c r="Y54" s="47"/>
    </row>
    <row r="55" spans="1:25" hidden="1" outlineLevel="1" collapsed="1">
      <c r="A55" s="15">
        <v>41883</v>
      </c>
      <c r="B55" s="47">
        <v>14675.300152420001</v>
      </c>
      <c r="C55" s="47">
        <f t="shared" si="0"/>
        <v>2559.03670646</v>
      </c>
      <c r="D55" s="47">
        <f t="shared" si="1"/>
        <v>12116.263445960001</v>
      </c>
      <c r="E55" s="47">
        <f t="shared" si="2"/>
        <v>4693.9590324000001</v>
      </c>
      <c r="F55" s="47">
        <f t="shared" si="3"/>
        <v>7080.8444792199998</v>
      </c>
      <c r="G55" s="47">
        <f t="shared" si="4"/>
        <v>341.45993434000002</v>
      </c>
      <c r="H55" s="47">
        <f t="shared" si="5"/>
        <v>8382.4385954600002</v>
      </c>
      <c r="I55" s="47">
        <v>1820.4131755799999</v>
      </c>
      <c r="J55" s="47">
        <f t="shared" si="6"/>
        <v>6562.0254198800003</v>
      </c>
      <c r="K55" s="47">
        <v>3189.2301974900001</v>
      </c>
      <c r="L55" s="47">
        <v>3073.5767802</v>
      </c>
      <c r="M55" s="47">
        <v>299.21844219000002</v>
      </c>
      <c r="N55" s="47">
        <f t="shared" si="7"/>
        <v>6292.8615569599997</v>
      </c>
      <c r="O55" s="47">
        <v>738.62353087999998</v>
      </c>
      <c r="P55" s="47">
        <f t="shared" si="8"/>
        <v>5554.2380260800001</v>
      </c>
      <c r="Q55" s="47">
        <v>1504.7288349099999</v>
      </c>
      <c r="R55" s="47">
        <v>4007.2676990199998</v>
      </c>
      <c r="S55" s="47">
        <v>42.241492149999999</v>
      </c>
      <c r="T55" s="47"/>
      <c r="U55" s="47"/>
      <c r="V55" s="47"/>
      <c r="W55" s="47"/>
      <c r="X55" s="47"/>
      <c r="Y55" s="47"/>
    </row>
    <row r="56" spans="1:25" hidden="1" outlineLevel="1" collapsed="1">
      <c r="A56" s="15">
        <v>41913</v>
      </c>
      <c r="B56" s="47">
        <v>14636.682710969999</v>
      </c>
      <c r="C56" s="47">
        <f t="shared" si="0"/>
        <v>2598.9679015400002</v>
      </c>
      <c r="D56" s="47">
        <f t="shared" si="1"/>
        <v>12037.714809429999</v>
      </c>
      <c r="E56" s="47">
        <f t="shared" si="2"/>
        <v>4931.8032911999999</v>
      </c>
      <c r="F56" s="47">
        <f t="shared" si="3"/>
        <v>6779.5612197499995</v>
      </c>
      <c r="G56" s="47">
        <f t="shared" si="4"/>
        <v>326.35029847999999</v>
      </c>
      <c r="H56" s="47">
        <f t="shared" si="5"/>
        <v>8418.1001910300001</v>
      </c>
      <c r="I56" s="47">
        <v>1852.2920782900001</v>
      </c>
      <c r="J56" s="47">
        <f t="shared" si="6"/>
        <v>6565.8081127399992</v>
      </c>
      <c r="K56" s="47">
        <v>3282.5330561199999</v>
      </c>
      <c r="L56" s="47">
        <v>2995.40885501</v>
      </c>
      <c r="M56" s="47">
        <v>287.86620161000002</v>
      </c>
      <c r="N56" s="47">
        <f t="shared" si="7"/>
        <v>6218.5825199399997</v>
      </c>
      <c r="O56" s="47">
        <v>746.67582325000001</v>
      </c>
      <c r="P56" s="47">
        <f t="shared" si="8"/>
        <v>5471.90669669</v>
      </c>
      <c r="Q56" s="47">
        <v>1649.27023508</v>
      </c>
      <c r="R56" s="47">
        <v>3784.1523647399999</v>
      </c>
      <c r="S56" s="47">
        <v>38.484096870000002</v>
      </c>
      <c r="T56" s="47"/>
      <c r="U56" s="47"/>
      <c r="V56" s="47"/>
      <c r="W56" s="47"/>
      <c r="X56" s="47"/>
      <c r="Y56" s="47"/>
    </row>
    <row r="57" spans="1:25" hidden="1" outlineLevel="1" collapsed="1">
      <c r="A57" s="15">
        <v>41944</v>
      </c>
      <c r="B57" s="47">
        <v>15681.111467090001</v>
      </c>
      <c r="C57" s="47">
        <f t="shared" si="0"/>
        <v>2940.0356577299999</v>
      </c>
      <c r="D57" s="47">
        <f t="shared" si="1"/>
        <v>12741.075809359998</v>
      </c>
      <c r="E57" s="47">
        <f t="shared" si="2"/>
        <v>5355.7629979399999</v>
      </c>
      <c r="F57" s="47">
        <f t="shared" si="3"/>
        <v>7064.0821098300003</v>
      </c>
      <c r="G57" s="47">
        <f t="shared" si="4"/>
        <v>321.23070158999997</v>
      </c>
      <c r="H57" s="47">
        <f t="shared" si="5"/>
        <v>8541.8479971899997</v>
      </c>
      <c r="I57" s="47">
        <v>2041.7669584600001</v>
      </c>
      <c r="J57" s="47">
        <f t="shared" si="6"/>
        <v>6500.0810387299998</v>
      </c>
      <c r="K57" s="47">
        <v>3303.8955344999999</v>
      </c>
      <c r="L57" s="47">
        <v>2916.6669368500002</v>
      </c>
      <c r="M57" s="47">
        <v>279.51856737999998</v>
      </c>
      <c r="N57" s="47">
        <f t="shared" si="7"/>
        <v>7139.2634698999991</v>
      </c>
      <c r="O57" s="47">
        <v>898.26869926999996</v>
      </c>
      <c r="P57" s="47">
        <f t="shared" si="8"/>
        <v>6240.994770629999</v>
      </c>
      <c r="Q57" s="47">
        <v>2051.8674634399999</v>
      </c>
      <c r="R57" s="47">
        <v>4147.4151729799996</v>
      </c>
      <c r="S57" s="47">
        <v>41.712134210000002</v>
      </c>
      <c r="T57" s="47"/>
      <c r="U57" s="47"/>
      <c r="V57" s="47"/>
      <c r="W57" s="47"/>
      <c r="X57" s="47"/>
      <c r="Y57" s="47"/>
    </row>
    <row r="58" spans="1:25" hidden="1" outlineLevel="1" collapsed="1">
      <c r="A58" s="15">
        <v>41974</v>
      </c>
      <c r="B58" s="47">
        <v>15854.85014481</v>
      </c>
      <c r="C58" s="47">
        <f t="shared" si="0"/>
        <v>2971.3879524899999</v>
      </c>
      <c r="D58" s="47">
        <f t="shared" si="1"/>
        <v>12883.462192319999</v>
      </c>
      <c r="E58" s="47">
        <f t="shared" si="2"/>
        <v>5824.1980858700008</v>
      </c>
      <c r="F58" s="47">
        <f t="shared" si="3"/>
        <v>6759.3394510599992</v>
      </c>
      <c r="G58" s="47">
        <f t="shared" si="4"/>
        <v>299.92465539</v>
      </c>
      <c r="H58" s="47">
        <f t="shared" si="5"/>
        <v>8401.5446428300002</v>
      </c>
      <c r="I58" s="47">
        <v>2015.56165713</v>
      </c>
      <c r="J58" s="47">
        <f t="shared" si="6"/>
        <v>6385.9829857000004</v>
      </c>
      <c r="K58" s="47">
        <v>3462.6619578300001</v>
      </c>
      <c r="L58" s="47">
        <v>2663.4700258399998</v>
      </c>
      <c r="M58" s="47">
        <v>259.85100203000002</v>
      </c>
      <c r="N58" s="47">
        <f t="shared" si="7"/>
        <v>7453.3055019799995</v>
      </c>
      <c r="O58" s="47">
        <v>955.82629536000002</v>
      </c>
      <c r="P58" s="47">
        <f t="shared" si="8"/>
        <v>6497.4792066199998</v>
      </c>
      <c r="Q58" s="47">
        <v>2361.5361280400002</v>
      </c>
      <c r="R58" s="47">
        <v>4095.8694252199998</v>
      </c>
      <c r="S58" s="47">
        <v>40.073653360000002</v>
      </c>
      <c r="T58" s="47"/>
      <c r="U58" s="47"/>
      <c r="V58" s="47"/>
      <c r="W58" s="47"/>
      <c r="X58" s="47"/>
      <c r="Y58" s="47"/>
    </row>
    <row r="59" spans="1:25" hidden="1" outlineLevel="1" collapsed="1">
      <c r="A59" s="15">
        <v>42005</v>
      </c>
      <c r="B59" s="47">
        <v>15729.717329079998</v>
      </c>
      <c r="C59" s="47">
        <f t="shared" si="0"/>
        <v>3063.91309417</v>
      </c>
      <c r="D59" s="47">
        <f t="shared" si="1"/>
        <v>12665.80423491</v>
      </c>
      <c r="E59" s="47">
        <f t="shared" si="2"/>
        <v>5954.2184162199992</v>
      </c>
      <c r="F59" s="47">
        <f t="shared" si="3"/>
        <v>6419.62818479</v>
      </c>
      <c r="G59" s="47">
        <f t="shared" si="4"/>
        <v>291.95763390000002</v>
      </c>
      <c r="H59" s="47">
        <f t="shared" si="5"/>
        <v>8337.5829577999993</v>
      </c>
      <c r="I59" s="47">
        <v>2088.49395886</v>
      </c>
      <c r="J59" s="47">
        <f t="shared" si="6"/>
        <v>6249.0889989399993</v>
      </c>
      <c r="K59" s="47">
        <v>3524.5252584599998</v>
      </c>
      <c r="L59" s="47">
        <v>2473.9368342299999</v>
      </c>
      <c r="M59" s="47">
        <v>250.62690624999999</v>
      </c>
      <c r="N59" s="47">
        <f t="shared" si="7"/>
        <v>7392.134371279999</v>
      </c>
      <c r="O59" s="47">
        <v>975.41913531</v>
      </c>
      <c r="P59" s="47">
        <f t="shared" si="8"/>
        <v>6416.7152359699994</v>
      </c>
      <c r="Q59" s="47">
        <v>2429.6931577599998</v>
      </c>
      <c r="R59" s="47">
        <v>3945.69135056</v>
      </c>
      <c r="S59" s="47">
        <v>41.33072765</v>
      </c>
      <c r="T59" s="47"/>
      <c r="U59" s="47"/>
      <c r="V59" s="47"/>
      <c r="W59" s="47"/>
      <c r="X59" s="47"/>
      <c r="Y59" s="47"/>
    </row>
    <row r="60" spans="1:25" hidden="1" outlineLevel="1" collapsed="1">
      <c r="A60" s="15">
        <v>42036</v>
      </c>
      <c r="B60" s="47">
        <v>19885.275202689998</v>
      </c>
      <c r="C60" s="47">
        <f t="shared" si="0"/>
        <v>3676.7225907500001</v>
      </c>
      <c r="D60" s="47">
        <f t="shared" si="1"/>
        <v>16208.552611939998</v>
      </c>
      <c r="E60" s="47">
        <f t="shared" si="2"/>
        <v>7362.5139675699993</v>
      </c>
      <c r="F60" s="47">
        <f t="shared" si="3"/>
        <v>8352.41049217</v>
      </c>
      <c r="G60" s="47">
        <f t="shared" si="4"/>
        <v>493.62815219999999</v>
      </c>
      <c r="H60" s="47">
        <f t="shared" si="5"/>
        <v>7970.60697669</v>
      </c>
      <c r="I60" s="47">
        <v>1999.0465474</v>
      </c>
      <c r="J60" s="47">
        <f t="shared" si="6"/>
        <v>5971.5604292899998</v>
      </c>
      <c r="K60" s="47">
        <v>3451.0055244999999</v>
      </c>
      <c r="L60" s="47">
        <v>2095.3553276100001</v>
      </c>
      <c r="M60" s="47">
        <v>425.19957718000001</v>
      </c>
      <c r="N60" s="47">
        <f t="shared" si="7"/>
        <v>11914.668226</v>
      </c>
      <c r="O60" s="47">
        <v>1677.6760433500001</v>
      </c>
      <c r="P60" s="47">
        <f t="shared" si="8"/>
        <v>10236.992182649999</v>
      </c>
      <c r="Q60" s="47">
        <v>3911.5084430699999</v>
      </c>
      <c r="R60" s="47">
        <v>6257.0551645599999</v>
      </c>
      <c r="S60" s="47">
        <v>68.428575019999997</v>
      </c>
      <c r="T60" s="47"/>
      <c r="U60" s="47"/>
      <c r="V60" s="47"/>
      <c r="W60" s="47"/>
      <c r="X60" s="47"/>
      <c r="Y60" s="47"/>
    </row>
    <row r="61" spans="1:25" hidden="1" outlineLevel="1" collapsed="1">
      <c r="A61" s="15">
        <v>42064</v>
      </c>
      <c r="B61" s="47">
        <v>16994.087022059997</v>
      </c>
      <c r="C61" s="47">
        <f t="shared" si="0"/>
        <v>3204.6119939099999</v>
      </c>
      <c r="D61" s="47">
        <f t="shared" si="1"/>
        <v>13789.475028149998</v>
      </c>
      <c r="E61" s="47">
        <f t="shared" si="2"/>
        <v>6558.1187716799996</v>
      </c>
      <c r="F61" s="47">
        <f t="shared" si="3"/>
        <v>6759.8115923599998</v>
      </c>
      <c r="G61" s="47">
        <f t="shared" si="4"/>
        <v>471.54466411000004</v>
      </c>
      <c r="H61" s="47">
        <f t="shared" si="5"/>
        <v>7635.4603670500001</v>
      </c>
      <c r="I61" s="47">
        <v>1916.6249884599999</v>
      </c>
      <c r="J61" s="47">
        <f t="shared" si="6"/>
        <v>5718.8353785899999</v>
      </c>
      <c r="K61" s="47">
        <v>3441.5207664499999</v>
      </c>
      <c r="L61" s="47">
        <v>1861.63522764</v>
      </c>
      <c r="M61" s="47">
        <v>415.67938450000003</v>
      </c>
      <c r="N61" s="47">
        <f t="shared" si="7"/>
        <v>9358.626655009999</v>
      </c>
      <c r="O61" s="47">
        <v>1287.98700545</v>
      </c>
      <c r="P61" s="47">
        <f t="shared" si="8"/>
        <v>8070.6396495599993</v>
      </c>
      <c r="Q61" s="47">
        <v>3116.5980052300001</v>
      </c>
      <c r="R61" s="47">
        <v>4898.1763647199996</v>
      </c>
      <c r="S61" s="47">
        <v>55.865279610000002</v>
      </c>
      <c r="T61" s="47"/>
      <c r="U61" s="47"/>
      <c r="V61" s="47"/>
      <c r="W61" s="47"/>
      <c r="X61" s="47"/>
      <c r="Y61" s="47"/>
    </row>
    <row r="62" spans="1:25" hidden="1" outlineLevel="1" collapsed="1">
      <c r="A62" s="15">
        <v>42095</v>
      </c>
      <c r="B62" s="47">
        <v>16135.274849339999</v>
      </c>
      <c r="C62" s="47">
        <f t="shared" si="0"/>
        <v>3153.6757289799998</v>
      </c>
      <c r="D62" s="47">
        <f t="shared" si="1"/>
        <v>12981.599120359999</v>
      </c>
      <c r="E62" s="47">
        <f t="shared" si="2"/>
        <v>6305.2400394100005</v>
      </c>
      <c r="F62" s="47">
        <f t="shared" si="3"/>
        <v>6186.0361916700003</v>
      </c>
      <c r="G62" s="47">
        <f t="shared" si="4"/>
        <v>490.32288927999997</v>
      </c>
      <c r="H62" s="47">
        <f t="shared" si="5"/>
        <v>7817.4573779100001</v>
      </c>
      <c r="I62" s="47">
        <v>2015.8983788200001</v>
      </c>
      <c r="J62" s="47">
        <f t="shared" si="6"/>
        <v>5801.5589990899998</v>
      </c>
      <c r="K62" s="47">
        <v>3513.7731604800001</v>
      </c>
      <c r="L62" s="47">
        <v>1847.35758949</v>
      </c>
      <c r="M62" s="47">
        <v>440.42824911999998</v>
      </c>
      <c r="N62" s="47">
        <f t="shared" si="7"/>
        <v>8317.8174714299985</v>
      </c>
      <c r="O62" s="47">
        <v>1137.77735016</v>
      </c>
      <c r="P62" s="47">
        <f t="shared" si="8"/>
        <v>7180.040121269999</v>
      </c>
      <c r="Q62" s="47">
        <v>2791.4668789299999</v>
      </c>
      <c r="R62" s="47">
        <v>4338.6786021799999</v>
      </c>
      <c r="S62" s="47">
        <v>49.894640160000002</v>
      </c>
      <c r="T62" s="47"/>
      <c r="U62" s="47"/>
      <c r="V62" s="47"/>
      <c r="W62" s="47"/>
      <c r="X62" s="47"/>
      <c r="Y62" s="47"/>
    </row>
    <row r="63" spans="1:25" hidden="1" outlineLevel="1" collapsed="1">
      <c r="A63" s="15">
        <v>42125</v>
      </c>
      <c r="B63" s="47">
        <v>16090.020645439999</v>
      </c>
      <c r="C63" s="47">
        <f t="shared" si="0"/>
        <v>3601.8423986000003</v>
      </c>
      <c r="D63" s="47">
        <f t="shared" si="1"/>
        <v>12488.17824684</v>
      </c>
      <c r="E63" s="47">
        <f t="shared" si="2"/>
        <v>6136.8984202199999</v>
      </c>
      <c r="F63" s="47">
        <f t="shared" si="3"/>
        <v>5846.3611194599998</v>
      </c>
      <c r="G63" s="47">
        <f t="shared" si="4"/>
        <v>504.91870716000005</v>
      </c>
      <c r="H63" s="47">
        <f t="shared" si="5"/>
        <v>7981.6159660499998</v>
      </c>
      <c r="I63" s="47">
        <v>2260.2689278900002</v>
      </c>
      <c r="J63" s="47">
        <f t="shared" si="6"/>
        <v>5721.34703816</v>
      </c>
      <c r="K63" s="47">
        <v>3528.9788592099999</v>
      </c>
      <c r="L63" s="47">
        <v>1734.1226599900001</v>
      </c>
      <c r="M63" s="47">
        <v>458.24551896000003</v>
      </c>
      <c r="N63" s="47">
        <f t="shared" si="7"/>
        <v>8108.4046793899997</v>
      </c>
      <c r="O63" s="47">
        <v>1341.57347071</v>
      </c>
      <c r="P63" s="47">
        <f t="shared" si="8"/>
        <v>6766.8312086799997</v>
      </c>
      <c r="Q63" s="47">
        <v>2607.9195610100001</v>
      </c>
      <c r="R63" s="47">
        <v>4112.2384594699997</v>
      </c>
      <c r="S63" s="47">
        <v>46.673188199999998</v>
      </c>
      <c r="T63" s="47"/>
      <c r="U63" s="47"/>
      <c r="V63" s="47"/>
      <c r="W63" s="47"/>
      <c r="X63" s="47"/>
      <c r="Y63" s="47"/>
    </row>
    <row r="64" spans="1:25" hidden="1" outlineLevel="1" collapsed="1">
      <c r="A64" s="15">
        <v>42156</v>
      </c>
      <c r="B64" s="47">
        <v>16121.544138099998</v>
      </c>
      <c r="C64" s="47">
        <f t="shared" si="0"/>
        <v>3555.88377838</v>
      </c>
      <c r="D64" s="47">
        <f t="shared" si="1"/>
        <v>12565.660359720001</v>
      </c>
      <c r="E64" s="47">
        <f t="shared" si="2"/>
        <v>6262.1678034899996</v>
      </c>
      <c r="F64" s="47">
        <f t="shared" si="3"/>
        <v>5784.3672497400003</v>
      </c>
      <c r="G64" s="47">
        <f t="shared" si="4"/>
        <v>519.12530649000007</v>
      </c>
      <c r="H64" s="47">
        <f t="shared" si="5"/>
        <v>8137.48196654</v>
      </c>
      <c r="I64" s="47">
        <v>2317.1736351999998</v>
      </c>
      <c r="J64" s="47">
        <f t="shared" si="6"/>
        <v>5820.3083313400002</v>
      </c>
      <c r="K64" s="47">
        <v>3629.5138644600001</v>
      </c>
      <c r="L64" s="47">
        <v>1717.6626983799999</v>
      </c>
      <c r="M64" s="47">
        <v>473.13176850000002</v>
      </c>
      <c r="N64" s="47">
        <f t="shared" si="7"/>
        <v>7984.06217156</v>
      </c>
      <c r="O64" s="47">
        <v>1238.7101431799999</v>
      </c>
      <c r="P64" s="47">
        <f t="shared" si="8"/>
        <v>6745.3520283799999</v>
      </c>
      <c r="Q64" s="47">
        <v>2632.6539390299999</v>
      </c>
      <c r="R64" s="47">
        <v>4066.7045513600001</v>
      </c>
      <c r="S64" s="47">
        <v>45.99353799</v>
      </c>
      <c r="T64" s="47"/>
      <c r="U64" s="47"/>
      <c r="V64" s="47"/>
      <c r="W64" s="47"/>
      <c r="X64" s="47"/>
      <c r="Y64" s="47"/>
    </row>
    <row r="65" spans="1:25" hidden="1" outlineLevel="1" collapsed="1">
      <c r="A65" s="15">
        <v>42186</v>
      </c>
      <c r="B65" s="47">
        <v>16023.923288850001</v>
      </c>
      <c r="C65" s="47">
        <f t="shared" si="0"/>
        <v>3445.77975109</v>
      </c>
      <c r="D65" s="47">
        <f t="shared" si="1"/>
        <v>12578.143537759999</v>
      </c>
      <c r="E65" s="47">
        <f t="shared" si="2"/>
        <v>6295.3021318199999</v>
      </c>
      <c r="F65" s="47">
        <f t="shared" si="3"/>
        <v>5751.6180954000001</v>
      </c>
      <c r="G65" s="47">
        <f t="shared" si="4"/>
        <v>531.22331053999994</v>
      </c>
      <c r="H65" s="47">
        <f t="shared" si="5"/>
        <v>8028.1969413999996</v>
      </c>
      <c r="I65" s="47">
        <v>2248.70312268</v>
      </c>
      <c r="J65" s="47">
        <f t="shared" si="6"/>
        <v>5779.4938187199996</v>
      </c>
      <c r="K65" s="47">
        <v>3628.1451312099998</v>
      </c>
      <c r="L65" s="47">
        <v>1668.5001939199999</v>
      </c>
      <c r="M65" s="47">
        <v>482.84849358999998</v>
      </c>
      <c r="N65" s="47">
        <f t="shared" si="7"/>
        <v>7995.7263474500005</v>
      </c>
      <c r="O65" s="47">
        <v>1197.07662841</v>
      </c>
      <c r="P65" s="47">
        <f t="shared" si="8"/>
        <v>6798.6497190400005</v>
      </c>
      <c r="Q65" s="47">
        <v>2667.1570006100001</v>
      </c>
      <c r="R65" s="47">
        <v>4083.11790148</v>
      </c>
      <c r="S65" s="47">
        <v>48.374816950000003</v>
      </c>
      <c r="T65" s="47"/>
      <c r="U65" s="47"/>
      <c r="V65" s="47"/>
      <c r="W65" s="47"/>
      <c r="X65" s="47"/>
      <c r="Y65" s="47"/>
    </row>
    <row r="66" spans="1:25" ht="12.75" hidden="1" customHeight="1" outlineLevel="1" collapsed="1">
      <c r="A66" s="15">
        <v>42217</v>
      </c>
      <c r="B66" s="47">
        <v>15902.337120740001</v>
      </c>
      <c r="C66" s="47">
        <f t="shared" si="0"/>
        <v>3416.08660672</v>
      </c>
      <c r="D66" s="47">
        <f t="shared" si="1"/>
        <v>12486.250514019999</v>
      </c>
      <c r="E66" s="47">
        <f t="shared" si="2"/>
        <v>7413.0451452500001</v>
      </c>
      <c r="F66" s="47">
        <f t="shared" si="3"/>
        <v>4530.9405329900001</v>
      </c>
      <c r="G66" s="47">
        <f t="shared" si="4"/>
        <v>542.26483578</v>
      </c>
      <c r="H66" s="47">
        <f t="shared" si="5"/>
        <v>8074.3796172999992</v>
      </c>
      <c r="I66" s="47">
        <v>2263.5580181999999</v>
      </c>
      <c r="J66" s="47">
        <f t="shared" si="6"/>
        <v>5810.8215990999997</v>
      </c>
      <c r="K66" s="47">
        <v>3684.9046019799998</v>
      </c>
      <c r="L66" s="47">
        <v>1630.97087304</v>
      </c>
      <c r="M66" s="47">
        <v>494.94612408</v>
      </c>
      <c r="N66" s="47">
        <f t="shared" si="7"/>
        <v>7827.9575034399995</v>
      </c>
      <c r="O66" s="47">
        <v>1152.5285885200001</v>
      </c>
      <c r="P66" s="47">
        <f t="shared" si="8"/>
        <v>6675.4289149199994</v>
      </c>
      <c r="Q66" s="47">
        <v>3728.1405432699999</v>
      </c>
      <c r="R66" s="47">
        <v>2899.9696599499998</v>
      </c>
      <c r="S66" s="47">
        <v>47.318711700000001</v>
      </c>
      <c r="T66" s="47"/>
      <c r="U66" s="47"/>
      <c r="V66" s="47"/>
      <c r="W66" s="47"/>
      <c r="X66" s="47"/>
      <c r="Y66" s="47"/>
    </row>
    <row r="67" spans="1:25" ht="12.75" hidden="1" customHeight="1" outlineLevel="1" collapsed="1">
      <c r="A67" s="15">
        <v>42248</v>
      </c>
      <c r="B67" s="47">
        <v>15221.24127276</v>
      </c>
      <c r="C67" s="47">
        <f t="shared" si="0"/>
        <v>3175.59847313</v>
      </c>
      <c r="D67" s="47">
        <f t="shared" si="1"/>
        <v>12045.642799629999</v>
      </c>
      <c r="E67" s="47">
        <f t="shared" si="2"/>
        <v>7215.54357213</v>
      </c>
      <c r="F67" s="47">
        <f t="shared" si="3"/>
        <v>4290.9457186999998</v>
      </c>
      <c r="G67" s="47">
        <f t="shared" si="4"/>
        <v>539.15350879999994</v>
      </c>
      <c r="H67" s="47">
        <f t="shared" si="5"/>
        <v>7714.8135800199998</v>
      </c>
      <c r="I67" s="47">
        <v>2176.0422516600001</v>
      </c>
      <c r="J67" s="47">
        <f t="shared" si="6"/>
        <v>5538.7713283599996</v>
      </c>
      <c r="K67" s="47">
        <v>3562.6192215000001</v>
      </c>
      <c r="L67" s="47">
        <v>1478.65354101</v>
      </c>
      <c r="M67" s="47">
        <v>497.49856584999998</v>
      </c>
      <c r="N67" s="47">
        <f t="shared" si="7"/>
        <v>7506.4276927399997</v>
      </c>
      <c r="O67" s="47">
        <v>999.55622146999997</v>
      </c>
      <c r="P67" s="47">
        <f t="shared" si="8"/>
        <v>6506.8714712699993</v>
      </c>
      <c r="Q67" s="47">
        <v>3652.9243506299999</v>
      </c>
      <c r="R67" s="47">
        <v>2812.2921776899998</v>
      </c>
      <c r="S67" s="47">
        <v>41.654942949999999</v>
      </c>
      <c r="T67" s="47"/>
      <c r="U67" s="47"/>
      <c r="V67" s="47"/>
      <c r="W67" s="47"/>
      <c r="X67" s="47"/>
      <c r="Y67" s="47"/>
    </row>
    <row r="68" spans="1:25" hidden="1" outlineLevel="1" collapsed="1">
      <c r="A68" s="15">
        <v>42278</v>
      </c>
      <c r="B68" s="47">
        <v>16077.360101459999</v>
      </c>
      <c r="C68" s="47">
        <f t="shared" ref="C68" si="9">I68+O68</f>
        <v>3359.1944628700003</v>
      </c>
      <c r="D68" s="47">
        <f t="shared" ref="D68" si="10">J68+P68</f>
        <v>12718.165638590001</v>
      </c>
      <c r="E68" s="47">
        <f t="shared" ref="E68" si="11">K68+Q68</f>
        <v>7703.3097796599995</v>
      </c>
      <c r="F68" s="47">
        <f t="shared" ref="F68" si="12">L68+R68</f>
        <v>4430.49225716</v>
      </c>
      <c r="G68" s="47">
        <f t="shared" ref="G68" si="13">M68+S68</f>
        <v>584.36360176999995</v>
      </c>
      <c r="H68" s="47">
        <f t="shared" ref="H68" si="14">SUM(I68:J68)</f>
        <v>8049.0795021400008</v>
      </c>
      <c r="I68" s="47">
        <v>2265.88622592</v>
      </c>
      <c r="J68" s="47">
        <f t="shared" ref="J68" si="15">SUM(K68:M68)</f>
        <v>5783.1932762200004</v>
      </c>
      <c r="K68" s="47">
        <v>3772.9618503699999</v>
      </c>
      <c r="L68" s="47">
        <v>1462.4553356700001</v>
      </c>
      <c r="M68" s="47">
        <v>547.77609017999998</v>
      </c>
      <c r="N68" s="47">
        <f t="shared" ref="N68" si="16">SUM(O68:P68)</f>
        <v>8028.28059932</v>
      </c>
      <c r="O68" s="47">
        <v>1093.30823695</v>
      </c>
      <c r="P68" s="47">
        <f t="shared" ref="P68" si="17">SUM(Q68:S68)</f>
        <v>6934.9723623700002</v>
      </c>
      <c r="Q68" s="47">
        <v>3930.3479292900001</v>
      </c>
      <c r="R68" s="47">
        <v>2968.0369214900002</v>
      </c>
      <c r="S68" s="47">
        <v>36.587511589999998</v>
      </c>
      <c r="T68" s="47"/>
      <c r="U68" s="47"/>
      <c r="V68" s="47"/>
      <c r="W68" s="47"/>
      <c r="X68" s="47"/>
      <c r="Y68" s="47"/>
    </row>
    <row r="69" spans="1:25" hidden="1" outlineLevel="1" collapsed="1">
      <c r="A69" s="15">
        <v>42309</v>
      </c>
      <c r="B69" s="47">
        <v>16242.92561072</v>
      </c>
      <c r="C69" s="47">
        <f t="shared" ref="C69" si="18">I69+O69</f>
        <v>3258.3066020100005</v>
      </c>
      <c r="D69" s="47">
        <f t="shared" ref="D69" si="19">J69+P69</f>
        <v>12984.61900871</v>
      </c>
      <c r="E69" s="47">
        <f t="shared" ref="E69" si="20">K69+Q69</f>
        <v>7866.4830725899992</v>
      </c>
      <c r="F69" s="47">
        <f t="shared" ref="F69" si="21">L69+R69</f>
        <v>4523.6783139999998</v>
      </c>
      <c r="G69" s="47">
        <f t="shared" ref="G69" si="22">M69+S69</f>
        <v>594.45762212</v>
      </c>
      <c r="H69" s="47">
        <f t="shared" ref="H69" si="23">SUM(I69:J69)</f>
        <v>8075.8779362200003</v>
      </c>
      <c r="I69" s="47">
        <v>2223.7715146700002</v>
      </c>
      <c r="J69" s="47">
        <f t="shared" ref="J69" si="24">SUM(K69:M69)</f>
        <v>5852.1064215500001</v>
      </c>
      <c r="K69" s="47">
        <v>3841.9689900499998</v>
      </c>
      <c r="L69" s="47">
        <v>1451.94716049</v>
      </c>
      <c r="M69" s="47">
        <v>558.19027100999995</v>
      </c>
      <c r="N69" s="47">
        <f t="shared" ref="N69" si="25">SUM(O69:P69)</f>
        <v>8167.0476744999996</v>
      </c>
      <c r="O69" s="47">
        <v>1034.53508734</v>
      </c>
      <c r="P69" s="47">
        <f t="shared" ref="P69" si="26">SUM(Q69:S69)</f>
        <v>7132.5125871599994</v>
      </c>
      <c r="Q69" s="47">
        <v>4024.5140825399999</v>
      </c>
      <c r="R69" s="47">
        <v>3071.7311535099998</v>
      </c>
      <c r="S69" s="47">
        <v>36.26735111</v>
      </c>
      <c r="T69" s="47"/>
      <c r="U69" s="47"/>
      <c r="V69" s="47"/>
      <c r="W69" s="47"/>
      <c r="X69" s="47"/>
      <c r="Y69" s="47"/>
    </row>
    <row r="70" spans="1:25" hidden="1" outlineLevel="1" collapsed="1">
      <c r="A70" s="15">
        <v>42339</v>
      </c>
      <c r="B70" s="47">
        <v>16372.51667123</v>
      </c>
      <c r="C70" s="47">
        <f t="shared" ref="C70" si="27">I70+O70</f>
        <v>3684.2197733000003</v>
      </c>
      <c r="D70" s="47">
        <f t="shared" ref="D70" si="28">J70+P70</f>
        <v>12688.296897929999</v>
      </c>
      <c r="E70" s="47">
        <f t="shared" ref="E70" si="29">K70+Q70</f>
        <v>7773.9042606799994</v>
      </c>
      <c r="F70" s="47">
        <f t="shared" ref="F70" si="30">L70+R70</f>
        <v>4314.1482600999998</v>
      </c>
      <c r="G70" s="47">
        <f t="shared" ref="G70" si="31">M70+S70</f>
        <v>600.24437714999988</v>
      </c>
      <c r="H70" s="47">
        <f t="shared" ref="H70" si="32">SUM(I70:J70)</f>
        <v>8592.3796982799995</v>
      </c>
      <c r="I70" s="47">
        <v>2805.00035837</v>
      </c>
      <c r="J70" s="47">
        <f t="shared" ref="J70" si="33">SUM(K70:M70)</f>
        <v>5787.3793399099995</v>
      </c>
      <c r="K70" s="47">
        <v>3875.2311212599998</v>
      </c>
      <c r="L70" s="47">
        <v>1343.3688980300001</v>
      </c>
      <c r="M70" s="47">
        <v>568.77932061999991</v>
      </c>
      <c r="N70" s="47">
        <f t="shared" ref="N70" si="34">SUM(O70:P70)</f>
        <v>7780.1369729500002</v>
      </c>
      <c r="O70" s="47">
        <v>879.21941493000008</v>
      </c>
      <c r="P70" s="47">
        <f t="shared" ref="P70" si="35">SUM(Q70:S70)</f>
        <v>6900.9175580199999</v>
      </c>
      <c r="Q70" s="47">
        <v>3898.6731394200001</v>
      </c>
      <c r="R70" s="47">
        <v>2970.7793620699999</v>
      </c>
      <c r="S70" s="47">
        <v>31.465056529999998</v>
      </c>
      <c r="T70" s="47"/>
      <c r="U70" s="47"/>
      <c r="V70" s="47"/>
      <c r="W70" s="47"/>
      <c r="X70" s="47"/>
      <c r="Y70" s="47"/>
    </row>
    <row r="71" spans="1:25" hidden="1" outlineLevel="1" collapsed="1">
      <c r="A71" s="15">
        <v>42370</v>
      </c>
      <c r="B71" s="47">
        <v>16513.203648169998</v>
      </c>
      <c r="C71" s="47">
        <f t="shared" ref="C71" si="36">I71+O71</f>
        <v>3246.0186021899999</v>
      </c>
      <c r="D71" s="47">
        <f t="shared" ref="D71" si="37">J71+P71</f>
        <v>13267.185045980001</v>
      </c>
      <c r="E71" s="47">
        <f t="shared" ref="E71" si="38">K71+Q71</f>
        <v>8122.0877133199992</v>
      </c>
      <c r="F71" s="47">
        <f t="shared" ref="F71" si="39">L71+R71</f>
        <v>4496.4439979300005</v>
      </c>
      <c r="G71" s="47">
        <f t="shared" ref="G71" si="40">M71+S71</f>
        <v>648.65333472999998</v>
      </c>
      <c r="H71" s="47">
        <f t="shared" ref="H71" si="41">SUM(I71:J71)</f>
        <v>8303.2161857600004</v>
      </c>
      <c r="I71" s="47">
        <v>2303.1352152999998</v>
      </c>
      <c r="J71" s="47">
        <f t="shared" ref="J71" si="42">SUM(K71:M71)</f>
        <v>6000.0809704599997</v>
      </c>
      <c r="K71" s="47">
        <v>4011.4119020399999</v>
      </c>
      <c r="L71" s="47">
        <v>1372.02337588</v>
      </c>
      <c r="M71" s="47">
        <v>616.64569254000003</v>
      </c>
      <c r="N71" s="47">
        <f t="shared" ref="N71" si="43">SUM(O71:P71)</f>
        <v>8209.9874624099994</v>
      </c>
      <c r="O71" s="47">
        <v>942.88338689</v>
      </c>
      <c r="P71" s="47">
        <f t="shared" ref="P71" si="44">SUM(Q71:S71)</f>
        <v>7267.1040755200002</v>
      </c>
      <c r="Q71" s="47">
        <v>4110.6758112799998</v>
      </c>
      <c r="R71" s="47">
        <v>3124.42062205</v>
      </c>
      <c r="S71" s="47">
        <v>32.007642189999999</v>
      </c>
      <c r="T71" s="47"/>
      <c r="U71" s="47"/>
      <c r="V71" s="47"/>
      <c r="W71" s="47"/>
      <c r="X71" s="47"/>
      <c r="Y71" s="47"/>
    </row>
    <row r="72" spans="1:25" hidden="1" outlineLevel="1" collapsed="1">
      <c r="A72" s="15">
        <v>42401</v>
      </c>
      <c r="B72" s="47">
        <v>17206.801404200003</v>
      </c>
      <c r="C72" s="47">
        <f t="shared" ref="C72" si="45">I72+O72</f>
        <v>3381.6553836599996</v>
      </c>
      <c r="D72" s="47">
        <f t="shared" ref="D72" si="46">J72+P72</f>
        <v>13825.146020540002</v>
      </c>
      <c r="E72" s="47">
        <f t="shared" ref="E72" si="47">K72+Q72</f>
        <v>8378.2259571800023</v>
      </c>
      <c r="F72" s="47">
        <f t="shared" ref="F72" si="48">L72+R72</f>
        <v>4758.36323988</v>
      </c>
      <c r="G72" s="47">
        <f t="shared" ref="G72" si="49">M72+S72</f>
        <v>688.55682347999993</v>
      </c>
      <c r="H72" s="47">
        <f t="shared" ref="H72" si="50">SUM(I72:J72)</f>
        <v>8336.5518232800005</v>
      </c>
      <c r="I72" s="47">
        <v>2313.1082884399998</v>
      </c>
      <c r="J72" s="47">
        <f t="shared" ref="J72" si="51">SUM(K72:M72)</f>
        <v>6023.4435348400002</v>
      </c>
      <c r="K72" s="47">
        <v>4012.9056849799999</v>
      </c>
      <c r="L72" s="47">
        <v>1356.34864165</v>
      </c>
      <c r="M72" s="47">
        <v>654.18920820999995</v>
      </c>
      <c r="N72" s="47">
        <f t="shared" ref="N72" si="52">SUM(O72:P72)</f>
        <v>8870.2495809200009</v>
      </c>
      <c r="O72" s="47">
        <v>1068.5470952200001</v>
      </c>
      <c r="P72" s="47">
        <f t="shared" ref="P72" si="53">SUM(Q72:S72)</f>
        <v>7801.7024857000015</v>
      </c>
      <c r="Q72" s="47">
        <v>4365.3202722000015</v>
      </c>
      <c r="R72" s="47">
        <v>3402.01459823</v>
      </c>
      <c r="S72" s="47">
        <v>34.367615270000002</v>
      </c>
      <c r="T72" s="47"/>
      <c r="U72" s="47"/>
      <c r="V72" s="47"/>
      <c r="W72" s="47"/>
      <c r="X72" s="47"/>
      <c r="Y72" s="47"/>
    </row>
    <row r="73" spans="1:25" hidden="1" outlineLevel="1" collapsed="1">
      <c r="A73" s="15">
        <v>42430</v>
      </c>
      <c r="B73" s="47">
        <v>16977.085857370002</v>
      </c>
      <c r="C73" s="47">
        <f t="shared" ref="C73" si="54">I73+O73</f>
        <v>3326.8169752499998</v>
      </c>
      <c r="D73" s="47">
        <f t="shared" ref="D73" si="55">J73+P73</f>
        <v>13650.268882119999</v>
      </c>
      <c r="E73" s="47">
        <f t="shared" ref="E73" si="56">K73+Q73</f>
        <v>8196.4020848700002</v>
      </c>
      <c r="F73" s="47">
        <f t="shared" ref="F73" si="57">L73+R73</f>
        <v>4759.0992741900009</v>
      </c>
      <c r="G73" s="47">
        <f t="shared" ref="G73" si="58">M73+S73</f>
        <v>694.76752306000003</v>
      </c>
      <c r="H73" s="47">
        <f t="shared" ref="H73" si="59">SUM(I73:J73)</f>
        <v>8371.1605431600001</v>
      </c>
      <c r="I73" s="47">
        <v>2323.7492401099998</v>
      </c>
      <c r="J73" s="47">
        <f t="shared" ref="J73" si="60">SUM(K73:M73)</f>
        <v>6047.4113030500002</v>
      </c>
      <c r="K73" s="47">
        <v>3971.9247988900001</v>
      </c>
      <c r="L73" s="47">
        <v>1414.0220733199999</v>
      </c>
      <c r="M73" s="47">
        <v>661.46443083999998</v>
      </c>
      <c r="N73" s="47">
        <f t="shared" ref="N73" si="61">SUM(O73:P73)</f>
        <v>8605.9253142099988</v>
      </c>
      <c r="O73" s="47">
        <v>1003.06773514</v>
      </c>
      <c r="P73" s="47">
        <f t="shared" ref="P73" si="62">SUM(Q73:S73)</f>
        <v>7602.8575790699997</v>
      </c>
      <c r="Q73" s="47">
        <v>4224.4772859799996</v>
      </c>
      <c r="R73" s="47">
        <v>3345.077200870001</v>
      </c>
      <c r="S73" s="47">
        <v>33.303092220000003</v>
      </c>
      <c r="T73" s="47"/>
      <c r="U73" s="47"/>
      <c r="V73" s="47"/>
      <c r="W73" s="47"/>
      <c r="X73" s="47"/>
      <c r="Y73" s="47"/>
    </row>
    <row r="74" spans="1:25" hidden="1" outlineLevel="1" collapsed="1">
      <c r="A74" s="15">
        <v>42461</v>
      </c>
      <c r="B74" s="47">
        <v>16891.044855109998</v>
      </c>
      <c r="C74" s="47">
        <f t="shared" ref="C74" si="63">I74+O74</f>
        <v>3523.14733308</v>
      </c>
      <c r="D74" s="47">
        <f t="shared" ref="D74" si="64">J74+P74</f>
        <v>13367.89752203</v>
      </c>
      <c r="E74" s="47">
        <f t="shared" ref="E74" si="65">K74+Q74</f>
        <v>8098.3893919399998</v>
      </c>
      <c r="F74" s="47">
        <f t="shared" ref="F74" si="66">L74+R74</f>
        <v>4804.3543561200004</v>
      </c>
      <c r="G74" s="47">
        <f t="shared" ref="G74" si="67">M74+S74</f>
        <v>465.15377396999992</v>
      </c>
      <c r="H74" s="47">
        <f t="shared" ref="H74" si="68">SUM(I74:J74)</f>
        <v>8536.9506740799989</v>
      </c>
      <c r="I74" s="47">
        <v>2512.5908857600002</v>
      </c>
      <c r="J74" s="47">
        <f t="shared" ref="J74" si="69">SUM(K74:M74)</f>
        <v>6024.3597883199991</v>
      </c>
      <c r="K74" s="47">
        <v>3990.6238417700001</v>
      </c>
      <c r="L74" s="47">
        <v>1601.0267020199999</v>
      </c>
      <c r="M74" s="47">
        <v>432.70924452999992</v>
      </c>
      <c r="N74" s="47">
        <f t="shared" ref="N74" si="70">SUM(O74:P74)</f>
        <v>8354.094181030001</v>
      </c>
      <c r="O74" s="47">
        <v>1010.55644732</v>
      </c>
      <c r="P74" s="47">
        <f t="shared" ref="P74" si="71">SUM(Q74:S74)</f>
        <v>7343.5377337100008</v>
      </c>
      <c r="Q74" s="47">
        <v>4107.7655501700001</v>
      </c>
      <c r="R74" s="47">
        <v>3203.3276541</v>
      </c>
      <c r="S74" s="47">
        <v>32.444529439999997</v>
      </c>
      <c r="T74" s="47"/>
      <c r="U74" s="47"/>
      <c r="V74" s="47"/>
      <c r="W74" s="47"/>
      <c r="X74" s="47"/>
      <c r="Y74" s="47"/>
    </row>
    <row r="75" spans="1:25" hidden="1" outlineLevel="1" collapsed="1">
      <c r="A75" s="15">
        <v>42491</v>
      </c>
      <c r="B75" s="47">
        <v>16957.534589280003</v>
      </c>
      <c r="C75" s="47">
        <f t="shared" ref="C75" si="72">I75+O75</f>
        <v>3648.9907617499998</v>
      </c>
      <c r="D75" s="47">
        <f t="shared" ref="D75" si="73">J75+P75</f>
        <v>13308.54382753</v>
      </c>
      <c r="E75" s="47">
        <f t="shared" ref="E75" si="74">K75+Q75</f>
        <v>8024.8852456699997</v>
      </c>
      <c r="F75" s="47">
        <f t="shared" ref="F75" si="75">L75+R75</f>
        <v>4876.4783287800001</v>
      </c>
      <c r="G75" s="47">
        <f t="shared" ref="G75" si="76">M75+S75</f>
        <v>407.18025308</v>
      </c>
      <c r="H75" s="47">
        <f t="shared" ref="H75" si="77">SUM(I75:J75)</f>
        <v>8607.5591738999992</v>
      </c>
      <c r="I75" s="47">
        <v>2588.0116605399999</v>
      </c>
      <c r="J75" s="47">
        <f t="shared" ref="J75" si="78">SUM(K75:M75)</f>
        <v>6019.5475133599994</v>
      </c>
      <c r="K75" s="47">
        <v>3994.1909153699999</v>
      </c>
      <c r="L75" s="47">
        <v>1658.88882743</v>
      </c>
      <c r="M75" s="47">
        <v>366.46777056000002</v>
      </c>
      <c r="N75" s="47">
        <f t="shared" ref="N75" si="79">SUM(O75:P75)</f>
        <v>8349.9754153800004</v>
      </c>
      <c r="O75" s="47">
        <v>1060.97910121</v>
      </c>
      <c r="P75" s="47">
        <f t="shared" ref="P75" si="80">SUM(Q75:S75)</f>
        <v>7288.99631417</v>
      </c>
      <c r="Q75" s="47">
        <v>4030.6943302999998</v>
      </c>
      <c r="R75" s="47">
        <v>3217.5895013499999</v>
      </c>
      <c r="S75" s="47">
        <v>40.712482520000002</v>
      </c>
      <c r="T75" s="47"/>
      <c r="U75" s="47"/>
      <c r="V75" s="47"/>
      <c r="W75" s="47"/>
      <c r="X75" s="47"/>
      <c r="Y75" s="47"/>
    </row>
    <row r="76" spans="1:25" hidden="1" outlineLevel="1" collapsed="1">
      <c r="A76" s="15">
        <v>42522</v>
      </c>
      <c r="B76" s="47">
        <v>17187.776908889999</v>
      </c>
      <c r="C76" s="47">
        <f t="shared" ref="C76" si="81">I76+O76</f>
        <v>3965.4754019900001</v>
      </c>
      <c r="D76" s="47">
        <f t="shared" ref="D76" si="82">J76+P76</f>
        <v>13222.301506899999</v>
      </c>
      <c r="E76" s="47">
        <f t="shared" ref="E76" si="83">K76+Q76</f>
        <v>7888.7702291300002</v>
      </c>
      <c r="F76" s="47">
        <f t="shared" ref="F76" si="84">L76+R76</f>
        <v>4995.5769103599996</v>
      </c>
      <c r="G76" s="47">
        <f t="shared" ref="G76" si="85">M76+S76</f>
        <v>337.95436740999997</v>
      </c>
      <c r="H76" s="47">
        <f t="shared" ref="H76" si="86">SUM(I76:J76)</f>
        <v>8886.8511957900009</v>
      </c>
      <c r="I76" s="47">
        <v>2889.3541144999999</v>
      </c>
      <c r="J76" s="47">
        <f t="shared" ref="J76" si="87">SUM(K76:M76)</f>
        <v>5997.4970812900001</v>
      </c>
      <c r="K76" s="47">
        <v>3950.0257888000001</v>
      </c>
      <c r="L76" s="47">
        <v>1748.8132207399999</v>
      </c>
      <c r="M76" s="47">
        <v>298.65807174999998</v>
      </c>
      <c r="N76" s="47">
        <f t="shared" ref="N76" si="88">SUM(O76:P76)</f>
        <v>8300.9257130999995</v>
      </c>
      <c r="O76" s="47">
        <v>1076.12128749</v>
      </c>
      <c r="P76" s="47">
        <f t="shared" ref="P76" si="89">SUM(Q76:S76)</f>
        <v>7224.8044256100002</v>
      </c>
      <c r="Q76" s="47">
        <v>3938.7444403300001</v>
      </c>
      <c r="R76" s="47">
        <v>3246.7636896200002</v>
      </c>
      <c r="S76" s="47">
        <v>39.296295659999998</v>
      </c>
      <c r="T76" s="47"/>
      <c r="U76" s="47"/>
      <c r="V76" s="47"/>
      <c r="W76" s="47"/>
      <c r="X76" s="47"/>
      <c r="Y76" s="47"/>
    </row>
    <row r="77" spans="1:25" hidden="1" outlineLevel="1" collapsed="1">
      <c r="A77" s="15">
        <v>42552</v>
      </c>
      <c r="B77" s="47">
        <v>17055.524194949998</v>
      </c>
      <c r="C77" s="47">
        <f t="shared" ref="C77" si="90">I77+O77</f>
        <v>3895.1937055500002</v>
      </c>
      <c r="D77" s="47">
        <f t="shared" ref="D77" si="91">J77+P77</f>
        <v>13160.330489399999</v>
      </c>
      <c r="E77" s="47">
        <f t="shared" ref="E77" si="92">K77+Q77</f>
        <v>7888.0211634499992</v>
      </c>
      <c r="F77" s="47">
        <f t="shared" ref="F77" si="93">L77+R77</f>
        <v>4938.2272642199996</v>
      </c>
      <c r="G77" s="47">
        <f t="shared" ref="G77" si="94">M77+S77</f>
        <v>334.08206173000002</v>
      </c>
      <c r="H77" s="47">
        <f t="shared" ref="H77" si="95">SUM(I77:J77)</f>
        <v>8840.0615020500009</v>
      </c>
      <c r="I77" s="47">
        <v>2842.7749321400001</v>
      </c>
      <c r="J77" s="47">
        <f t="shared" ref="J77" si="96">SUM(K77:M77)</f>
        <v>5997.2865699100003</v>
      </c>
      <c r="K77" s="47">
        <v>3916.1769866999998</v>
      </c>
      <c r="L77" s="47">
        <v>1782.93859327</v>
      </c>
      <c r="M77" s="47">
        <v>298.17098994000003</v>
      </c>
      <c r="N77" s="47">
        <f t="shared" ref="N77" si="97">SUM(O77:P77)</f>
        <v>8215.4626929000005</v>
      </c>
      <c r="O77" s="47">
        <v>1052.4187734100001</v>
      </c>
      <c r="P77" s="47">
        <f t="shared" ref="P77" si="98">SUM(Q77:S77)</f>
        <v>7163.04391949</v>
      </c>
      <c r="Q77" s="47">
        <v>3971.8441767499999</v>
      </c>
      <c r="R77" s="47">
        <v>3155.2886709499999</v>
      </c>
      <c r="S77" s="47">
        <v>35.911071789999987</v>
      </c>
      <c r="T77" s="47"/>
      <c r="U77" s="47"/>
      <c r="V77" s="47"/>
      <c r="W77" s="47"/>
      <c r="X77" s="47"/>
      <c r="Y77" s="47"/>
    </row>
    <row r="78" spans="1:25" hidden="1" outlineLevel="1" collapsed="1">
      <c r="A78" s="15">
        <v>42583</v>
      </c>
      <c r="B78" s="47">
        <v>18346.79535733</v>
      </c>
      <c r="C78" s="47">
        <f t="shared" ref="C78" si="99">I78+O78</f>
        <v>4827.8518022600001</v>
      </c>
      <c r="D78" s="47">
        <f t="shared" ref="D78" si="100">J78+P78</f>
        <v>13518.94355507</v>
      </c>
      <c r="E78" s="47">
        <f t="shared" ref="E78" si="101">K78+Q78</f>
        <v>8016.6099268099997</v>
      </c>
      <c r="F78" s="47">
        <f t="shared" ref="F78" si="102">L78+R78</f>
        <v>5155.8945659800002</v>
      </c>
      <c r="G78" s="47">
        <f t="shared" ref="G78" si="103">M78+S78</f>
        <v>346.43906228000003</v>
      </c>
      <c r="H78" s="47">
        <f t="shared" ref="H78" si="104">SUM(I78:J78)</f>
        <v>8825.4247319900005</v>
      </c>
      <c r="I78" s="47">
        <v>2795.2502783099999</v>
      </c>
      <c r="J78" s="47">
        <f t="shared" ref="J78" si="105">SUM(K78:M78)</f>
        <v>6030.1744536800006</v>
      </c>
      <c r="K78" s="47">
        <v>3891.8875853</v>
      </c>
      <c r="L78" s="47">
        <v>1828.1151339400001</v>
      </c>
      <c r="M78" s="47">
        <v>310.17173444000002</v>
      </c>
      <c r="N78" s="47">
        <f t="shared" ref="N78" si="106">SUM(O78:P78)</f>
        <v>9521.3706253399996</v>
      </c>
      <c r="O78" s="47">
        <v>2032.60152395</v>
      </c>
      <c r="P78" s="47">
        <f t="shared" ref="P78" si="107">SUM(Q78:S78)</f>
        <v>7488.7691013899994</v>
      </c>
      <c r="Q78" s="47">
        <v>4124.7223415099998</v>
      </c>
      <c r="R78" s="47">
        <v>3327.7794320399998</v>
      </c>
      <c r="S78" s="47">
        <v>36.26732784</v>
      </c>
      <c r="T78" s="47"/>
      <c r="U78" s="47"/>
      <c r="V78" s="47"/>
      <c r="W78" s="47"/>
      <c r="X78" s="47"/>
      <c r="Y78" s="47"/>
    </row>
    <row r="79" spans="1:25" hidden="1" outlineLevel="1" collapsed="1">
      <c r="A79" s="15">
        <v>42614</v>
      </c>
      <c r="B79" s="47">
        <v>18664.443866720001</v>
      </c>
      <c r="C79" s="47">
        <f t="shared" ref="C79" si="108">I79+O79</f>
        <v>4937.8991042400003</v>
      </c>
      <c r="D79" s="47">
        <f t="shared" ref="D79" si="109">J79+P79</f>
        <v>13726.54476248</v>
      </c>
      <c r="E79" s="47">
        <f t="shared" ref="E79" si="110">K79+Q79</f>
        <v>8051.5379380799986</v>
      </c>
      <c r="F79" s="47">
        <f t="shared" ref="F79" si="111">L79+R79</f>
        <v>5319.6766245899998</v>
      </c>
      <c r="G79" s="47">
        <f t="shared" ref="G79" si="112">M79+S79</f>
        <v>355.33019981000001</v>
      </c>
      <c r="H79" s="47">
        <f t="shared" ref="H79" si="113">SUM(I79:J79)</f>
        <v>8989.06566905</v>
      </c>
      <c r="I79" s="47">
        <v>2917.9608600800002</v>
      </c>
      <c r="J79" s="47">
        <f t="shared" ref="J79" si="114">SUM(K79:M79)</f>
        <v>6071.1048089699998</v>
      </c>
      <c r="K79" s="47">
        <v>3846.1788176599998</v>
      </c>
      <c r="L79" s="47">
        <v>1906.5391596100001</v>
      </c>
      <c r="M79" s="47">
        <v>318.38683170000002</v>
      </c>
      <c r="N79" s="47">
        <f t="shared" ref="N79" si="115">SUM(O79:P79)</f>
        <v>9675.3781976699993</v>
      </c>
      <c r="O79" s="47">
        <v>2019.9382441600001</v>
      </c>
      <c r="P79" s="47">
        <f t="shared" ref="P79" si="116">SUM(Q79:S79)</f>
        <v>7655.4399535099992</v>
      </c>
      <c r="Q79" s="47">
        <v>4205.3591204199993</v>
      </c>
      <c r="R79" s="47">
        <v>3413.13746498</v>
      </c>
      <c r="S79" s="47">
        <v>36.943368109999987</v>
      </c>
      <c r="T79" s="47"/>
      <c r="U79" s="47"/>
      <c r="V79" s="47"/>
      <c r="W79" s="47"/>
      <c r="X79" s="47"/>
      <c r="Y79" s="47"/>
    </row>
    <row r="80" spans="1:25" hidden="1" outlineLevel="1" collapsed="1">
      <c r="A80" s="15">
        <v>42644</v>
      </c>
      <c r="B80" s="47">
        <v>18532.168834609998</v>
      </c>
      <c r="C80" s="47">
        <f t="shared" ref="C80" si="117">I80+O80</f>
        <v>4917.8239912600002</v>
      </c>
      <c r="D80" s="47">
        <f t="shared" ref="D80" si="118">J80+P80</f>
        <v>13614.344843350002</v>
      </c>
      <c r="E80" s="47">
        <f t="shared" ref="E80" si="119">K80+Q80</f>
        <v>7880.2323956999999</v>
      </c>
      <c r="F80" s="47">
        <f t="shared" ref="F80" si="120">L80+R80</f>
        <v>5231.0621536399995</v>
      </c>
      <c r="G80" s="47">
        <f t="shared" ref="G80" si="121">M80+S80</f>
        <v>503.05029401000002</v>
      </c>
      <c r="H80" s="47">
        <f t="shared" ref="H80" si="122">SUM(I80:J80)</f>
        <v>8974.5966594500005</v>
      </c>
      <c r="I80" s="47">
        <v>2903.8508945200001</v>
      </c>
      <c r="J80" s="47">
        <f t="shared" ref="J80" si="123">SUM(K80:M80)</f>
        <v>6070.7457649300004</v>
      </c>
      <c r="K80" s="47">
        <v>3793.8471387899999</v>
      </c>
      <c r="L80" s="47">
        <v>1957.5532285700001</v>
      </c>
      <c r="M80" s="47">
        <v>319.34539756999999</v>
      </c>
      <c r="N80" s="47">
        <f t="shared" ref="N80" si="124">SUM(O80:P80)</f>
        <v>9557.5721751599995</v>
      </c>
      <c r="O80" s="47">
        <v>2013.9730967400001</v>
      </c>
      <c r="P80" s="47">
        <f t="shared" ref="P80" si="125">SUM(Q80:S80)</f>
        <v>7543.5990784200003</v>
      </c>
      <c r="Q80" s="47">
        <v>4086.38525691</v>
      </c>
      <c r="R80" s="47">
        <v>3273.5089250699998</v>
      </c>
      <c r="S80" s="47">
        <v>183.70489644</v>
      </c>
      <c r="T80" s="47"/>
      <c r="U80" s="47"/>
      <c r="V80" s="47"/>
      <c r="W80" s="47"/>
      <c r="X80" s="47"/>
      <c r="Y80" s="47"/>
    </row>
    <row r="81" spans="1:25" hidden="1" outlineLevel="1" collapsed="1">
      <c r="A81" s="15">
        <v>42675</v>
      </c>
      <c r="B81" s="47">
        <v>18459.48845013</v>
      </c>
      <c r="C81" s="47">
        <f t="shared" ref="C81" si="126">I81+O81</f>
        <v>5023.1783464500004</v>
      </c>
      <c r="D81" s="47">
        <f t="shared" ref="D81" si="127">J81+P81</f>
        <v>13436.31010368</v>
      </c>
      <c r="E81" s="47">
        <f t="shared" ref="E81" si="128">K81+Q81</f>
        <v>7721.0920599800002</v>
      </c>
      <c r="F81" s="47">
        <f t="shared" ref="F81" si="129">L81+R81</f>
        <v>5272.8870765700003</v>
      </c>
      <c r="G81" s="47">
        <f t="shared" ref="G81" si="130">M81+S81</f>
        <v>442.33096712999998</v>
      </c>
      <c r="H81" s="47">
        <f t="shared" ref="H81" si="131">SUM(I81:J81)</f>
        <v>8981.9056692900012</v>
      </c>
      <c r="I81" s="47">
        <v>2962.53096409</v>
      </c>
      <c r="J81" s="47">
        <f t="shared" ref="J81" si="132">SUM(K81:M81)</f>
        <v>6019.3747052000008</v>
      </c>
      <c r="K81" s="47">
        <v>3699.95936084</v>
      </c>
      <c r="L81" s="47">
        <v>2063.3858859500001</v>
      </c>
      <c r="M81" s="47">
        <v>256.02945841000002</v>
      </c>
      <c r="N81" s="47">
        <f t="shared" ref="N81" si="133">SUM(O81:P81)</f>
        <v>9477.582780839999</v>
      </c>
      <c r="O81" s="47">
        <v>2060.6473823599999</v>
      </c>
      <c r="P81" s="47">
        <f t="shared" ref="P81" si="134">SUM(Q81:S81)</f>
        <v>7416.93539848</v>
      </c>
      <c r="Q81" s="47">
        <v>4021.1326991400001</v>
      </c>
      <c r="R81" s="47">
        <v>3209.5011906200002</v>
      </c>
      <c r="S81" s="47">
        <v>186.30150871999999</v>
      </c>
      <c r="T81" s="47"/>
      <c r="U81" s="47"/>
      <c r="V81" s="47"/>
      <c r="W81" s="47"/>
      <c r="X81" s="47"/>
      <c r="Y81" s="47"/>
    </row>
    <row r="82" spans="1:25" hidden="1" outlineLevel="1" collapsed="1">
      <c r="A82" s="15">
        <v>42705</v>
      </c>
      <c r="B82" s="47">
        <v>18971.93472356</v>
      </c>
      <c r="C82" s="47">
        <f t="shared" ref="C82" si="135">I82+O82</f>
        <v>5180.0190579600003</v>
      </c>
      <c r="D82" s="47">
        <f t="shared" ref="D82" si="136">J82+P82</f>
        <v>13791.915665600001</v>
      </c>
      <c r="E82" s="47">
        <f t="shared" ref="E82" si="137">K82+Q82</f>
        <v>7870.6976406699996</v>
      </c>
      <c r="F82" s="47">
        <f t="shared" ref="F82" si="138">L82+R82</f>
        <v>5683.65800339</v>
      </c>
      <c r="G82" s="47">
        <f t="shared" ref="G82" si="139">M82+S82</f>
        <v>237.56002154000001</v>
      </c>
      <c r="H82" s="47">
        <f t="shared" ref="H82" si="140">SUM(I82:J82)</f>
        <v>9077.0780336700009</v>
      </c>
      <c r="I82" s="47">
        <v>3038.9069670499998</v>
      </c>
      <c r="J82" s="47">
        <f t="shared" ref="J82" si="141">SUM(K82:M82)</f>
        <v>6038.1710666200006</v>
      </c>
      <c r="K82" s="47">
        <v>3704.8581324100001</v>
      </c>
      <c r="L82" s="47">
        <v>2300.49040324</v>
      </c>
      <c r="M82" s="47">
        <v>32.822530970000003</v>
      </c>
      <c r="N82" s="47">
        <f t="shared" ref="N82" si="142">SUM(O82:P82)</f>
        <v>9894.856689889999</v>
      </c>
      <c r="O82" s="47">
        <v>2141.11209091</v>
      </c>
      <c r="P82" s="47">
        <f t="shared" ref="P82" si="143">SUM(Q82:S82)</f>
        <v>7753.7445989799999</v>
      </c>
      <c r="Q82" s="47">
        <v>4165.83950826</v>
      </c>
      <c r="R82" s="47">
        <v>3383.16760015</v>
      </c>
      <c r="S82" s="47">
        <v>204.73749057000001</v>
      </c>
      <c r="T82" s="47"/>
      <c r="U82" s="47"/>
      <c r="V82" s="47"/>
      <c r="W82" s="47"/>
      <c r="X82" s="47"/>
      <c r="Y82" s="47"/>
    </row>
    <row r="83" spans="1:25" hidden="1" outlineLevel="1" collapsed="1">
      <c r="A83" s="15">
        <v>42736</v>
      </c>
      <c r="B83" s="47">
        <v>18769.699233909996</v>
      </c>
      <c r="C83" s="47">
        <f t="shared" ref="C83" si="144">I83+O83</f>
        <v>4999.7351129199997</v>
      </c>
      <c r="D83" s="47">
        <f t="shared" ref="D83" si="145">J83+P83</f>
        <v>13769.96412099</v>
      </c>
      <c r="E83" s="47">
        <f t="shared" ref="E83" si="146">K83+Q83</f>
        <v>7732.9726912200003</v>
      </c>
      <c r="F83" s="47">
        <f t="shared" ref="F83" si="147">L83+R83</f>
        <v>5801.0595562300005</v>
      </c>
      <c r="G83" s="47">
        <f t="shared" ref="G83" si="148">M83+S83</f>
        <v>235.93187354</v>
      </c>
      <c r="H83" s="47">
        <f t="shared" ref="H83" si="149">SUM(I83:J83)</f>
        <v>9017.4941996100006</v>
      </c>
      <c r="I83" s="47">
        <v>2857.5007748100002</v>
      </c>
      <c r="J83" s="47">
        <f t="shared" ref="J83" si="150">SUM(K83:M83)</f>
        <v>6159.9934248</v>
      </c>
      <c r="K83" s="47">
        <v>3728.8164183399999</v>
      </c>
      <c r="L83" s="47">
        <v>2398.5080512099998</v>
      </c>
      <c r="M83" s="47">
        <v>32.668955250000003</v>
      </c>
      <c r="N83" s="47">
        <f t="shared" ref="N83" si="151">SUM(O83:P83)</f>
        <v>9752.205034300001</v>
      </c>
      <c r="O83" s="47">
        <v>2142.23433811</v>
      </c>
      <c r="P83" s="47">
        <f t="shared" ref="P83" si="152">SUM(Q83:S83)</f>
        <v>7609.9706961900001</v>
      </c>
      <c r="Q83" s="47">
        <v>4004.15627288</v>
      </c>
      <c r="R83" s="47">
        <v>3402.5515050200001</v>
      </c>
      <c r="S83" s="47">
        <v>203.26291828999999</v>
      </c>
      <c r="T83" s="47"/>
      <c r="U83" s="47"/>
      <c r="V83" s="47"/>
      <c r="W83" s="47"/>
      <c r="X83" s="47"/>
      <c r="Y83" s="47"/>
    </row>
    <row r="84" spans="1:25" hidden="1" outlineLevel="1" collapsed="1">
      <c r="A84" s="15">
        <v>42767</v>
      </c>
      <c r="B84" s="47">
        <v>18567.733752630003</v>
      </c>
      <c r="C84" s="47">
        <f t="shared" ref="C84" si="153">I84+O84</f>
        <v>5103.8335611500006</v>
      </c>
      <c r="D84" s="47">
        <f t="shared" ref="D84" si="154">J84+P84</f>
        <v>13463.900191479999</v>
      </c>
      <c r="E84" s="47">
        <f t="shared" ref="E84" si="155">K84+Q84</f>
        <v>7358.7836501100001</v>
      </c>
      <c r="F84" s="47">
        <f t="shared" ref="F84" si="156">L84+R84</f>
        <v>5871.32224589</v>
      </c>
      <c r="G84" s="47">
        <f t="shared" ref="G84" si="157">M84+S84</f>
        <v>233.79429547999999</v>
      </c>
      <c r="H84" s="47">
        <f t="shared" ref="H84" si="158">SUM(I84:J84)</f>
        <v>8976.7562652999986</v>
      </c>
      <c r="I84" s="47">
        <v>2947.15671853</v>
      </c>
      <c r="J84" s="47">
        <f t="shared" ref="J84" si="159">SUM(K84:M84)</f>
        <v>6029.5995467699995</v>
      </c>
      <c r="K84" s="47">
        <v>3583.01913092</v>
      </c>
      <c r="L84" s="47">
        <v>2415.557656</v>
      </c>
      <c r="M84" s="47">
        <v>31.02275985</v>
      </c>
      <c r="N84" s="47">
        <f t="shared" ref="N84" si="160">SUM(O84:P84)</f>
        <v>9590.9774873299993</v>
      </c>
      <c r="O84" s="47">
        <v>2156.6768426200001</v>
      </c>
      <c r="P84" s="47">
        <f t="shared" ref="P84" si="161">SUM(Q84:S84)</f>
        <v>7434.3006447099997</v>
      </c>
      <c r="Q84" s="47">
        <v>3775.7645191900001</v>
      </c>
      <c r="R84" s="47">
        <v>3455.76458989</v>
      </c>
      <c r="S84" s="47">
        <v>202.77153562999999</v>
      </c>
      <c r="T84" s="47"/>
      <c r="U84" s="47"/>
      <c r="V84" s="47"/>
      <c r="W84" s="47"/>
      <c r="X84" s="47"/>
      <c r="Y84" s="47"/>
    </row>
    <row r="85" spans="1:25" hidden="1" outlineLevel="1" collapsed="1">
      <c r="A85" s="15">
        <v>42795</v>
      </c>
      <c r="B85" s="47">
        <v>18798.813134199998</v>
      </c>
      <c r="C85" s="47">
        <f t="shared" ref="C85" si="162">I85+O85</f>
        <v>4992.07122119</v>
      </c>
      <c r="D85" s="47">
        <f t="shared" ref="D85" si="163">J85+P85</f>
        <v>13806.741913010001</v>
      </c>
      <c r="E85" s="47">
        <f t="shared" ref="E85" si="164">K85+Q85</f>
        <v>7433.1500031800006</v>
      </c>
      <c r="F85" s="47">
        <f t="shared" ref="F85" si="165">L85+R85</f>
        <v>6140.7017431900003</v>
      </c>
      <c r="G85" s="47">
        <f t="shared" ref="G85" si="166">M85+S85</f>
        <v>232.89016663999999</v>
      </c>
      <c r="H85" s="47">
        <f t="shared" ref="H85" si="167">SUM(I85:J85)</f>
        <v>9297.8990686899997</v>
      </c>
      <c r="I85" s="47">
        <v>2900.17262962</v>
      </c>
      <c r="J85" s="47">
        <f t="shared" ref="J85" si="168">SUM(K85:M85)</f>
        <v>6397.7264390700002</v>
      </c>
      <c r="K85" s="47">
        <v>3770.74723748</v>
      </c>
      <c r="L85" s="47">
        <v>2596.2931159700001</v>
      </c>
      <c r="M85" s="47">
        <v>30.68608562</v>
      </c>
      <c r="N85" s="47">
        <f t="shared" ref="N85" si="169">SUM(O85:P85)</f>
        <v>9500.91406551</v>
      </c>
      <c r="O85" s="47">
        <v>2091.89859157</v>
      </c>
      <c r="P85" s="47">
        <f t="shared" ref="P85" si="170">SUM(Q85:S85)</f>
        <v>7409.0154739400004</v>
      </c>
      <c r="Q85" s="47">
        <v>3662.4027657000001</v>
      </c>
      <c r="R85" s="47">
        <v>3544.4086272200002</v>
      </c>
      <c r="S85" s="47">
        <v>202.20408101999999</v>
      </c>
      <c r="T85" s="47"/>
      <c r="U85" s="47"/>
      <c r="V85" s="47"/>
      <c r="W85" s="47"/>
      <c r="X85" s="47"/>
      <c r="Y85" s="47"/>
    </row>
    <row r="86" spans="1:25" hidden="1" outlineLevel="1" collapsed="1">
      <c r="A86" s="15">
        <v>42826</v>
      </c>
      <c r="B86" s="47">
        <v>18947.49400952</v>
      </c>
      <c r="C86" s="47">
        <f t="shared" ref="C86" si="171">I86+O86</f>
        <v>5242.78317161</v>
      </c>
      <c r="D86" s="47">
        <f t="shared" ref="D86" si="172">J86+P86</f>
        <v>13704.710837909999</v>
      </c>
      <c r="E86" s="47">
        <f t="shared" ref="E86" si="173">K86+Q86</f>
        <v>7306.6745018299998</v>
      </c>
      <c r="F86" s="47">
        <f t="shared" ref="F86" si="174">L86+R86</f>
        <v>6169.2534039900002</v>
      </c>
      <c r="G86" s="47">
        <f t="shared" ref="G86" si="175">M86+S86</f>
        <v>228.78293209</v>
      </c>
      <c r="H86" s="47">
        <f t="shared" ref="H86" si="176">SUM(I86:J86)</f>
        <v>9596.33127092</v>
      </c>
      <c r="I86" s="47">
        <v>3159.8292796699998</v>
      </c>
      <c r="J86" s="47">
        <f t="shared" ref="J86" si="177">SUM(K86:M86)</f>
        <v>6436.5019912499993</v>
      </c>
      <c r="K86" s="47">
        <v>3744.53392841</v>
      </c>
      <c r="L86" s="47">
        <v>2661.9319521100001</v>
      </c>
      <c r="M86" s="47">
        <v>30.036110730000001</v>
      </c>
      <c r="N86" s="47">
        <f t="shared" ref="N86" si="178">SUM(O86:P86)</f>
        <v>9351.1627386</v>
      </c>
      <c r="O86" s="47">
        <v>2082.9538919400002</v>
      </c>
      <c r="P86" s="47">
        <f t="shared" ref="P86" si="179">SUM(Q86:S86)</f>
        <v>7268.2088466599998</v>
      </c>
      <c r="Q86" s="47">
        <v>3562.1405734199998</v>
      </c>
      <c r="R86" s="47">
        <v>3507.32145188</v>
      </c>
      <c r="S86" s="47">
        <v>198.74682136000001</v>
      </c>
      <c r="T86" s="47"/>
      <c r="U86" s="47"/>
      <c r="V86" s="47"/>
      <c r="W86" s="47"/>
      <c r="X86" s="47"/>
      <c r="Y86" s="47"/>
    </row>
    <row r="87" spans="1:25" hidden="1" outlineLevel="1" collapsed="1">
      <c r="A87" s="15">
        <v>42856</v>
      </c>
      <c r="B87" s="47">
        <v>18882.18065419</v>
      </c>
      <c r="C87" s="47">
        <f t="shared" ref="C87" si="180">I87+O87</f>
        <v>5055.6662593600004</v>
      </c>
      <c r="D87" s="47">
        <f t="shared" ref="D87" si="181">J87+P87</f>
        <v>13826.514394830001</v>
      </c>
      <c r="E87" s="47">
        <f t="shared" ref="E87" si="182">K87+Q87</f>
        <v>7277.38579751</v>
      </c>
      <c r="F87" s="47">
        <f t="shared" ref="F87" si="183">L87+R87</f>
        <v>6321.6395073700005</v>
      </c>
      <c r="G87" s="47">
        <f t="shared" ref="G87" si="184">M87+S87</f>
        <v>227.48908994999999</v>
      </c>
      <c r="H87" s="47">
        <f t="shared" ref="H87" si="185">SUM(I87:J87)</f>
        <v>9575.9304002400004</v>
      </c>
      <c r="I87" s="47">
        <v>3103.7655002800002</v>
      </c>
      <c r="J87" s="47">
        <f t="shared" ref="J87" si="186">SUM(K87:M87)</f>
        <v>6472.1648999600002</v>
      </c>
      <c r="K87" s="47">
        <v>3747.5108014699999</v>
      </c>
      <c r="L87" s="47">
        <v>2694.2940319099998</v>
      </c>
      <c r="M87" s="47">
        <v>30.360066580000002</v>
      </c>
      <c r="N87" s="47">
        <f t="shared" ref="N87" si="187">SUM(O87:P87)</f>
        <v>9306.2502539500001</v>
      </c>
      <c r="O87" s="47">
        <v>1951.9007590799999</v>
      </c>
      <c r="P87" s="47">
        <f t="shared" ref="P87" si="188">SUM(Q87:S87)</f>
        <v>7354.3494948700009</v>
      </c>
      <c r="Q87" s="47">
        <v>3529.87499604</v>
      </c>
      <c r="R87" s="47">
        <v>3627.3454754600002</v>
      </c>
      <c r="S87" s="47">
        <v>197.12902337</v>
      </c>
      <c r="T87" s="47"/>
      <c r="U87" s="47"/>
      <c r="V87" s="47"/>
      <c r="W87" s="47"/>
      <c r="X87" s="47"/>
      <c r="Y87" s="47"/>
    </row>
    <row r="88" spans="1:25" hidden="1" outlineLevel="1" collapsed="1">
      <c r="A88" s="15">
        <v>42887</v>
      </c>
      <c r="B88" s="47">
        <v>19023.664988380002</v>
      </c>
      <c r="C88" s="47">
        <f t="shared" ref="C88" si="189">I88+O88</f>
        <v>5250.3967846300002</v>
      </c>
      <c r="D88" s="47">
        <f t="shared" ref="D88" si="190">J88+P88</f>
        <v>13773.26820375</v>
      </c>
      <c r="E88" s="47">
        <f t="shared" ref="E88" si="191">K88+Q88</f>
        <v>7073.9226697499998</v>
      </c>
      <c r="F88" s="47">
        <f t="shared" ref="F88" si="192">L88+R88</f>
        <v>6381.8340735599995</v>
      </c>
      <c r="G88" s="47">
        <f t="shared" ref="G88" si="193">M88+S88</f>
        <v>317.51146044000001</v>
      </c>
      <c r="H88" s="47">
        <f t="shared" ref="H88" si="194">SUM(I88:J88)</f>
        <v>9867.1185321100002</v>
      </c>
      <c r="I88" s="47">
        <v>3414.0418422299999</v>
      </c>
      <c r="J88" s="47">
        <f t="shared" ref="J88" si="195">SUM(K88:M88)</f>
        <v>6453.0766898800002</v>
      </c>
      <c r="K88" s="47">
        <v>3687.7148784400001</v>
      </c>
      <c r="L88" s="47">
        <v>2734.2089451500001</v>
      </c>
      <c r="M88" s="47">
        <v>31.152866289999999</v>
      </c>
      <c r="N88" s="47">
        <f t="shared" ref="N88" si="196">SUM(O88:P88)</f>
        <v>9156.5464562699999</v>
      </c>
      <c r="O88" s="47">
        <v>1836.3549424</v>
      </c>
      <c r="P88" s="47">
        <f t="shared" ref="P88" si="197">SUM(Q88:S88)</f>
        <v>7320.1915138699997</v>
      </c>
      <c r="Q88" s="47">
        <v>3386.2077913100002</v>
      </c>
      <c r="R88" s="47">
        <v>3647.6251284099999</v>
      </c>
      <c r="S88" s="47">
        <v>286.35859414999999</v>
      </c>
      <c r="T88" s="47"/>
      <c r="U88" s="47"/>
      <c r="V88" s="47"/>
      <c r="W88" s="47"/>
      <c r="X88" s="47"/>
      <c r="Y88" s="47"/>
    </row>
    <row r="89" spans="1:25" hidden="1" outlineLevel="1" collapsed="1">
      <c r="A89" s="15">
        <v>42917</v>
      </c>
      <c r="B89" s="47">
        <v>18936.356737940001</v>
      </c>
      <c r="C89" s="47">
        <f t="shared" ref="C89" si="198">I89+O89</f>
        <v>5191.8181445099999</v>
      </c>
      <c r="D89" s="47">
        <f t="shared" ref="D89" si="199">J89+P89</f>
        <v>13744.538593429999</v>
      </c>
      <c r="E89" s="47">
        <f t="shared" ref="E89" si="200">K89+Q89</f>
        <v>6999.59850654</v>
      </c>
      <c r="F89" s="47">
        <f t="shared" ref="F89" si="201">L89+R89</f>
        <v>6427.6488234099997</v>
      </c>
      <c r="G89" s="47">
        <f t="shared" ref="G89" si="202">M89+S89</f>
        <v>317.29126348</v>
      </c>
      <c r="H89" s="47">
        <f t="shared" ref="H89" si="203">SUM(I89:J89)</f>
        <v>9874.8229266599992</v>
      </c>
      <c r="I89" s="47">
        <v>3416.0569365699998</v>
      </c>
      <c r="J89" s="47">
        <f t="shared" ref="J89" si="204">SUM(K89:M89)</f>
        <v>6458.7659900899998</v>
      </c>
      <c r="K89" s="47">
        <v>3636.1566345299998</v>
      </c>
      <c r="L89" s="47">
        <v>2791.6912879500001</v>
      </c>
      <c r="M89" s="47">
        <v>30.918067610000001</v>
      </c>
      <c r="N89" s="47">
        <f t="shared" ref="N89" si="205">SUM(O89:P89)</f>
        <v>9061.53381128</v>
      </c>
      <c r="O89" s="47">
        <v>1775.7612079400001</v>
      </c>
      <c r="P89" s="47">
        <f t="shared" ref="P89" si="206">SUM(Q89:S89)</f>
        <v>7285.7726033400004</v>
      </c>
      <c r="Q89" s="47">
        <v>3363.4418720100002</v>
      </c>
      <c r="R89" s="47">
        <v>3635.9575354600001</v>
      </c>
      <c r="S89" s="47">
        <v>286.37319587000002</v>
      </c>
      <c r="T89" s="47"/>
      <c r="U89" s="47"/>
      <c r="V89" s="47"/>
      <c r="W89" s="47"/>
      <c r="X89" s="47"/>
      <c r="Y89" s="47"/>
    </row>
    <row r="90" spans="1:25" hidden="1" outlineLevel="1" collapsed="1">
      <c r="A90" s="15">
        <v>42948</v>
      </c>
      <c r="B90" s="47">
        <v>19053.719017399999</v>
      </c>
      <c r="C90" s="47">
        <f t="shared" ref="C90" si="207">I90+O90</f>
        <v>5204.8765462699994</v>
      </c>
      <c r="D90" s="47">
        <f t="shared" ref="D90" si="208">J90+P90</f>
        <v>13848.842471129999</v>
      </c>
      <c r="E90" s="47">
        <f t="shared" ref="E90" si="209">K90+Q90</f>
        <v>6997.2609992199996</v>
      </c>
      <c r="F90" s="47">
        <f t="shared" ref="F90" si="210">L90+R90</f>
        <v>6510.2520235000002</v>
      </c>
      <c r="G90" s="47">
        <f t="shared" ref="G90" si="211">M90+S90</f>
        <v>341.32944841</v>
      </c>
      <c r="H90" s="47">
        <f t="shared" ref="H90" si="212">SUM(I90:J90)</f>
        <v>9948.0690757499997</v>
      </c>
      <c r="I90" s="47">
        <v>3412.2045870699999</v>
      </c>
      <c r="J90" s="47">
        <f t="shared" ref="J90" si="213">SUM(K90:M90)</f>
        <v>6535.8644886800002</v>
      </c>
      <c r="K90" s="47">
        <v>3650.0223719099999</v>
      </c>
      <c r="L90" s="47">
        <v>2855.2961047200001</v>
      </c>
      <c r="M90" s="47">
        <v>30.546012050000002</v>
      </c>
      <c r="N90" s="47">
        <f t="shared" ref="N90" si="214">SUM(O90:P90)</f>
        <v>9105.649941650001</v>
      </c>
      <c r="O90" s="47">
        <v>1792.6719591999999</v>
      </c>
      <c r="P90" s="47">
        <f t="shared" ref="P90" si="215">SUM(Q90:S90)</f>
        <v>7312.9779824500001</v>
      </c>
      <c r="Q90" s="47">
        <v>3347.2386273100001</v>
      </c>
      <c r="R90" s="47">
        <v>3654.95591878</v>
      </c>
      <c r="S90" s="47">
        <v>310.78343636</v>
      </c>
      <c r="T90" s="47"/>
      <c r="U90" s="47"/>
      <c r="V90" s="47"/>
      <c r="W90" s="47"/>
      <c r="X90" s="47"/>
      <c r="Y90" s="47"/>
    </row>
    <row r="91" spans="1:25" hidden="1" outlineLevel="1" collapsed="1">
      <c r="A91" s="15">
        <v>42979</v>
      </c>
      <c r="B91" s="47">
        <v>19500.465462139997</v>
      </c>
      <c r="C91" s="47">
        <f t="shared" ref="C91" si="216">I91+O91</f>
        <v>5377.1660690600002</v>
      </c>
      <c r="D91" s="47">
        <f t="shared" ref="D91" si="217">J91+P91</f>
        <v>14123.29939308</v>
      </c>
      <c r="E91" s="47">
        <f t="shared" ref="E91" si="218">K91+Q91</f>
        <v>7039.6488896700002</v>
      </c>
      <c r="F91" s="47">
        <f t="shared" ref="F91" si="219">L91+R91</f>
        <v>6731.7471558799998</v>
      </c>
      <c r="G91" s="47">
        <f t="shared" ref="G91" si="220">M91+S91</f>
        <v>351.90334753000002</v>
      </c>
      <c r="H91" s="47">
        <f t="shared" ref="H91" si="221">SUM(I91:J91)</f>
        <v>10035.374505580001</v>
      </c>
      <c r="I91" s="47">
        <v>3534.4571809399999</v>
      </c>
      <c r="J91" s="47">
        <f t="shared" ref="J91" si="222">SUM(K91:M91)</f>
        <v>6500.9173246400005</v>
      </c>
      <c r="K91" s="47">
        <v>3600.41888384</v>
      </c>
      <c r="L91" s="47">
        <v>2869.6901896899999</v>
      </c>
      <c r="M91" s="47">
        <v>30.80825111</v>
      </c>
      <c r="N91" s="47">
        <f t="shared" ref="N91" si="223">SUM(O91:P91)</f>
        <v>9465.0909565599995</v>
      </c>
      <c r="O91" s="47">
        <v>1842.70888812</v>
      </c>
      <c r="P91" s="47">
        <f t="shared" ref="P91" si="224">SUM(Q91:S91)</f>
        <v>7622.3820684399998</v>
      </c>
      <c r="Q91" s="47">
        <v>3439.2300058300002</v>
      </c>
      <c r="R91" s="47">
        <v>3862.0569661899999</v>
      </c>
      <c r="S91" s="47">
        <v>321.09509642</v>
      </c>
      <c r="T91" s="47"/>
      <c r="U91" s="47"/>
      <c r="V91" s="47"/>
      <c r="W91" s="47"/>
      <c r="X91" s="47"/>
      <c r="Y91" s="47"/>
    </row>
    <row r="92" spans="1:25" hidden="1" outlineLevel="1" collapsed="1">
      <c r="A92" s="15">
        <v>43009</v>
      </c>
      <c r="B92" s="47">
        <v>19618.784739269999</v>
      </c>
      <c r="C92" s="47">
        <f t="shared" ref="C92" si="225">I92+O92</f>
        <v>5369.3803324299997</v>
      </c>
      <c r="D92" s="47">
        <f t="shared" ref="D92" si="226">J92+P92</f>
        <v>14249.40440684</v>
      </c>
      <c r="E92" s="47">
        <f t="shared" ref="E92" si="227">K92+Q92</f>
        <v>7038.8954649499992</v>
      </c>
      <c r="F92" s="47">
        <f t="shared" ref="F92" si="228">L92+R92</f>
        <v>6858.0007918000001</v>
      </c>
      <c r="G92" s="47">
        <f t="shared" ref="G92" si="229">M92+S92</f>
        <v>352.50815008999996</v>
      </c>
      <c r="H92" s="47">
        <f t="shared" ref="H92" si="230">SUM(I92:J92)</f>
        <v>10042.041314640001</v>
      </c>
      <c r="I92" s="47">
        <v>3539.4596957399999</v>
      </c>
      <c r="J92" s="47">
        <f t="shared" ref="J92" si="231">SUM(K92:M92)</f>
        <v>6502.5816189000006</v>
      </c>
      <c r="K92" s="47">
        <v>3580.5923330599999</v>
      </c>
      <c r="L92" s="47">
        <v>2891.9437284099999</v>
      </c>
      <c r="M92" s="47">
        <v>30.045557429999999</v>
      </c>
      <c r="N92" s="47">
        <f t="shared" ref="N92" si="232">SUM(O92:P92)</f>
        <v>9576.7434246299999</v>
      </c>
      <c r="O92" s="47">
        <v>1829.92063669</v>
      </c>
      <c r="P92" s="47">
        <f t="shared" ref="P92" si="233">SUM(Q92:S92)</f>
        <v>7746.8227879400001</v>
      </c>
      <c r="Q92" s="47">
        <v>3458.3031318899998</v>
      </c>
      <c r="R92" s="47">
        <v>3966.0570633900002</v>
      </c>
      <c r="S92" s="47">
        <v>322.46259265999998</v>
      </c>
      <c r="T92" s="47"/>
      <c r="U92" s="47"/>
      <c r="V92" s="47"/>
      <c r="W92" s="47"/>
      <c r="X92" s="47"/>
      <c r="Y92" s="47"/>
    </row>
    <row r="93" spans="1:25" hidden="1" outlineLevel="1" collapsed="1">
      <c r="A93" s="15">
        <v>43040</v>
      </c>
      <c r="B93" s="47">
        <v>19890.575573759997</v>
      </c>
      <c r="C93" s="47">
        <f t="shared" ref="C93" si="234">I93+O93</f>
        <v>5463.1174218099995</v>
      </c>
      <c r="D93" s="47">
        <f t="shared" ref="D93" si="235">J93+P93</f>
        <v>14427.458151949999</v>
      </c>
      <c r="E93" s="47">
        <f t="shared" ref="E93" si="236">K93+Q93</f>
        <v>7149.8946171400003</v>
      </c>
      <c r="F93" s="47">
        <f t="shared" ref="F93" si="237">L93+R93</f>
        <v>6922.6933368299997</v>
      </c>
      <c r="G93" s="47">
        <f t="shared" ref="G93" si="238">M93+S93</f>
        <v>354.87019798</v>
      </c>
      <c r="H93" s="47">
        <f t="shared" ref="H93" si="239">SUM(I93:J93)</f>
        <v>10234.70179705</v>
      </c>
      <c r="I93" s="47">
        <v>3649.7053414799998</v>
      </c>
      <c r="J93" s="47">
        <f t="shared" ref="J93" si="240">SUM(K93:M93)</f>
        <v>6584.9964555699999</v>
      </c>
      <c r="K93" s="47">
        <v>3662.1236872499999</v>
      </c>
      <c r="L93" s="47">
        <v>2892.9593571700002</v>
      </c>
      <c r="M93" s="47">
        <v>29.913411150000002</v>
      </c>
      <c r="N93" s="47">
        <f t="shared" ref="N93" si="241">SUM(O93:P93)</f>
        <v>9655.8737767099992</v>
      </c>
      <c r="O93" s="47">
        <v>1813.41208033</v>
      </c>
      <c r="P93" s="47">
        <f t="shared" ref="P93" si="242">SUM(Q93:S93)</f>
        <v>7842.4616963799999</v>
      </c>
      <c r="Q93" s="47">
        <v>3487.7709298899999</v>
      </c>
      <c r="R93" s="47">
        <v>4029.7339796599999</v>
      </c>
      <c r="S93" s="47">
        <v>324.95678683</v>
      </c>
      <c r="T93" s="47"/>
      <c r="U93" s="47"/>
      <c r="V93" s="47"/>
      <c r="W93" s="47"/>
      <c r="X93" s="47"/>
      <c r="Y93" s="47"/>
    </row>
    <row r="94" spans="1:25" hidden="1" outlineLevel="1" collapsed="1">
      <c r="A94" s="15">
        <v>43070</v>
      </c>
      <c r="B94" s="47">
        <v>20862.953084549998</v>
      </c>
      <c r="C94" s="47">
        <f t="shared" ref="C94" si="243">I94+O94</f>
        <v>5674.2869106600001</v>
      </c>
      <c r="D94" s="47">
        <f t="shared" ref="D94" si="244">J94+P94</f>
        <v>15188.66617389</v>
      </c>
      <c r="E94" s="47">
        <f t="shared" ref="E94" si="245">K94+Q94</f>
        <v>8253.4590270999997</v>
      </c>
      <c r="F94" s="47">
        <f t="shared" ref="F94" si="246">L94+R94</f>
        <v>6553.1671678000002</v>
      </c>
      <c r="G94" s="47">
        <f t="shared" ref="G94" si="247">M94+S94</f>
        <v>382.03997899000001</v>
      </c>
      <c r="H94" s="47">
        <f t="shared" ref="H94" si="248">SUM(I94:J94)</f>
        <v>10785.64828487</v>
      </c>
      <c r="I94" s="47">
        <v>3983.6591694499998</v>
      </c>
      <c r="J94" s="47">
        <f t="shared" ref="J94" si="249">SUM(K94:M94)</f>
        <v>6801.9891154199995</v>
      </c>
      <c r="K94" s="47">
        <v>4282.4110695500003</v>
      </c>
      <c r="L94" s="47">
        <v>2484.3701217399998</v>
      </c>
      <c r="M94" s="47">
        <v>35.207924130000002</v>
      </c>
      <c r="N94" s="47">
        <f t="shared" ref="N94" si="250">SUM(O94:P94)</f>
        <v>10077.304799680001</v>
      </c>
      <c r="O94" s="47">
        <v>1690.6277412100001</v>
      </c>
      <c r="P94" s="47">
        <f t="shared" ref="P94" si="251">SUM(Q94:S94)</f>
        <v>8386.6770584700007</v>
      </c>
      <c r="Q94" s="47">
        <v>3971.0479575499999</v>
      </c>
      <c r="R94" s="47">
        <v>4068.79704606</v>
      </c>
      <c r="S94" s="47">
        <v>346.83205486000003</v>
      </c>
      <c r="T94" s="47"/>
      <c r="U94" s="47"/>
      <c r="V94" s="47"/>
      <c r="W94" s="47"/>
      <c r="X94" s="47"/>
      <c r="Y94" s="47"/>
    </row>
    <row r="95" spans="1:25" hidden="1" outlineLevel="1" collapsed="1">
      <c r="A95" s="15">
        <v>43101</v>
      </c>
      <c r="B95" s="47">
        <v>20839.438391240001</v>
      </c>
      <c r="C95" s="47">
        <f t="shared" ref="C95" si="252">I95+O95</f>
        <v>5666.0385928200003</v>
      </c>
      <c r="D95" s="47">
        <f t="shared" ref="D95" si="253">J95+P95</f>
        <v>15173.39979842</v>
      </c>
      <c r="E95" s="47">
        <f t="shared" ref="E95" si="254">K95+Q95</f>
        <v>8322.1143596900001</v>
      </c>
      <c r="F95" s="47">
        <f t="shared" ref="F95" si="255">L95+R95</f>
        <v>6462.0589271999997</v>
      </c>
      <c r="G95" s="47">
        <f t="shared" ref="G95" si="256">M95+S95</f>
        <v>389.22651153000004</v>
      </c>
      <c r="H95" s="47">
        <f t="shared" ref="H95" si="257">SUM(I95:J95)</f>
        <v>10776.628163639998</v>
      </c>
      <c r="I95" s="47">
        <v>3922.44013739</v>
      </c>
      <c r="J95" s="47">
        <f t="shared" ref="J95" si="258">SUM(K95:M95)</f>
        <v>6854.188026249999</v>
      </c>
      <c r="K95" s="47">
        <v>4449.2776839199996</v>
      </c>
      <c r="L95" s="47">
        <v>2366.2247673400002</v>
      </c>
      <c r="M95" s="47">
        <v>38.685574989999999</v>
      </c>
      <c r="N95" s="47">
        <f t="shared" ref="N95" si="259">SUM(O95:P95)</f>
        <v>10062.810227599999</v>
      </c>
      <c r="O95" s="47">
        <v>1743.5984554300001</v>
      </c>
      <c r="P95" s="47">
        <f t="shared" ref="P95" si="260">SUM(Q95:S95)</f>
        <v>8319.2117721699997</v>
      </c>
      <c r="Q95" s="47">
        <v>3872.8366757700001</v>
      </c>
      <c r="R95" s="47">
        <v>4095.83415986</v>
      </c>
      <c r="S95" s="47">
        <v>350.54093654000002</v>
      </c>
      <c r="T95" s="47"/>
      <c r="U95" s="47"/>
      <c r="V95" s="47"/>
      <c r="W95" s="47"/>
      <c r="X95" s="47"/>
      <c r="Y95" s="47"/>
    </row>
    <row r="96" spans="1:25" hidden="1" outlineLevel="1" collapsed="1">
      <c r="A96" s="15">
        <v>43132</v>
      </c>
      <c r="B96" s="47">
        <v>20709.294748970002</v>
      </c>
      <c r="C96" s="47">
        <f t="shared" ref="C96" si="261">I96+O96</f>
        <v>5746.7124839300004</v>
      </c>
      <c r="D96" s="47">
        <f t="shared" ref="D96" si="262">J96+P96</f>
        <v>14962.58226504</v>
      </c>
      <c r="E96" s="47">
        <f t="shared" ref="E96" si="263">K96+Q96</f>
        <v>8354.2392597500002</v>
      </c>
      <c r="F96" s="47">
        <f t="shared" ref="F96" si="264">L96+R96</f>
        <v>6227.7330260700001</v>
      </c>
      <c r="G96" s="47">
        <f t="shared" ref="G96" si="265">M96+S96</f>
        <v>380.60997922000001</v>
      </c>
      <c r="H96" s="47">
        <f t="shared" ref="H96" si="266">SUM(I96:J96)</f>
        <v>11028.879264620002</v>
      </c>
      <c r="I96" s="47">
        <v>4070.5919510200001</v>
      </c>
      <c r="J96" s="47">
        <f t="shared" ref="J96" si="267">SUM(K96:M96)</f>
        <v>6958.2873136000007</v>
      </c>
      <c r="K96" s="47">
        <v>4610.6017996700002</v>
      </c>
      <c r="L96" s="47">
        <v>2305.7178971500002</v>
      </c>
      <c r="M96" s="47">
        <v>41.96761678</v>
      </c>
      <c r="N96" s="47">
        <f t="shared" ref="N96" si="268">SUM(O96:P96)</f>
        <v>9680.41548435</v>
      </c>
      <c r="O96" s="47">
        <v>1676.1205329100001</v>
      </c>
      <c r="P96" s="47">
        <f t="shared" ref="P96" si="269">SUM(Q96:S96)</f>
        <v>8004.2949514399997</v>
      </c>
      <c r="Q96" s="47">
        <v>3743.63746008</v>
      </c>
      <c r="R96" s="47">
        <v>3922.0151289199998</v>
      </c>
      <c r="S96" s="47">
        <v>338.64236244</v>
      </c>
      <c r="T96" s="47"/>
      <c r="U96" s="47"/>
      <c r="V96" s="47"/>
      <c r="W96" s="47"/>
      <c r="X96" s="47"/>
      <c r="Y96" s="47"/>
    </row>
    <row r="97" spans="1:25" hidden="1" outlineLevel="1" collapsed="1">
      <c r="A97" s="15">
        <v>43160</v>
      </c>
      <c r="B97" s="47">
        <v>20284.419805329999</v>
      </c>
      <c r="C97" s="47">
        <f t="shared" ref="C97" si="270">I97+O97</f>
        <v>5525.2871655500003</v>
      </c>
      <c r="D97" s="47">
        <f t="shared" ref="D97" si="271">J97+P97</f>
        <v>14759.13263978</v>
      </c>
      <c r="E97" s="47">
        <f t="shared" ref="E97" si="272">K97+Q97</f>
        <v>8330.8557872800011</v>
      </c>
      <c r="F97" s="47">
        <f t="shared" ref="F97" si="273">L97+R97</f>
        <v>6031.3802524900002</v>
      </c>
      <c r="G97" s="47">
        <f t="shared" ref="G97" si="274">M97+S97</f>
        <v>396.89660001000004</v>
      </c>
      <c r="H97" s="47">
        <f t="shared" ref="H97" si="275">SUM(I97:J97)</f>
        <v>10849.06039278</v>
      </c>
      <c r="I97" s="47">
        <v>3842.2764685000002</v>
      </c>
      <c r="J97" s="47">
        <f t="shared" ref="J97" si="276">SUM(K97:M97)</f>
        <v>7006.783924280001</v>
      </c>
      <c r="K97" s="47">
        <v>4768.7684844100004</v>
      </c>
      <c r="L97" s="47">
        <v>2192.1602123600001</v>
      </c>
      <c r="M97" s="47">
        <v>45.855227509999999</v>
      </c>
      <c r="N97" s="47">
        <f t="shared" ref="N97" si="277">SUM(O97:P97)</f>
        <v>9435.3594125500003</v>
      </c>
      <c r="O97" s="47">
        <v>1683.0106970500001</v>
      </c>
      <c r="P97" s="47">
        <f t="shared" ref="P97" si="278">SUM(Q97:S97)</f>
        <v>7752.3487155000003</v>
      </c>
      <c r="Q97" s="47">
        <v>3562.0873028699998</v>
      </c>
      <c r="R97" s="47">
        <v>3839.2200401300001</v>
      </c>
      <c r="S97" s="47">
        <v>351.04137250000002</v>
      </c>
      <c r="T97" s="47"/>
      <c r="U97" s="47"/>
      <c r="V97" s="47"/>
      <c r="W97" s="47"/>
      <c r="X97" s="47"/>
      <c r="Y97" s="47"/>
    </row>
    <row r="98" spans="1:25" hidden="1" outlineLevel="1" collapsed="1">
      <c r="A98" s="15">
        <v>43191</v>
      </c>
      <c r="B98" s="47">
        <v>20466.856118060001</v>
      </c>
      <c r="C98" s="47">
        <f t="shared" ref="C98" si="279">I98+O98</f>
        <v>5794.4364598299999</v>
      </c>
      <c r="D98" s="47">
        <f t="shared" ref="D98" si="280">J98+P98</f>
        <v>14672.419658229999</v>
      </c>
      <c r="E98" s="47">
        <f t="shared" ref="E98" si="281">K98+Q98</f>
        <v>8469.9629840999987</v>
      </c>
      <c r="F98" s="47">
        <f t="shared" ref="F98" si="282">L98+R98</f>
        <v>5821.8237066599995</v>
      </c>
      <c r="G98" s="47">
        <f t="shared" ref="G98" si="283">M98+S98</f>
        <v>380.63296747000004</v>
      </c>
      <c r="H98" s="47">
        <f t="shared" ref="H98" si="284">SUM(I98:J98)</f>
        <v>11141.235638029999</v>
      </c>
      <c r="I98" s="47">
        <v>4095.24265823</v>
      </c>
      <c r="J98" s="47">
        <f t="shared" ref="J98" si="285">SUM(K98:M98)</f>
        <v>7045.9929797999994</v>
      </c>
      <c r="K98" s="47">
        <v>4927.3726679499996</v>
      </c>
      <c r="L98" s="47">
        <v>2077.38716415</v>
      </c>
      <c r="M98" s="47">
        <v>41.233147700000004</v>
      </c>
      <c r="N98" s="47">
        <f t="shared" ref="N98" si="286">SUM(O98:P98)</f>
        <v>9325.6204800300002</v>
      </c>
      <c r="O98" s="47">
        <v>1699.1938015999999</v>
      </c>
      <c r="P98" s="47">
        <f t="shared" ref="P98" si="287">SUM(Q98:S98)</f>
        <v>7626.4266784299998</v>
      </c>
      <c r="Q98" s="47">
        <v>3542.59031615</v>
      </c>
      <c r="R98" s="47">
        <v>3744.43654251</v>
      </c>
      <c r="S98" s="47">
        <v>339.39981977000002</v>
      </c>
      <c r="T98" s="47"/>
      <c r="U98" s="47"/>
      <c r="V98" s="47"/>
      <c r="W98" s="47"/>
      <c r="X98" s="47"/>
      <c r="Y98" s="47"/>
    </row>
    <row r="99" spans="1:25" hidden="1" outlineLevel="1" collapsed="1">
      <c r="A99" s="15">
        <v>43221</v>
      </c>
      <c r="B99" s="47">
        <v>20086.932498590002</v>
      </c>
      <c r="C99" s="47">
        <f t="shared" ref="C99" si="288">I99+O99</f>
        <v>5784.1005340299998</v>
      </c>
      <c r="D99" s="47">
        <f t="shared" ref="D99" si="289">J99+P99</f>
        <v>14302.83196456</v>
      </c>
      <c r="E99" s="47">
        <f t="shared" ref="E99" si="290">K99+Q99</f>
        <v>8227.2400464999992</v>
      </c>
      <c r="F99" s="47">
        <f t="shared" ref="F99" si="291">L99+R99</f>
        <v>5697.5663486000003</v>
      </c>
      <c r="G99" s="47">
        <f t="shared" ref="G99" si="292">M99+S99</f>
        <v>378.02556945999999</v>
      </c>
      <c r="H99" s="47">
        <f t="shared" ref="H99" si="293">SUM(I99:J99)</f>
        <v>11029.282782030001</v>
      </c>
      <c r="I99" s="47">
        <v>4055.5144383400002</v>
      </c>
      <c r="J99" s="47">
        <f t="shared" ref="J99" si="294">SUM(K99:M99)</f>
        <v>6973.7683436900006</v>
      </c>
      <c r="K99" s="47">
        <v>4964.0818942799997</v>
      </c>
      <c r="L99" s="47">
        <v>1966.9385182000001</v>
      </c>
      <c r="M99" s="47">
        <v>42.747931209999997</v>
      </c>
      <c r="N99" s="47">
        <f t="shared" ref="N99" si="295">SUM(O99:P99)</f>
        <v>9057.6497165599994</v>
      </c>
      <c r="O99" s="47">
        <v>1728.5860956900001</v>
      </c>
      <c r="P99" s="47">
        <f t="shared" ref="P99" si="296">SUM(Q99:S99)</f>
        <v>7329.0636208699998</v>
      </c>
      <c r="Q99" s="47">
        <v>3263.1581522199999</v>
      </c>
      <c r="R99" s="47">
        <v>3730.6278304000002</v>
      </c>
      <c r="S99" s="47">
        <v>335.27763825</v>
      </c>
      <c r="T99" s="47"/>
      <c r="U99" s="47"/>
      <c r="V99" s="47"/>
      <c r="W99" s="47"/>
      <c r="X99" s="47"/>
      <c r="Y99" s="47"/>
    </row>
    <row r="100" spans="1:25" hidden="1" outlineLevel="1" collapsed="1">
      <c r="A100" s="15">
        <v>43252</v>
      </c>
      <c r="B100" s="47">
        <v>20791.957873520001</v>
      </c>
      <c r="C100" s="47">
        <f t="shared" ref="C100" si="297">I100+O100</f>
        <v>6423.8294721800003</v>
      </c>
      <c r="D100" s="47">
        <f t="shared" ref="D100" si="298">J100+P100</f>
        <v>14368.12840134</v>
      </c>
      <c r="E100" s="47">
        <f t="shared" ref="E100" si="299">K100+Q100</f>
        <v>8472.9980600700001</v>
      </c>
      <c r="F100" s="47">
        <f t="shared" ref="F100" si="300">L100+R100</f>
        <v>5512.6509854000005</v>
      </c>
      <c r="G100" s="47">
        <f t="shared" ref="G100" si="301">M100+S100</f>
        <v>382.47935587000001</v>
      </c>
      <c r="H100" s="47">
        <f t="shared" ref="H100" si="302">SUM(I100:J100)</f>
        <v>11662.63524933</v>
      </c>
      <c r="I100" s="47">
        <v>4667.9384820400001</v>
      </c>
      <c r="J100" s="47">
        <f t="shared" ref="J100" si="303">SUM(K100:M100)</f>
        <v>6994.69676729</v>
      </c>
      <c r="K100" s="47">
        <v>5071.7461138400004</v>
      </c>
      <c r="L100" s="47">
        <v>1876.5002783100001</v>
      </c>
      <c r="M100" s="47">
        <v>46.450375139999998</v>
      </c>
      <c r="N100" s="47">
        <f t="shared" ref="N100" si="304">SUM(O100:P100)</f>
        <v>9129.3226241899993</v>
      </c>
      <c r="O100" s="47">
        <v>1755.89099014</v>
      </c>
      <c r="P100" s="47">
        <f t="shared" ref="P100" si="305">SUM(Q100:S100)</f>
        <v>7373.43163405</v>
      </c>
      <c r="Q100" s="47">
        <v>3401.2519462300002</v>
      </c>
      <c r="R100" s="47">
        <v>3636.1507070900002</v>
      </c>
      <c r="S100" s="47">
        <v>336.02898073</v>
      </c>
      <c r="T100" s="47"/>
      <c r="U100" s="47"/>
      <c r="V100" s="47"/>
      <c r="W100" s="47"/>
      <c r="X100" s="47"/>
      <c r="Y100" s="47"/>
    </row>
    <row r="101" spans="1:25" hidden="1" outlineLevel="1" collapsed="1">
      <c r="A101" s="15">
        <v>43282</v>
      </c>
      <c r="B101" s="47">
        <v>20943.530031269998</v>
      </c>
      <c r="C101" s="47">
        <f t="shared" ref="C101" si="306">I101+O101</f>
        <v>6385.4961974399994</v>
      </c>
      <c r="D101" s="47">
        <f t="shared" ref="D101" si="307">J101+P101</f>
        <v>14558.033833829999</v>
      </c>
      <c r="E101" s="47">
        <f t="shared" ref="E101" si="308">K101+Q101</f>
        <v>8682.8732707999989</v>
      </c>
      <c r="F101" s="47">
        <f t="shared" ref="F101" si="309">L101+R101</f>
        <v>5470.4153813699995</v>
      </c>
      <c r="G101" s="47">
        <f t="shared" ref="G101" si="310">M101+S101</f>
        <v>404.74518166000001</v>
      </c>
      <c r="H101" s="47">
        <f t="shared" ref="H101" si="311">SUM(I101:J101)</f>
        <v>11484.673947610001</v>
      </c>
      <c r="I101" s="47">
        <v>4536.8997369899998</v>
      </c>
      <c r="J101" s="47">
        <f t="shared" ref="J101" si="312">SUM(K101:M101)</f>
        <v>6947.7742106200003</v>
      </c>
      <c r="K101" s="47">
        <v>5131.3143522099999</v>
      </c>
      <c r="L101" s="47">
        <v>1755.6295132400001</v>
      </c>
      <c r="M101" s="47">
        <v>60.830345170000001</v>
      </c>
      <c r="N101" s="47">
        <f t="shared" ref="N101" si="313">SUM(O101:P101)</f>
        <v>9458.8560836599991</v>
      </c>
      <c r="O101" s="47">
        <v>1848.59646045</v>
      </c>
      <c r="P101" s="47">
        <f t="shared" ref="P101" si="314">SUM(Q101:S101)</f>
        <v>7610.2596232099995</v>
      </c>
      <c r="Q101" s="47">
        <v>3551.5589185899998</v>
      </c>
      <c r="R101" s="47">
        <v>3714.7858681299999</v>
      </c>
      <c r="S101" s="47">
        <v>343.91483649000003</v>
      </c>
      <c r="T101" s="47"/>
      <c r="U101" s="47"/>
      <c r="V101" s="47"/>
      <c r="W101" s="47"/>
      <c r="X101" s="47"/>
      <c r="Y101" s="47"/>
    </row>
    <row r="102" spans="1:25" hidden="1" outlineLevel="1" collapsed="1">
      <c r="A102" s="15">
        <v>43313</v>
      </c>
      <c r="B102" s="47">
        <v>21543.911420869998</v>
      </c>
      <c r="C102" s="47">
        <f t="shared" ref="C102" si="315">I102+O102</f>
        <v>6577.7054011599994</v>
      </c>
      <c r="D102" s="47">
        <f t="shared" ref="D102" si="316">J102+P102</f>
        <v>14966.20601971</v>
      </c>
      <c r="E102" s="47">
        <f t="shared" ref="E102" si="317">K102+Q102</f>
        <v>9093.404896439999</v>
      </c>
      <c r="F102" s="47">
        <f t="shared" ref="F102" si="318">L102+R102</f>
        <v>5440.70301449</v>
      </c>
      <c r="G102" s="47">
        <f t="shared" ref="G102" si="319">M102+S102</f>
        <v>432.09810878000002</v>
      </c>
      <c r="H102" s="47">
        <f t="shared" ref="H102" si="320">SUM(I102:J102)</f>
        <v>11401.886839389999</v>
      </c>
      <c r="I102" s="47">
        <v>4496.4317914599997</v>
      </c>
      <c r="J102" s="47">
        <f t="shared" ref="J102" si="321">SUM(K102:M102)</f>
        <v>6905.4550479299996</v>
      </c>
      <c r="K102" s="47">
        <v>5206.9347990899996</v>
      </c>
      <c r="L102" s="47">
        <v>1629.2878254699999</v>
      </c>
      <c r="M102" s="47">
        <v>69.232423370000006</v>
      </c>
      <c r="N102" s="47">
        <f t="shared" ref="N102" si="322">SUM(O102:P102)</f>
        <v>10142.02458148</v>
      </c>
      <c r="O102" s="47">
        <v>2081.2736097000002</v>
      </c>
      <c r="P102" s="47">
        <f t="shared" ref="P102" si="323">SUM(Q102:S102)</f>
        <v>8060.7509717799994</v>
      </c>
      <c r="Q102" s="47">
        <v>3886.4700973499998</v>
      </c>
      <c r="R102" s="47">
        <v>3811.4151890200001</v>
      </c>
      <c r="S102" s="47">
        <v>362.86568541000003</v>
      </c>
      <c r="T102" s="47"/>
      <c r="U102" s="47"/>
      <c r="V102" s="47"/>
      <c r="W102" s="47"/>
      <c r="X102" s="47"/>
      <c r="Y102" s="47"/>
    </row>
    <row r="103" spans="1:25" hidden="1" outlineLevel="1" collapsed="1">
      <c r="A103" s="15">
        <v>43344</v>
      </c>
      <c r="B103" s="47">
        <v>21734.433420490001</v>
      </c>
      <c r="C103" s="47">
        <f t="shared" ref="C103" si="324">I103+O103</f>
        <v>6727.4325902800001</v>
      </c>
      <c r="D103" s="47">
        <f t="shared" ref="D103" si="325">J103+P103</f>
        <v>15007.00083021</v>
      </c>
      <c r="E103" s="47">
        <f t="shared" ref="E103" si="326">K103+Q103</f>
        <v>9195.0150336000006</v>
      </c>
      <c r="F103" s="47">
        <f t="shared" ref="F103" si="327">L103+R103</f>
        <v>5377.4921623600003</v>
      </c>
      <c r="G103" s="47">
        <f t="shared" ref="G103" si="328">M103+S103</f>
        <v>434.49363425000001</v>
      </c>
      <c r="H103" s="47">
        <f t="shared" ref="H103" si="329">SUM(I103:J103)</f>
        <v>11650.91090205</v>
      </c>
      <c r="I103" s="47">
        <v>4698.0543645300004</v>
      </c>
      <c r="J103" s="47">
        <f t="shared" ref="J103" si="330">SUM(K103:M103)</f>
        <v>6952.8565375199996</v>
      </c>
      <c r="K103" s="47">
        <v>5264.6953182699999</v>
      </c>
      <c r="L103" s="47">
        <v>1616.7685280999999</v>
      </c>
      <c r="M103" s="47">
        <v>71.392691150000005</v>
      </c>
      <c r="N103" s="47">
        <f t="shared" ref="N103" si="331">SUM(O103:P103)</f>
        <v>10083.522518440001</v>
      </c>
      <c r="O103" s="47">
        <v>2029.37822575</v>
      </c>
      <c r="P103" s="47">
        <f t="shared" ref="P103" si="332">SUM(Q103:S103)</f>
        <v>8054.1442926899999</v>
      </c>
      <c r="Q103" s="47">
        <v>3930.3197153299998</v>
      </c>
      <c r="R103" s="47">
        <v>3760.7236342599999</v>
      </c>
      <c r="S103" s="47">
        <v>363.10094309999999</v>
      </c>
      <c r="T103" s="47"/>
      <c r="U103" s="47"/>
      <c r="V103" s="47"/>
      <c r="W103" s="47"/>
      <c r="X103" s="47"/>
      <c r="Y103" s="47"/>
    </row>
    <row r="104" spans="1:25" hidden="1" outlineLevel="1" collapsed="1">
      <c r="A104" s="15">
        <v>43374</v>
      </c>
      <c r="B104" s="47">
        <v>21463.062978839997</v>
      </c>
      <c r="C104" s="47">
        <f t="shared" ref="C104" si="333">I104+O104</f>
        <v>6588.1634907999996</v>
      </c>
      <c r="D104" s="47">
        <f t="shared" ref="D104" si="334">J104+P104</f>
        <v>14874.899488039999</v>
      </c>
      <c r="E104" s="47">
        <f t="shared" ref="E104" si="335">K104+Q104</f>
        <v>9273.3925013299995</v>
      </c>
      <c r="F104" s="47">
        <f t="shared" ref="F104" si="336">L104+R104</f>
        <v>5337.6844355900002</v>
      </c>
      <c r="G104" s="47">
        <f t="shared" ref="G104" si="337">M104+S104</f>
        <v>263.82255111999996</v>
      </c>
      <c r="H104" s="47">
        <f t="shared" ref="H104" si="338">SUM(I104:J104)</f>
        <v>11661.19463831</v>
      </c>
      <c r="I104" s="47">
        <v>4604.68252906</v>
      </c>
      <c r="J104" s="47">
        <f t="shared" ref="J104" si="339">SUM(K104:M104)</f>
        <v>7056.5121092499994</v>
      </c>
      <c r="K104" s="47">
        <v>5363.6140853999996</v>
      </c>
      <c r="L104" s="47">
        <v>1620.6761745199999</v>
      </c>
      <c r="M104" s="47">
        <v>72.221849329999998</v>
      </c>
      <c r="N104" s="47">
        <f t="shared" ref="N104" si="340">SUM(O104:P104)</f>
        <v>9801.8683405299998</v>
      </c>
      <c r="O104" s="47">
        <v>1983.4809617400001</v>
      </c>
      <c r="P104" s="47">
        <f t="shared" ref="P104" si="341">SUM(Q104:S104)</f>
        <v>7818.3873787900002</v>
      </c>
      <c r="Q104" s="47">
        <v>3909.7784159299999</v>
      </c>
      <c r="R104" s="47">
        <v>3717.0082610700001</v>
      </c>
      <c r="S104" s="47">
        <v>191.60070178999999</v>
      </c>
      <c r="T104" s="47"/>
      <c r="U104" s="47"/>
      <c r="V104" s="47"/>
      <c r="W104" s="47"/>
      <c r="X104" s="47"/>
      <c r="Y104" s="47"/>
    </row>
    <row r="105" spans="1:25" hidden="1" outlineLevel="1" collapsed="1">
      <c r="A105" s="15">
        <v>43405</v>
      </c>
      <c r="B105" s="47">
        <v>21589.655665339997</v>
      </c>
      <c r="C105" s="47">
        <f t="shared" ref="C105" si="342">I105+O105</f>
        <v>6547.7252741699995</v>
      </c>
      <c r="D105" s="47">
        <f t="shared" ref="D105" si="343">J105+P105</f>
        <v>15041.930391170001</v>
      </c>
      <c r="E105" s="47">
        <f t="shared" ref="E105" si="344">K105+Q105</f>
        <v>9377.3758073600002</v>
      </c>
      <c r="F105" s="47">
        <f t="shared" ref="F105" si="345">L105+R105</f>
        <v>5391.5350296500001</v>
      </c>
      <c r="G105" s="47">
        <f t="shared" ref="G105" si="346">M105+S105</f>
        <v>273.01955415999998</v>
      </c>
      <c r="H105" s="47">
        <f t="shared" ref="H105" si="347">SUM(I105:J105)</f>
        <v>11765.903743049999</v>
      </c>
      <c r="I105" s="47">
        <v>4590.3363815499997</v>
      </c>
      <c r="J105" s="47">
        <f t="shared" ref="J105" si="348">SUM(K105:M105)</f>
        <v>7175.5673615000005</v>
      </c>
      <c r="K105" s="47">
        <v>5489.4376183000004</v>
      </c>
      <c r="L105" s="47">
        <v>1611.1898107699999</v>
      </c>
      <c r="M105" s="47">
        <v>74.939932429999999</v>
      </c>
      <c r="N105" s="47">
        <f t="shared" ref="N105" si="349">SUM(O105:P105)</f>
        <v>9823.7519222900009</v>
      </c>
      <c r="O105" s="47">
        <v>1957.38889262</v>
      </c>
      <c r="P105" s="47">
        <f t="shared" ref="P105" si="350">SUM(Q105:S105)</f>
        <v>7866.3630296700003</v>
      </c>
      <c r="Q105" s="47">
        <v>3887.9381890599998</v>
      </c>
      <c r="R105" s="47">
        <v>3780.3452188800002</v>
      </c>
      <c r="S105" s="47">
        <v>198.07962173000001</v>
      </c>
      <c r="T105" s="47"/>
      <c r="U105" s="47"/>
      <c r="V105" s="47"/>
      <c r="W105" s="47"/>
      <c r="X105" s="47"/>
      <c r="Y105" s="47"/>
    </row>
    <row r="106" spans="1:25" hidden="1" outlineLevel="1" collapsed="1">
      <c r="A106" s="15">
        <v>43435</v>
      </c>
      <c r="B106" s="47">
        <v>21464.51345961</v>
      </c>
      <c r="C106" s="47">
        <f t="shared" ref="C106" si="351">I106+O106</f>
        <v>6689.2877293599995</v>
      </c>
      <c r="D106" s="47">
        <f t="shared" ref="D106" si="352">J106+P106</f>
        <v>14775.22573025</v>
      </c>
      <c r="E106" s="47">
        <f t="shared" ref="E106" si="353">K106+Q106</f>
        <v>9443.5871244699993</v>
      </c>
      <c r="F106" s="47">
        <f t="shared" ref="F106" si="354">L106+R106</f>
        <v>5059.3888278000004</v>
      </c>
      <c r="G106" s="47">
        <f t="shared" ref="G106" si="355">M106+S106</f>
        <v>272.24977797999998</v>
      </c>
      <c r="H106" s="47">
        <f t="shared" ref="H106" si="356">SUM(I106:J106)</f>
        <v>11985.705194779999</v>
      </c>
      <c r="I106" s="47">
        <v>4779.2259828599999</v>
      </c>
      <c r="J106" s="47">
        <f t="shared" ref="J106" si="357">SUM(K106:M106)</f>
        <v>7206.4792119200001</v>
      </c>
      <c r="K106" s="47">
        <v>5640.3871435900001</v>
      </c>
      <c r="L106" s="47">
        <v>1488.3740937800001</v>
      </c>
      <c r="M106" s="47">
        <v>77.717974549999994</v>
      </c>
      <c r="N106" s="47">
        <f t="shared" ref="N106" si="358">SUM(O106:P106)</f>
        <v>9478.8082648300006</v>
      </c>
      <c r="O106" s="47">
        <v>1910.0617465</v>
      </c>
      <c r="P106" s="47">
        <f t="shared" ref="P106" si="359">SUM(Q106:S106)</f>
        <v>7568.7465183300001</v>
      </c>
      <c r="Q106" s="47">
        <v>3803.1999808800001</v>
      </c>
      <c r="R106" s="47">
        <v>3571.0147340200001</v>
      </c>
      <c r="S106" s="47">
        <v>194.53180343</v>
      </c>
      <c r="T106" s="47"/>
      <c r="U106" s="47"/>
      <c r="V106" s="47"/>
      <c r="W106" s="47"/>
      <c r="X106" s="47"/>
      <c r="Y106" s="47"/>
    </row>
    <row r="107" spans="1:25" hidden="1" outlineLevel="1" collapsed="1">
      <c r="A107" s="15">
        <v>43466</v>
      </c>
      <c r="B107" s="47">
        <v>21645.065702990003</v>
      </c>
      <c r="C107" s="47">
        <f t="shared" ref="C107" si="360">I107+O107</f>
        <v>6751.4480947800002</v>
      </c>
      <c r="D107" s="47">
        <f t="shared" ref="D107" si="361">J107+P107</f>
        <v>14893.617608209999</v>
      </c>
      <c r="E107" s="47">
        <f t="shared" ref="E107" si="362">K107+Q107</f>
        <v>9369.2279915299987</v>
      </c>
      <c r="F107" s="47">
        <f t="shared" ref="F107" si="363">L107+R107</f>
        <v>5247.2429846599998</v>
      </c>
      <c r="G107" s="47">
        <f t="shared" ref="G107" si="364">M107+S107</f>
        <v>277.14663201999997</v>
      </c>
      <c r="H107" s="47">
        <f t="shared" ref="H107" si="365">SUM(I107:J107)</f>
        <v>12177.48539742</v>
      </c>
      <c r="I107" s="47">
        <v>4792.6348631600004</v>
      </c>
      <c r="J107" s="47">
        <f t="shared" ref="J107" si="366">SUM(K107:M107)</f>
        <v>7384.8505342599992</v>
      </c>
      <c r="K107" s="47">
        <v>5589.3971402099996</v>
      </c>
      <c r="L107" s="47">
        <v>1711.7516734200001</v>
      </c>
      <c r="M107" s="47">
        <v>83.701720629999997</v>
      </c>
      <c r="N107" s="47">
        <f t="shared" ref="N107" si="367">SUM(O107:P107)</f>
        <v>9467.5803055699998</v>
      </c>
      <c r="O107" s="47">
        <v>1958.8132316199999</v>
      </c>
      <c r="P107" s="47">
        <f t="shared" ref="P107" si="368">SUM(Q107:S107)</f>
        <v>7508.7670739499999</v>
      </c>
      <c r="Q107" s="47">
        <v>3779.83085132</v>
      </c>
      <c r="R107" s="47">
        <v>3535.49131124</v>
      </c>
      <c r="S107" s="47">
        <v>193.44491138999999</v>
      </c>
      <c r="T107" s="47"/>
      <c r="U107" s="47"/>
      <c r="V107" s="47"/>
      <c r="W107" s="47"/>
      <c r="X107" s="47"/>
      <c r="Y107" s="47"/>
    </row>
    <row r="108" spans="1:25" hidden="1" outlineLevel="1" collapsed="1">
      <c r="A108" s="15">
        <v>43497</v>
      </c>
      <c r="B108" s="47">
        <v>21673.14447377</v>
      </c>
      <c r="C108" s="47">
        <f t="shared" ref="C108" si="369">I108+O108</f>
        <v>6885.2819074700001</v>
      </c>
      <c r="D108" s="47">
        <f t="shared" ref="D108" si="370">J108+P108</f>
        <v>14787.8625663</v>
      </c>
      <c r="E108" s="47">
        <f t="shared" ref="E108" si="371">K108+Q108</f>
        <v>9459.1328400900002</v>
      </c>
      <c r="F108" s="47">
        <f t="shared" ref="F108" si="372">L108+R108</f>
        <v>5060.5301590600002</v>
      </c>
      <c r="G108" s="47">
        <f t="shared" ref="G108" si="373">M108+S108</f>
        <v>268.19956715000001</v>
      </c>
      <c r="H108" s="47">
        <f t="shared" ref="H108" si="374">SUM(I108:J108)</f>
        <v>12374.122285089999</v>
      </c>
      <c r="I108" s="47">
        <v>4941.8480011399997</v>
      </c>
      <c r="J108" s="47">
        <f t="shared" ref="J108" si="375">SUM(K108:M108)</f>
        <v>7432.2742839499997</v>
      </c>
      <c r="K108" s="47">
        <v>5691.6889172900001</v>
      </c>
      <c r="L108" s="47">
        <v>1655.29465282</v>
      </c>
      <c r="M108" s="47">
        <v>85.290713839999995</v>
      </c>
      <c r="N108" s="47">
        <f t="shared" ref="N108" si="376">SUM(O108:P108)</f>
        <v>9299.0221886800009</v>
      </c>
      <c r="O108" s="47">
        <v>1943.4339063299999</v>
      </c>
      <c r="P108" s="47">
        <f t="shared" ref="P108" si="377">SUM(Q108:S108)</f>
        <v>7355.5882823500006</v>
      </c>
      <c r="Q108" s="47">
        <v>3767.4439228000001</v>
      </c>
      <c r="R108" s="47">
        <v>3405.2355062400002</v>
      </c>
      <c r="S108" s="47">
        <v>182.90885331000001</v>
      </c>
      <c r="T108" s="47"/>
      <c r="U108" s="47"/>
      <c r="V108" s="47"/>
      <c r="W108" s="47"/>
      <c r="X108" s="47"/>
      <c r="Y108" s="47"/>
    </row>
    <row r="109" spans="1:25" hidden="1" outlineLevel="1" collapsed="1">
      <c r="A109" s="15">
        <v>43525</v>
      </c>
      <c r="B109" s="47">
        <v>21770.845448660002</v>
      </c>
      <c r="C109" s="47">
        <f t="shared" ref="C109" si="378">I109+O109</f>
        <v>6986.6358804900001</v>
      </c>
      <c r="D109" s="47">
        <f t="shared" ref="D109" si="379">J109+P109</f>
        <v>14784.209568170001</v>
      </c>
      <c r="E109" s="47">
        <f t="shared" ref="E109" si="380">K109+Q109</f>
        <v>9598.5029345399998</v>
      </c>
      <c r="F109" s="47">
        <f t="shared" ref="F109" si="381">L109+R109</f>
        <v>4907.2066767100005</v>
      </c>
      <c r="G109" s="47">
        <f t="shared" ref="G109" si="382">M109+S109</f>
        <v>278.49995691999999</v>
      </c>
      <c r="H109" s="47">
        <f t="shared" ref="H109" si="383">SUM(I109:J109)</f>
        <v>12345.704711840001</v>
      </c>
      <c r="I109" s="47">
        <v>4969.6209337600003</v>
      </c>
      <c r="J109" s="47">
        <f t="shared" ref="J109" si="384">SUM(K109:M109)</f>
        <v>7376.0837780800002</v>
      </c>
      <c r="K109" s="47">
        <v>5674.2170543000002</v>
      </c>
      <c r="L109" s="47">
        <v>1615.5795445799999</v>
      </c>
      <c r="M109" s="47">
        <v>86.287179199999997</v>
      </c>
      <c r="N109" s="47">
        <f t="shared" ref="N109" si="385">SUM(O109:P109)</f>
        <v>9425.1407368199998</v>
      </c>
      <c r="O109" s="47">
        <v>2017.01494673</v>
      </c>
      <c r="P109" s="47">
        <f t="shared" ref="P109" si="386">SUM(Q109:S109)</f>
        <v>7408.12579009</v>
      </c>
      <c r="Q109" s="47">
        <v>3924.2858802400001</v>
      </c>
      <c r="R109" s="47">
        <v>3291.6271321300001</v>
      </c>
      <c r="S109" s="47">
        <v>192.21277771999999</v>
      </c>
      <c r="T109" s="47"/>
      <c r="U109" s="47"/>
      <c r="V109" s="47"/>
      <c r="W109" s="47"/>
      <c r="X109" s="47"/>
      <c r="Y109" s="47"/>
    </row>
    <row r="110" spans="1:25" hidden="1" outlineLevel="1" collapsed="1">
      <c r="A110" s="15">
        <v>43556</v>
      </c>
      <c r="B110" s="47">
        <v>21803.436044859998</v>
      </c>
      <c r="C110" s="47">
        <f t="shared" ref="C110" si="387">I110+O110</f>
        <v>7216.0614547599998</v>
      </c>
      <c r="D110" s="47">
        <f t="shared" ref="D110" si="388">J110+P110</f>
        <v>14587.3745901</v>
      </c>
      <c r="E110" s="47">
        <f t="shared" ref="E110" si="389">K110+Q110</f>
        <v>9706.5740810400002</v>
      </c>
      <c r="F110" s="47">
        <f t="shared" ref="F110" si="390">L110+R110</f>
        <v>4608.8792370399997</v>
      </c>
      <c r="G110" s="47">
        <f t="shared" ref="G110" si="391">M110+S110</f>
        <v>271.92127202</v>
      </c>
      <c r="H110" s="47">
        <f t="shared" ref="H110" si="392">SUM(I110:J110)</f>
        <v>12678.94278211</v>
      </c>
      <c r="I110" s="47">
        <v>5249.2776045800001</v>
      </c>
      <c r="J110" s="47">
        <f t="shared" ref="J110" si="393">SUM(K110:M110)</f>
        <v>7429.6651775299997</v>
      </c>
      <c r="K110" s="47">
        <v>5757.1342562399996</v>
      </c>
      <c r="L110" s="47">
        <v>1585.27586563</v>
      </c>
      <c r="M110" s="47">
        <v>87.255055659999996</v>
      </c>
      <c r="N110" s="47">
        <f t="shared" ref="N110" si="394">SUM(O110:P110)</f>
        <v>9124.4932627500002</v>
      </c>
      <c r="O110" s="47">
        <v>1966.7838501799999</v>
      </c>
      <c r="P110" s="47">
        <f t="shared" ref="P110" si="395">SUM(Q110:S110)</f>
        <v>7157.7094125700005</v>
      </c>
      <c r="Q110" s="47">
        <v>3949.4398248000002</v>
      </c>
      <c r="R110" s="47">
        <v>3023.6033714099999</v>
      </c>
      <c r="S110" s="47">
        <v>184.66621635999999</v>
      </c>
      <c r="T110" s="47"/>
      <c r="U110" s="47"/>
      <c r="V110" s="47"/>
      <c r="W110" s="47"/>
      <c r="X110" s="47"/>
      <c r="Y110" s="47"/>
    </row>
    <row r="111" spans="1:25" hidden="1" outlineLevel="1" collapsed="1">
      <c r="A111" s="15">
        <v>43586</v>
      </c>
      <c r="B111" s="47">
        <v>21685.11899173</v>
      </c>
      <c r="C111" s="47">
        <f t="shared" ref="C111" si="396">I111+O111</f>
        <v>7008.4156681200002</v>
      </c>
      <c r="D111" s="47">
        <f t="shared" ref="D111" si="397">J111+P111</f>
        <v>14676.70332361</v>
      </c>
      <c r="E111" s="47">
        <f t="shared" ref="E111" si="398">K111+Q111</f>
        <v>9899.2753238900004</v>
      </c>
      <c r="F111" s="47">
        <f t="shared" ref="F111" si="399">L111+R111</f>
        <v>4527.7658305300001</v>
      </c>
      <c r="G111" s="47">
        <f t="shared" ref="G111" si="400">M111+S111</f>
        <v>249.66216918999999</v>
      </c>
      <c r="H111" s="47">
        <f t="shared" ref="H111" si="401">SUM(I111:J111)</f>
        <v>12413.957194850002</v>
      </c>
      <c r="I111" s="47">
        <v>4996.5010097100003</v>
      </c>
      <c r="J111" s="47">
        <f t="shared" ref="J111" si="402">SUM(K111:M111)</f>
        <v>7417.4561851400003</v>
      </c>
      <c r="K111" s="47">
        <v>5768.3042317899999</v>
      </c>
      <c r="L111" s="47">
        <v>1568.4718182300001</v>
      </c>
      <c r="M111" s="47">
        <v>80.680135120000003</v>
      </c>
      <c r="N111" s="47">
        <f t="shared" ref="N111" si="403">SUM(O111:P111)</f>
        <v>9271.1617968799983</v>
      </c>
      <c r="O111" s="47">
        <v>2011.9146584099999</v>
      </c>
      <c r="P111" s="47">
        <f t="shared" ref="P111" si="404">SUM(Q111:S111)</f>
        <v>7259.2471384699993</v>
      </c>
      <c r="Q111" s="47">
        <v>4130.9710920999996</v>
      </c>
      <c r="R111" s="47">
        <v>2959.2940122999998</v>
      </c>
      <c r="S111" s="47">
        <v>168.98203407</v>
      </c>
      <c r="T111" s="47"/>
      <c r="U111" s="47"/>
      <c r="V111" s="47"/>
      <c r="W111" s="47"/>
      <c r="X111" s="47"/>
      <c r="Y111" s="47"/>
    </row>
    <row r="112" spans="1:25" hidden="1" outlineLevel="1" collapsed="1">
      <c r="A112" s="15">
        <v>43617</v>
      </c>
      <c r="B112" s="47">
        <v>22355.686378099999</v>
      </c>
      <c r="C112" s="47">
        <f t="shared" ref="C112" si="405">I112+O112</f>
        <v>7828.3976884999993</v>
      </c>
      <c r="D112" s="47">
        <f t="shared" ref="D112" si="406">J112+P112</f>
        <v>14527.2886896</v>
      </c>
      <c r="E112" s="47">
        <f t="shared" ref="E112" si="407">K112+Q112</f>
        <v>10194.33895863</v>
      </c>
      <c r="F112" s="47">
        <f t="shared" ref="F112" si="408">L112+R112</f>
        <v>4090.0389017400003</v>
      </c>
      <c r="G112" s="47">
        <f t="shared" ref="G112" si="409">M112+S112</f>
        <v>242.91082922999999</v>
      </c>
      <c r="H112" s="47">
        <f t="shared" ref="H112" si="410">SUM(I112:J112)</f>
        <v>13214.684052679999</v>
      </c>
      <c r="I112" s="47">
        <v>5791.6256368699997</v>
      </c>
      <c r="J112" s="47">
        <f t="shared" ref="J112" si="411">SUM(K112:M112)</f>
        <v>7423.0584158099991</v>
      </c>
      <c r="K112" s="47">
        <v>6058.4973514699996</v>
      </c>
      <c r="L112" s="47">
        <v>1287.7048140700001</v>
      </c>
      <c r="M112" s="47">
        <v>76.856250270000004</v>
      </c>
      <c r="N112" s="47">
        <f t="shared" ref="N112" si="412">SUM(O112:P112)</f>
        <v>9141.0023254200005</v>
      </c>
      <c r="O112" s="47">
        <v>2036.7720516300001</v>
      </c>
      <c r="P112" s="47">
        <f t="shared" ref="P112" si="413">SUM(Q112:S112)</f>
        <v>7104.2302737900009</v>
      </c>
      <c r="Q112" s="47">
        <v>4135.8416071600004</v>
      </c>
      <c r="R112" s="47">
        <v>2802.3340876699999</v>
      </c>
      <c r="S112" s="47">
        <v>166.05457895999999</v>
      </c>
      <c r="T112" s="47"/>
      <c r="U112" s="47"/>
      <c r="V112" s="47"/>
      <c r="W112" s="47"/>
      <c r="X112" s="47"/>
      <c r="Y112" s="47"/>
    </row>
    <row r="113" spans="1:25" hidden="1" outlineLevel="1" collapsed="1">
      <c r="A113" s="15">
        <v>43647</v>
      </c>
      <c r="B113" s="47">
        <v>21866.917862729999</v>
      </c>
      <c r="C113" s="47">
        <f t="shared" ref="C113" si="414">I113+O113</f>
        <v>7533.1057377199995</v>
      </c>
      <c r="D113" s="47">
        <f t="shared" ref="D113" si="415">J113+P113</f>
        <v>14333.812125009998</v>
      </c>
      <c r="E113" s="47">
        <f t="shared" ref="E113" si="416">K113+Q113</f>
        <v>9986.2449687000008</v>
      </c>
      <c r="F113" s="47">
        <f t="shared" ref="F113" si="417">L113+R113</f>
        <v>4113.9878205599998</v>
      </c>
      <c r="G113" s="47">
        <f t="shared" ref="G113" si="418">M113+S113</f>
        <v>233.57933575000001</v>
      </c>
      <c r="H113" s="47">
        <f t="shared" ref="H113" si="419">SUM(I113:J113)</f>
        <v>12981.585133289998</v>
      </c>
      <c r="I113" s="47">
        <v>5504.4657854699999</v>
      </c>
      <c r="J113" s="47">
        <f t="shared" ref="J113" si="420">SUM(K113:M113)</f>
        <v>7477.1193478199993</v>
      </c>
      <c r="K113" s="47">
        <v>5948.6431064799999</v>
      </c>
      <c r="L113" s="47">
        <v>1454.3287574999999</v>
      </c>
      <c r="M113" s="47">
        <v>74.147483840000007</v>
      </c>
      <c r="N113" s="47">
        <f t="shared" ref="N113" si="421">SUM(O113:P113)</f>
        <v>8885.3327294399987</v>
      </c>
      <c r="O113" s="47">
        <v>2028.6399522500001</v>
      </c>
      <c r="P113" s="47">
        <f t="shared" ref="P113" si="422">SUM(Q113:S113)</f>
        <v>6856.6927771899991</v>
      </c>
      <c r="Q113" s="47">
        <v>4037.6018622199999</v>
      </c>
      <c r="R113" s="47">
        <v>2659.6590630599999</v>
      </c>
      <c r="S113" s="47">
        <v>159.43185191000001</v>
      </c>
      <c r="T113" s="47"/>
      <c r="U113" s="47"/>
      <c r="V113" s="47"/>
      <c r="W113" s="47"/>
      <c r="X113" s="47"/>
      <c r="Y113" s="47"/>
    </row>
    <row r="114" spans="1:25" hidden="1" outlineLevel="1" collapsed="1">
      <c r="A114" s="15">
        <v>43678</v>
      </c>
      <c r="B114" s="47">
        <v>22312.38575193</v>
      </c>
      <c r="C114" s="47">
        <f t="shared" ref="C114" si="423">I114+O114</f>
        <v>7765.3800259100008</v>
      </c>
      <c r="D114" s="47">
        <f t="shared" ref="D114" si="424">J114+P114</f>
        <v>14547.005726020001</v>
      </c>
      <c r="E114" s="47">
        <f t="shared" ref="E114" si="425">K114+Q114</f>
        <v>10232.245081609999</v>
      </c>
      <c r="F114" s="47">
        <f t="shared" ref="F114" si="426">L114+R114</f>
        <v>4091.0191093200001</v>
      </c>
      <c r="G114" s="47">
        <f t="shared" ref="G114" si="427">M114+S114</f>
        <v>223.74153509000001</v>
      </c>
      <c r="H114" s="47">
        <f t="shared" ref="H114" si="428">SUM(I114:J114)</f>
        <v>13233.260195080002</v>
      </c>
      <c r="I114" s="47">
        <v>5654.5974814700003</v>
      </c>
      <c r="J114" s="47">
        <f t="shared" ref="J114" si="429">SUM(K114:M114)</f>
        <v>7578.6627136100005</v>
      </c>
      <c r="K114" s="47">
        <v>6066.0402312699998</v>
      </c>
      <c r="L114" s="47">
        <v>1443.47728478</v>
      </c>
      <c r="M114" s="47">
        <v>69.14519756</v>
      </c>
      <c r="N114" s="47">
        <f t="shared" ref="N114" si="430">SUM(O114:P114)</f>
        <v>9079.1255568500001</v>
      </c>
      <c r="O114" s="47">
        <v>2110.78254444</v>
      </c>
      <c r="P114" s="47">
        <f t="shared" ref="P114" si="431">SUM(Q114:S114)</f>
        <v>6968.3430124099996</v>
      </c>
      <c r="Q114" s="47">
        <v>4166.2048503400001</v>
      </c>
      <c r="R114" s="47">
        <v>2647.5418245400001</v>
      </c>
      <c r="S114" s="47">
        <v>154.59633753</v>
      </c>
      <c r="T114" s="47"/>
      <c r="U114" s="47"/>
      <c r="V114" s="47"/>
      <c r="W114" s="47"/>
      <c r="X114" s="47"/>
      <c r="Y114" s="47"/>
    </row>
    <row r="115" spans="1:25" hidden="1" outlineLevel="1" collapsed="1">
      <c r="A115" s="15">
        <v>43709</v>
      </c>
      <c r="B115" s="47">
        <v>21960.391278579998</v>
      </c>
      <c r="C115" s="47">
        <f t="shared" ref="C115" si="432">I115+O115</f>
        <v>7647.9411201800003</v>
      </c>
      <c r="D115" s="47">
        <f t="shared" ref="D115" si="433">J115+P115</f>
        <v>14312.450158400001</v>
      </c>
      <c r="E115" s="47">
        <f t="shared" ref="E115" si="434">K115+Q115</f>
        <v>10174.00323719</v>
      </c>
      <c r="F115" s="47">
        <f t="shared" ref="F115" si="435">L115+R115</f>
        <v>3924.8991876600003</v>
      </c>
      <c r="G115" s="47">
        <f t="shared" ref="G115" si="436">M115+S115</f>
        <v>213.54773354999998</v>
      </c>
      <c r="H115" s="47">
        <f t="shared" ref="H115" si="437">SUM(I115:J115)</f>
        <v>13281.61243479</v>
      </c>
      <c r="I115" s="47">
        <v>5597.7702264700001</v>
      </c>
      <c r="J115" s="47">
        <f t="shared" ref="J115" si="438">SUM(K115:M115)</f>
        <v>7683.8422083200003</v>
      </c>
      <c r="K115" s="47">
        <v>6185.1439835399997</v>
      </c>
      <c r="L115" s="47">
        <v>1432.3599472000001</v>
      </c>
      <c r="M115" s="47">
        <v>66.338277579999996</v>
      </c>
      <c r="N115" s="47">
        <f t="shared" ref="N115" si="439">SUM(O115:P115)</f>
        <v>8678.7788437900017</v>
      </c>
      <c r="O115" s="47">
        <v>2050.1708937100002</v>
      </c>
      <c r="P115" s="47">
        <f t="shared" ref="P115" si="440">SUM(Q115:S115)</f>
        <v>6628.6079500800006</v>
      </c>
      <c r="Q115" s="47">
        <v>3988.85925365</v>
      </c>
      <c r="R115" s="47">
        <v>2492.5392404600002</v>
      </c>
      <c r="S115" s="47">
        <v>147.20945596999999</v>
      </c>
      <c r="T115" s="47"/>
      <c r="U115" s="47"/>
      <c r="V115" s="47"/>
      <c r="W115" s="47"/>
      <c r="X115" s="47"/>
      <c r="Y115" s="47"/>
    </row>
    <row r="116" spans="1:25" hidden="1" outlineLevel="1" collapsed="1">
      <c r="A116" s="15">
        <v>43739</v>
      </c>
      <c r="B116" s="47">
        <v>22699.759391810003</v>
      </c>
      <c r="C116" s="47">
        <f t="shared" ref="C116" si="441">I116+O116</f>
        <v>7923.7753110699996</v>
      </c>
      <c r="D116" s="47">
        <f t="shared" ref="D116" si="442">J116+P116</f>
        <v>14775.98408074</v>
      </c>
      <c r="E116" s="47">
        <f t="shared" ref="E116" si="443">K116+Q116</f>
        <v>10526.70154675</v>
      </c>
      <c r="F116" s="47">
        <f t="shared" ref="F116" si="444">L116+R116</f>
        <v>4038.0353871299999</v>
      </c>
      <c r="G116" s="47">
        <f t="shared" ref="G116" si="445">M116+S116</f>
        <v>211.24714685999999</v>
      </c>
      <c r="H116" s="47">
        <f t="shared" ref="H116" si="446">SUM(I116:J116)</f>
        <v>13427.920153750001</v>
      </c>
      <c r="I116" s="47">
        <v>5633.2286906600002</v>
      </c>
      <c r="J116" s="47">
        <f t="shared" ref="J116" si="447">SUM(K116:M116)</f>
        <v>7794.6914630900001</v>
      </c>
      <c r="K116" s="47">
        <v>6288.7818266300001</v>
      </c>
      <c r="L116" s="47">
        <v>1443.47566431</v>
      </c>
      <c r="M116" s="47">
        <v>62.433972150000002</v>
      </c>
      <c r="N116" s="47">
        <f t="shared" ref="N116" si="448">SUM(O116:P116)</f>
        <v>9271.8392380599998</v>
      </c>
      <c r="O116" s="47">
        <v>2290.5466204099998</v>
      </c>
      <c r="P116" s="47">
        <f t="shared" ref="P116" si="449">SUM(Q116:S116)</f>
        <v>6981.2926176500005</v>
      </c>
      <c r="Q116" s="47">
        <v>4237.9197201200004</v>
      </c>
      <c r="R116" s="47">
        <v>2594.5597228199999</v>
      </c>
      <c r="S116" s="47">
        <v>148.81317471</v>
      </c>
      <c r="T116" s="47"/>
      <c r="U116" s="47"/>
      <c r="V116" s="47"/>
      <c r="W116" s="47"/>
      <c r="X116" s="47"/>
      <c r="Y116" s="47"/>
    </row>
    <row r="117" spans="1:25" hidden="1" outlineLevel="1" collapsed="1">
      <c r="A117" s="15">
        <v>43770</v>
      </c>
      <c r="B117" s="47">
        <v>22906.288555070001</v>
      </c>
      <c r="C117" s="47">
        <f t="shared" ref="C117" si="450">I117+O117</f>
        <v>8149.1010972700005</v>
      </c>
      <c r="D117" s="47">
        <f t="shared" ref="D117" si="451">J117+P117</f>
        <v>14757.187457799999</v>
      </c>
      <c r="E117" s="47">
        <f t="shared" ref="E117" si="452">K117+Q117</f>
        <v>10588.8218769</v>
      </c>
      <c r="F117" s="47">
        <f t="shared" ref="F117" si="453">L117+R117</f>
        <v>3948.3121013999998</v>
      </c>
      <c r="G117" s="47">
        <f t="shared" ref="G117" si="454">M117+S117</f>
        <v>220.05347950000001</v>
      </c>
      <c r="H117" s="47">
        <f t="shared" ref="H117" si="455">SUM(I117:J117)</f>
        <v>13905.55524118</v>
      </c>
      <c r="I117" s="47">
        <v>5872.2872500200001</v>
      </c>
      <c r="J117" s="47">
        <f t="shared" ref="J117" si="456">SUM(K117:M117)</f>
        <v>8033.2679911599998</v>
      </c>
      <c r="K117" s="47">
        <v>6481.6462332399997</v>
      </c>
      <c r="L117" s="47">
        <v>1492.18491124</v>
      </c>
      <c r="M117" s="47">
        <v>59.436846680000002</v>
      </c>
      <c r="N117" s="47">
        <f t="shared" ref="N117" si="457">SUM(O117:P117)</f>
        <v>9000.7333138899994</v>
      </c>
      <c r="O117" s="47">
        <v>2276.81384725</v>
      </c>
      <c r="P117" s="47">
        <f t="shared" ref="P117" si="458">SUM(Q117:S117)</f>
        <v>6723.9194666399999</v>
      </c>
      <c r="Q117" s="47">
        <v>4107.1756436599999</v>
      </c>
      <c r="R117" s="47">
        <v>2456.1271901599998</v>
      </c>
      <c r="S117" s="47">
        <v>160.61663282000001</v>
      </c>
      <c r="T117" s="47"/>
      <c r="U117" s="47"/>
      <c r="V117" s="47"/>
      <c r="W117" s="47"/>
      <c r="X117" s="47"/>
      <c r="Y117" s="47"/>
    </row>
    <row r="118" spans="1:25" hidden="1" outlineLevel="1" collapsed="1">
      <c r="A118" s="15">
        <v>43800</v>
      </c>
      <c r="B118" s="47">
        <v>23290.80810663</v>
      </c>
      <c r="C118" s="47">
        <f t="shared" ref="C118" si="459">I118+O118</f>
        <v>8292.7396672699997</v>
      </c>
      <c r="D118" s="47">
        <f t="shared" ref="D118" si="460">J118+P118</f>
        <v>14998.06843936</v>
      </c>
      <c r="E118" s="47">
        <f t="shared" ref="E118" si="461">K118+Q118</f>
        <v>10755.765763489999</v>
      </c>
      <c r="F118" s="47">
        <f t="shared" ref="F118" si="462">L118+R118</f>
        <v>4026.5262658000001</v>
      </c>
      <c r="G118" s="47">
        <f t="shared" ref="G118" si="463">M118+S118</f>
        <v>215.77641007</v>
      </c>
      <c r="H118" s="47">
        <f t="shared" ref="H118" si="464">SUM(I118:J118)</f>
        <v>14291.716504669999</v>
      </c>
      <c r="I118" s="47">
        <v>6013.06495791</v>
      </c>
      <c r="J118" s="47">
        <f t="shared" ref="J118" si="465">SUM(K118:M118)</f>
        <v>8278.6515467600002</v>
      </c>
      <c r="K118" s="47">
        <v>6652.1431781299998</v>
      </c>
      <c r="L118" s="47">
        <v>1566.2533997800001</v>
      </c>
      <c r="M118" s="47">
        <v>60.254968849999997</v>
      </c>
      <c r="N118" s="47">
        <f t="shared" ref="N118" si="466">SUM(O118:P118)</f>
        <v>8999.0916019600008</v>
      </c>
      <c r="O118" s="47">
        <v>2279.6747093600002</v>
      </c>
      <c r="P118" s="47">
        <f t="shared" ref="P118" si="467">SUM(Q118:S118)</f>
        <v>6719.4168926000002</v>
      </c>
      <c r="Q118" s="47">
        <v>4103.6225853599999</v>
      </c>
      <c r="R118" s="47">
        <v>2460.27286602</v>
      </c>
      <c r="S118" s="47">
        <v>155.52144122000001</v>
      </c>
      <c r="T118" s="47"/>
      <c r="U118" s="47"/>
      <c r="V118" s="47"/>
      <c r="W118" s="47"/>
      <c r="X118" s="47"/>
      <c r="Y118" s="47"/>
    </row>
    <row r="119" spans="1:25" hidden="1" outlineLevel="1" collapsed="1">
      <c r="A119" s="15">
        <v>43831</v>
      </c>
      <c r="B119" s="47">
        <v>23905.46407342</v>
      </c>
      <c r="C119" s="47">
        <f t="shared" ref="C119" si="468">I119+O119</f>
        <v>8449.7341728800002</v>
      </c>
      <c r="D119" s="47">
        <f t="shared" ref="D119" si="469">J119+P119</f>
        <v>15455.72990054</v>
      </c>
      <c r="E119" s="47">
        <f t="shared" ref="E119" si="470">K119+Q119</f>
        <v>11033.113340600001</v>
      </c>
      <c r="F119" s="47">
        <f t="shared" ref="F119" si="471">L119+R119</f>
        <v>4195.45328703</v>
      </c>
      <c r="G119" s="47">
        <f t="shared" ref="G119" si="472">M119+S119</f>
        <v>227.16327290999999</v>
      </c>
      <c r="H119" s="47">
        <f t="shared" ref="H119" si="473">SUM(I119:J119)</f>
        <v>14451.669724309999</v>
      </c>
      <c r="I119" s="47">
        <v>6034.3434585599998</v>
      </c>
      <c r="J119" s="47">
        <f t="shared" ref="J119" si="474">SUM(K119:M119)</f>
        <v>8417.3262657499999</v>
      </c>
      <c r="K119" s="47">
        <v>6749.6636255200001</v>
      </c>
      <c r="L119" s="47">
        <v>1604.1982379900001</v>
      </c>
      <c r="M119" s="47">
        <v>63.464402239999998</v>
      </c>
      <c r="N119" s="47">
        <f t="shared" ref="N119" si="475">SUM(O119:P119)</f>
        <v>9453.7943491099995</v>
      </c>
      <c r="O119" s="47">
        <v>2415.3907143199999</v>
      </c>
      <c r="P119" s="47">
        <f t="shared" ref="P119" si="476">SUM(Q119:S119)</f>
        <v>7038.4036347900001</v>
      </c>
      <c r="Q119" s="47">
        <v>4283.4497150799998</v>
      </c>
      <c r="R119" s="47">
        <v>2591.2550490399999</v>
      </c>
      <c r="S119" s="47">
        <v>163.69887066999999</v>
      </c>
      <c r="T119" s="47"/>
      <c r="U119" s="47"/>
      <c r="V119" s="47"/>
      <c r="W119" s="47"/>
      <c r="X119" s="47"/>
      <c r="Y119" s="47"/>
    </row>
    <row r="120" spans="1:25" hidden="1" outlineLevel="1" collapsed="1">
      <c r="A120" s="15">
        <v>43862</v>
      </c>
      <c r="B120" s="47">
        <v>24258.674161520001</v>
      </c>
      <c r="C120" s="47">
        <f t="shared" ref="C120" si="477">I120+O120</f>
        <v>8658.9506370800009</v>
      </c>
      <c r="D120" s="47">
        <f t="shared" ref="D120" si="478">J120+P120</f>
        <v>15599.72352444</v>
      </c>
      <c r="E120" s="47">
        <f t="shared" ref="E120" si="479">K120+Q120</f>
        <v>11148.032106320001</v>
      </c>
      <c r="F120" s="47">
        <f t="shared" ref="F120" si="480">L120+R120</f>
        <v>4223.7077917400002</v>
      </c>
      <c r="G120" s="47">
        <f t="shared" ref="G120" si="481">M120+S120</f>
        <v>227.98362638</v>
      </c>
      <c r="H120" s="47">
        <f t="shared" ref="H120" si="482">SUM(I120:J120)</f>
        <v>14896.445604299999</v>
      </c>
      <c r="I120" s="47">
        <v>6282.2189891400003</v>
      </c>
      <c r="J120" s="47">
        <f t="shared" ref="J120" si="483">SUM(K120:M120)</f>
        <v>8614.2266151599997</v>
      </c>
      <c r="K120" s="47">
        <v>6903.0641871300004</v>
      </c>
      <c r="L120" s="47">
        <v>1645.8518778600001</v>
      </c>
      <c r="M120" s="47">
        <v>65.310550169999999</v>
      </c>
      <c r="N120" s="47">
        <f t="shared" ref="N120" si="484">SUM(O120:P120)</f>
        <v>9362.2285572199999</v>
      </c>
      <c r="O120" s="47">
        <v>2376.7316479400001</v>
      </c>
      <c r="P120" s="47">
        <f t="shared" ref="P120" si="485">SUM(Q120:S120)</f>
        <v>6985.4969092800002</v>
      </c>
      <c r="Q120" s="47">
        <v>4244.9679191900004</v>
      </c>
      <c r="R120" s="47">
        <v>2577.8559138800001</v>
      </c>
      <c r="S120" s="47">
        <v>162.67307621</v>
      </c>
      <c r="T120" s="47"/>
      <c r="U120" s="47"/>
      <c r="V120" s="47"/>
      <c r="W120" s="47"/>
      <c r="X120" s="47"/>
      <c r="Y120" s="47"/>
    </row>
    <row r="121" spans="1:25" hidden="1" outlineLevel="1" collapsed="1">
      <c r="A121" s="15">
        <v>43891</v>
      </c>
      <c r="B121" s="47">
        <v>25391.65365982</v>
      </c>
      <c r="C121" s="47">
        <f t="shared" ref="C121" si="486">I121+O121</f>
        <v>9188.0640690300006</v>
      </c>
      <c r="D121" s="47">
        <f t="shared" ref="D121" si="487">J121+P121</f>
        <v>16203.589590789999</v>
      </c>
      <c r="E121" s="47">
        <f t="shared" ref="E121" si="488">K121+Q121</f>
        <v>11410.944880110001</v>
      </c>
      <c r="F121" s="47">
        <f t="shared" ref="F121" si="489">L121+R121</f>
        <v>4613.32522591</v>
      </c>
      <c r="G121" s="47">
        <f t="shared" ref="G121" si="490">M121+S121</f>
        <v>179.31948477</v>
      </c>
      <c r="H121" s="47">
        <f t="shared" ref="H121" si="491">SUM(I121:J121)</f>
        <v>14922.678720710001</v>
      </c>
      <c r="I121" s="47">
        <v>6388.0275970700004</v>
      </c>
      <c r="J121" s="47">
        <f t="shared" ref="J121" si="492">SUM(K121:M121)</f>
        <v>8534.6511236400002</v>
      </c>
      <c r="K121" s="47">
        <v>6801.53909905</v>
      </c>
      <c r="L121" s="47">
        <v>1667.07236517</v>
      </c>
      <c r="M121" s="47">
        <v>66.039659420000007</v>
      </c>
      <c r="N121" s="47">
        <f t="shared" ref="N121" si="493">SUM(O121:P121)</f>
        <v>10468.974939109999</v>
      </c>
      <c r="O121" s="47">
        <v>2800.0364719600002</v>
      </c>
      <c r="P121" s="47">
        <f t="shared" ref="P121" si="494">SUM(Q121:S121)</f>
        <v>7668.9384671499993</v>
      </c>
      <c r="Q121" s="47">
        <v>4609.4057810599998</v>
      </c>
      <c r="R121" s="47">
        <v>2946.25286074</v>
      </c>
      <c r="S121" s="47">
        <v>113.27982535</v>
      </c>
      <c r="T121" s="47"/>
      <c r="U121" s="47"/>
      <c r="V121" s="47"/>
      <c r="W121" s="47"/>
      <c r="X121" s="47"/>
      <c r="Y121" s="47"/>
    </row>
    <row r="122" spans="1:25" hidden="1" outlineLevel="1" collapsed="1">
      <c r="A122" s="15">
        <v>43922</v>
      </c>
      <c r="B122" s="47">
        <v>25625.12452782</v>
      </c>
      <c r="C122" s="47">
        <f t="shared" ref="C122" si="495">I122+O122</f>
        <v>10023.54264983</v>
      </c>
      <c r="D122" s="47">
        <f t="shared" ref="D122" si="496">J122+P122</f>
        <v>15601.58187799</v>
      </c>
      <c r="E122" s="47">
        <f t="shared" ref="E122" si="497">K122+Q122</f>
        <v>10707.60727774</v>
      </c>
      <c r="F122" s="47">
        <f t="shared" ref="F122" si="498">L122+R122</f>
        <v>4720.9365432900004</v>
      </c>
      <c r="G122" s="47">
        <f t="shared" ref="G122" si="499">M122+S122</f>
        <v>173.03805696000001</v>
      </c>
      <c r="H122" s="47">
        <f t="shared" ref="H122" si="500">SUM(I122:J122)</f>
        <v>15844.470708479999</v>
      </c>
      <c r="I122" s="47">
        <v>7309.8286861400002</v>
      </c>
      <c r="J122" s="47">
        <f t="shared" ref="J122" si="501">SUM(K122:M122)</f>
        <v>8534.64202234</v>
      </c>
      <c r="K122" s="47">
        <v>6775.3169012899998</v>
      </c>
      <c r="L122" s="47">
        <v>1696.4749551699999</v>
      </c>
      <c r="M122" s="47">
        <v>62.850165879999999</v>
      </c>
      <c r="N122" s="47">
        <f t="shared" ref="N122" si="502">SUM(O122:P122)</f>
        <v>9780.6538193400011</v>
      </c>
      <c r="O122" s="47">
        <v>2713.7139636900001</v>
      </c>
      <c r="P122" s="47">
        <f t="shared" ref="P122" si="503">SUM(Q122:S122)</f>
        <v>7066.93985565</v>
      </c>
      <c r="Q122" s="47">
        <v>3932.2903764500002</v>
      </c>
      <c r="R122" s="47">
        <v>3024.4615881200002</v>
      </c>
      <c r="S122" s="47">
        <v>110.18789108</v>
      </c>
      <c r="T122" s="47"/>
      <c r="U122" s="47"/>
      <c r="V122" s="47"/>
      <c r="W122" s="47"/>
      <c r="X122" s="47"/>
      <c r="Y122" s="47"/>
    </row>
    <row r="123" spans="1:25" hidden="1" outlineLevel="1" collapsed="1">
      <c r="A123" s="15">
        <v>43952</v>
      </c>
      <c r="B123" s="47">
        <v>25826.822454749999</v>
      </c>
      <c r="C123" s="47">
        <f t="shared" ref="C123" si="504">I123+O123</f>
        <v>10313.008451830001</v>
      </c>
      <c r="D123" s="47">
        <f t="shared" ref="D123" si="505">J123+P123</f>
        <v>15513.81400292</v>
      </c>
      <c r="E123" s="47">
        <f t="shared" ref="E123" si="506">K123+Q123</f>
        <v>10852.12633107</v>
      </c>
      <c r="F123" s="47">
        <f t="shared" ref="F123" si="507">L123+R123</f>
        <v>4491.30786592</v>
      </c>
      <c r="G123" s="47">
        <f t="shared" ref="G123" si="508">M123+S123</f>
        <v>170.37980593</v>
      </c>
      <c r="H123" s="47">
        <f t="shared" ref="H123" si="509">SUM(I123:J123)</f>
        <v>16139.958384609999</v>
      </c>
      <c r="I123" s="47">
        <v>7568.8808276600003</v>
      </c>
      <c r="J123" s="47">
        <f t="shared" ref="J123" si="510">SUM(K123:M123)</f>
        <v>8571.0775569500001</v>
      </c>
      <c r="K123" s="47">
        <v>6817.26074066</v>
      </c>
      <c r="L123" s="47">
        <v>1693.9163891400001</v>
      </c>
      <c r="M123" s="47">
        <v>59.900427149999999</v>
      </c>
      <c r="N123" s="47">
        <f t="shared" ref="N123" si="511">SUM(O123:P123)</f>
        <v>9686.86407014</v>
      </c>
      <c r="O123" s="47">
        <v>2744.1276241700002</v>
      </c>
      <c r="P123" s="47">
        <f t="shared" ref="P123" si="512">SUM(Q123:S123)</f>
        <v>6942.7364459700002</v>
      </c>
      <c r="Q123" s="47">
        <v>4034.8655904100001</v>
      </c>
      <c r="R123" s="47">
        <v>2797.3914767800002</v>
      </c>
      <c r="S123" s="47">
        <v>110.47937878</v>
      </c>
      <c r="T123" s="47"/>
      <c r="U123" s="47"/>
      <c r="V123" s="47"/>
      <c r="W123" s="47"/>
      <c r="X123" s="47"/>
      <c r="Y123" s="47"/>
    </row>
    <row r="124" spans="1:25" hidden="1" outlineLevel="1" collapsed="1">
      <c r="A124" s="15">
        <v>43983</v>
      </c>
      <c r="B124" s="47">
        <v>25998.36541685</v>
      </c>
      <c r="C124" s="47">
        <f t="shared" ref="C124" si="513">I124+O124</f>
        <v>10698.60618615</v>
      </c>
      <c r="D124" s="47">
        <f t="shared" ref="D124" si="514">J124+P124</f>
        <v>15299.759230700001</v>
      </c>
      <c r="E124" s="47">
        <f t="shared" ref="E124" si="515">K124+Q124</f>
        <v>10709.07755048</v>
      </c>
      <c r="F124" s="47">
        <f t="shared" ref="F124" si="516">L124+R124</f>
        <v>4438.3125881699998</v>
      </c>
      <c r="G124" s="47">
        <f t="shared" ref="G124" si="517">M124+S124</f>
        <v>152.36909205000001</v>
      </c>
      <c r="H124" s="47">
        <f t="shared" ref="H124" si="518">SUM(I124:J124)</f>
        <v>16559.584401439999</v>
      </c>
      <c r="I124" s="47">
        <v>7926.87055925</v>
      </c>
      <c r="J124" s="47">
        <f t="shared" ref="J124" si="519">SUM(K124:M124)</f>
        <v>8632.7138421899999</v>
      </c>
      <c r="K124" s="47">
        <v>6837.0689571399998</v>
      </c>
      <c r="L124" s="47">
        <v>1737.5109507699999</v>
      </c>
      <c r="M124" s="47">
        <v>58.133934279999998</v>
      </c>
      <c r="N124" s="47">
        <f t="shared" ref="N124" si="520">SUM(O124:P124)</f>
        <v>9438.7810154100007</v>
      </c>
      <c r="O124" s="47">
        <v>2771.7356269000002</v>
      </c>
      <c r="P124" s="47">
        <f t="shared" ref="P124" si="521">SUM(Q124:S124)</f>
        <v>6667.0453885100005</v>
      </c>
      <c r="Q124" s="47">
        <v>3872.0085933400001</v>
      </c>
      <c r="R124" s="47">
        <v>2700.8016373999999</v>
      </c>
      <c r="S124" s="47">
        <v>94.235157770000001</v>
      </c>
      <c r="T124" s="47"/>
      <c r="U124" s="47"/>
      <c r="V124" s="47"/>
      <c r="W124" s="47"/>
      <c r="X124" s="47"/>
      <c r="Y124" s="47"/>
    </row>
    <row r="125" spans="1:25" hidden="1" outlineLevel="1" collapsed="1">
      <c r="A125" s="15">
        <v>44013</v>
      </c>
      <c r="B125" s="47">
        <v>26582.215085760003</v>
      </c>
      <c r="C125" s="47">
        <f t="shared" ref="C125" si="522">I125+O125</f>
        <v>11131.933934369999</v>
      </c>
      <c r="D125" s="47">
        <f t="shared" ref="D125" si="523">J125+P125</f>
        <v>15450.281151390001</v>
      </c>
      <c r="E125" s="47">
        <f t="shared" ref="E125" si="524">K125+Q125</f>
        <v>10532.61155912</v>
      </c>
      <c r="F125" s="47">
        <f t="shared" ref="F125" si="525">L125+R125</f>
        <v>4759.7595987700006</v>
      </c>
      <c r="G125" s="47">
        <f t="shared" ref="G125" si="526">M125+S125</f>
        <v>157.90999349999998</v>
      </c>
      <c r="H125" s="47">
        <f t="shared" ref="H125" si="527">SUM(I125:J125)</f>
        <v>16656.058279240002</v>
      </c>
      <c r="I125" s="47">
        <v>8092.46113195</v>
      </c>
      <c r="J125" s="47">
        <f t="shared" ref="J125" si="528">SUM(K125:M125)</f>
        <v>8563.5971472900001</v>
      </c>
      <c r="K125" s="47">
        <v>6563.9455095699996</v>
      </c>
      <c r="L125" s="47">
        <v>1944.70013784</v>
      </c>
      <c r="M125" s="47">
        <v>54.95149988</v>
      </c>
      <c r="N125" s="47">
        <f t="shared" ref="N125" si="529">SUM(O125:P125)</f>
        <v>9926.1568065200008</v>
      </c>
      <c r="O125" s="47">
        <v>3039.4728024199999</v>
      </c>
      <c r="P125" s="47">
        <f t="shared" ref="P125" si="530">SUM(Q125:S125)</f>
        <v>6886.6840041000005</v>
      </c>
      <c r="Q125" s="47">
        <v>3968.66604955</v>
      </c>
      <c r="R125" s="47">
        <v>2815.0594609300001</v>
      </c>
      <c r="S125" s="47">
        <v>102.95849362</v>
      </c>
      <c r="T125" s="47"/>
      <c r="U125" s="47"/>
      <c r="V125" s="47"/>
      <c r="W125" s="47"/>
      <c r="X125" s="47"/>
      <c r="Y125" s="47"/>
    </row>
    <row r="126" spans="1:25" hidden="1" outlineLevel="1" collapsed="1">
      <c r="A126" s="15">
        <v>44044</v>
      </c>
      <c r="B126" s="47">
        <v>26503.031559180003</v>
      </c>
      <c r="C126" s="47">
        <f t="shared" ref="C126" si="531">I126+O126</f>
        <v>11229.32266405</v>
      </c>
      <c r="D126" s="47">
        <f t="shared" ref="D126" si="532">J126+P126</f>
        <v>15273.708895129999</v>
      </c>
      <c r="E126" s="47">
        <f t="shared" ref="E126" si="533">K126+Q126</f>
        <v>10365.7683982</v>
      </c>
      <c r="F126" s="47">
        <f t="shared" ref="F126" si="534">L126+R126</f>
        <v>4758.3941662699999</v>
      </c>
      <c r="G126" s="47">
        <f t="shared" ref="G126" si="535">M126+S126</f>
        <v>149.54633066</v>
      </c>
      <c r="H126" s="47">
        <f t="shared" ref="H126" si="536">SUM(I126:J126)</f>
        <v>16640.404689290001</v>
      </c>
      <c r="I126" s="47">
        <v>8111.2882325500004</v>
      </c>
      <c r="J126" s="47">
        <f t="shared" ref="J126" si="537">SUM(K126:M126)</f>
        <v>8529.1164567399992</v>
      </c>
      <c r="K126" s="47">
        <v>6471.8980577399998</v>
      </c>
      <c r="L126" s="47">
        <v>2009.3216063899999</v>
      </c>
      <c r="M126" s="47">
        <v>47.896792609999999</v>
      </c>
      <c r="N126" s="47">
        <f t="shared" ref="N126" si="538">SUM(O126:P126)</f>
        <v>9862.6268698900003</v>
      </c>
      <c r="O126" s="47">
        <v>3118.0344315000002</v>
      </c>
      <c r="P126" s="47">
        <f t="shared" ref="P126" si="539">SUM(Q126:S126)</f>
        <v>6744.5924383900001</v>
      </c>
      <c r="Q126" s="47">
        <v>3893.8703404600001</v>
      </c>
      <c r="R126" s="47">
        <v>2749.07255988</v>
      </c>
      <c r="S126" s="47">
        <v>101.64953805</v>
      </c>
      <c r="T126" s="47"/>
      <c r="U126" s="47"/>
      <c r="V126" s="47"/>
      <c r="W126" s="47"/>
      <c r="X126" s="47"/>
      <c r="Y126" s="47"/>
    </row>
    <row r="127" spans="1:25" hidden="1" outlineLevel="1" collapsed="1">
      <c r="A127" s="15">
        <v>44075</v>
      </c>
      <c r="B127" s="47">
        <v>27002.975571799998</v>
      </c>
      <c r="C127" s="47">
        <f t="shared" ref="C127" si="540">I127+O127</f>
        <v>11513.791151149999</v>
      </c>
      <c r="D127" s="47">
        <f t="shared" ref="D127" si="541">J127+P127</f>
        <v>15489.184420650001</v>
      </c>
      <c r="E127" s="47">
        <f t="shared" ref="E127" si="542">K127+Q127</f>
        <v>10482.832645350001</v>
      </c>
      <c r="F127" s="47">
        <f t="shared" ref="F127" si="543">L127+R127</f>
        <v>4853.8309868699998</v>
      </c>
      <c r="G127" s="47">
        <f t="shared" ref="G127" si="544">M127+S127</f>
        <v>152.52078843000001</v>
      </c>
      <c r="H127" s="47">
        <f t="shared" ref="H127" si="545">SUM(I127:J127)</f>
        <v>16830.098961750002</v>
      </c>
      <c r="I127" s="47">
        <v>8265.7426424799996</v>
      </c>
      <c r="J127" s="47">
        <f t="shared" ref="J127" si="546">SUM(K127:M127)</f>
        <v>8564.3563192700003</v>
      </c>
      <c r="K127" s="47">
        <v>6423.5802322600002</v>
      </c>
      <c r="L127" s="47">
        <v>2092.9361975500001</v>
      </c>
      <c r="M127" s="47">
        <v>47.839889460000002</v>
      </c>
      <c r="N127" s="47">
        <f t="shared" ref="N127" si="547">SUM(O127:P127)</f>
        <v>10172.87661005</v>
      </c>
      <c r="O127" s="47">
        <v>3248.04850867</v>
      </c>
      <c r="P127" s="47">
        <f t="shared" ref="P127" si="548">SUM(Q127:S127)</f>
        <v>6924.8281013800006</v>
      </c>
      <c r="Q127" s="47">
        <v>4059.2524130900001</v>
      </c>
      <c r="R127" s="47">
        <v>2760.8947893200002</v>
      </c>
      <c r="S127" s="47">
        <v>104.68089897</v>
      </c>
      <c r="T127" s="47"/>
      <c r="U127" s="47"/>
      <c r="V127" s="47"/>
      <c r="W127" s="47"/>
      <c r="X127" s="47"/>
      <c r="Y127" s="47"/>
    </row>
    <row r="128" spans="1:25" hidden="1" outlineLevel="1" collapsed="1">
      <c r="A128" s="15">
        <v>44105</v>
      </c>
      <c r="B128" s="47">
        <v>27434.36072384</v>
      </c>
      <c r="C128" s="47">
        <f t="shared" ref="C128" si="549">I128+O128</f>
        <v>11913.88810602</v>
      </c>
      <c r="D128" s="47">
        <f t="shared" ref="D128" si="550">J128+P128</f>
        <v>15520.47261782</v>
      </c>
      <c r="E128" s="47">
        <f t="shared" ref="E128" si="551">K128+Q128</f>
        <v>10474.85690155</v>
      </c>
      <c r="F128" s="47">
        <f t="shared" ref="F128" si="552">L128+R128</f>
        <v>4894.2922387899998</v>
      </c>
      <c r="G128" s="47">
        <f t="shared" ref="G128" si="553">M128+S128</f>
        <v>151.32347748000001</v>
      </c>
      <c r="H128" s="47">
        <f t="shared" ref="H128" si="554">SUM(I128:J128)</f>
        <v>17030.338750390001</v>
      </c>
      <c r="I128" s="47">
        <v>8414.5139253300003</v>
      </c>
      <c r="J128" s="47">
        <f t="shared" ref="J128" si="555">SUM(K128:M128)</f>
        <v>8615.8248250599991</v>
      </c>
      <c r="K128" s="47">
        <v>6429.6618502000001</v>
      </c>
      <c r="L128" s="47">
        <v>2139.3627729200002</v>
      </c>
      <c r="M128" s="47">
        <v>46.800201940000001</v>
      </c>
      <c r="N128" s="47">
        <f t="shared" ref="N128" si="556">SUM(O128:P128)</f>
        <v>10404.021973449999</v>
      </c>
      <c r="O128" s="47">
        <v>3499.3741806899998</v>
      </c>
      <c r="P128" s="47">
        <f t="shared" ref="P128" si="557">SUM(Q128:S128)</f>
        <v>6904.6477927599999</v>
      </c>
      <c r="Q128" s="47">
        <v>4045.1950513500001</v>
      </c>
      <c r="R128" s="47">
        <v>2754.9294658700001</v>
      </c>
      <c r="S128" s="47">
        <v>104.52327554</v>
      </c>
      <c r="T128" s="47"/>
      <c r="U128" s="47"/>
      <c r="V128" s="47"/>
      <c r="W128" s="47"/>
      <c r="X128" s="47"/>
      <c r="Y128" s="47"/>
    </row>
    <row r="129" spans="1:25" hidden="1" outlineLevel="1" collapsed="1">
      <c r="A129" s="15">
        <v>44136</v>
      </c>
      <c r="B129" s="47">
        <v>27385.283803320002</v>
      </c>
      <c r="C129" s="47">
        <f t="shared" ref="C129" si="558">I129+O129</f>
        <v>11902.18055388</v>
      </c>
      <c r="D129" s="47">
        <f t="shared" ref="D129" si="559">J129+P129</f>
        <v>15483.103249439999</v>
      </c>
      <c r="E129" s="47">
        <f t="shared" ref="E129" si="560">K129+Q129</f>
        <v>10407.06194388</v>
      </c>
      <c r="F129" s="47">
        <f t="shared" ref="F129" si="561">L129+R129</f>
        <v>4921.88691492</v>
      </c>
      <c r="G129" s="47">
        <f t="shared" ref="G129" si="562">M129+S129</f>
        <v>154.15439064</v>
      </c>
      <c r="H129" s="47">
        <f t="shared" ref="H129" si="563">SUM(I129:J129)</f>
        <v>17177.169738869998</v>
      </c>
      <c r="I129" s="47">
        <v>8557.0074853299993</v>
      </c>
      <c r="J129" s="47">
        <f t="shared" ref="J129" si="564">SUM(K129:M129)</f>
        <v>8620.1622535400002</v>
      </c>
      <c r="K129" s="47">
        <v>6410.2451430800002</v>
      </c>
      <c r="L129" s="47">
        <v>2162.7246699299999</v>
      </c>
      <c r="M129" s="47">
        <v>47.192440529999999</v>
      </c>
      <c r="N129" s="47">
        <f t="shared" ref="N129" si="565">SUM(O129:P129)</f>
        <v>10208.114064449999</v>
      </c>
      <c r="O129" s="47">
        <v>3345.1730685500002</v>
      </c>
      <c r="P129" s="47">
        <f t="shared" ref="P129" si="566">SUM(Q129:S129)</f>
        <v>6862.9409958999995</v>
      </c>
      <c r="Q129" s="47">
        <v>3996.8168007999998</v>
      </c>
      <c r="R129" s="47">
        <v>2759.1622449900001</v>
      </c>
      <c r="S129" s="47">
        <v>106.96195011</v>
      </c>
      <c r="T129" s="47"/>
      <c r="U129" s="47"/>
      <c r="V129" s="47"/>
      <c r="W129" s="47"/>
      <c r="X129" s="47"/>
      <c r="Y129" s="47"/>
    </row>
    <row r="130" spans="1:25" hidden="1" outlineLevel="1" collapsed="1">
      <c r="A130" s="15">
        <v>44166</v>
      </c>
      <c r="B130" s="47">
        <v>27992.335377039999</v>
      </c>
      <c r="C130" s="47">
        <f t="shared" ref="C130" si="567">I130+O130</f>
        <v>12407.00052809</v>
      </c>
      <c r="D130" s="47">
        <f t="shared" ref="D130" si="568">J130+P130</f>
        <v>15585.33484895</v>
      </c>
      <c r="E130" s="47">
        <f t="shared" ref="E130" si="569">K130+Q130</f>
        <v>10468.75672148</v>
      </c>
      <c r="F130" s="47">
        <f t="shared" ref="F130" si="570">L130+R130</f>
        <v>4962.3400028200003</v>
      </c>
      <c r="G130" s="47">
        <f t="shared" ref="G130" si="571">M130+S130</f>
        <v>154.23812465</v>
      </c>
      <c r="H130" s="47">
        <f t="shared" ref="H130" si="572">SUM(I130:J130)</f>
        <v>17729.77214746</v>
      </c>
      <c r="I130" s="47">
        <v>9001.02467196</v>
      </c>
      <c r="J130" s="47">
        <f t="shared" ref="J130" si="573">SUM(K130:M130)</f>
        <v>8728.7474755000003</v>
      </c>
      <c r="K130" s="47">
        <v>6472.6434931499998</v>
      </c>
      <c r="L130" s="47">
        <v>2209.8516017000002</v>
      </c>
      <c r="M130" s="47">
        <v>46.252380649999999</v>
      </c>
      <c r="N130" s="47">
        <f t="shared" ref="N130" si="574">SUM(O130:P130)</f>
        <v>10262.563229580001</v>
      </c>
      <c r="O130" s="47">
        <v>3405.97585613</v>
      </c>
      <c r="P130" s="47">
        <f t="shared" ref="P130" si="575">SUM(Q130:S130)</f>
        <v>6856.5873734500001</v>
      </c>
      <c r="Q130" s="47">
        <v>3996.1132283299999</v>
      </c>
      <c r="R130" s="47">
        <v>2752.4884011200002</v>
      </c>
      <c r="S130" s="47">
        <v>107.985744</v>
      </c>
      <c r="T130" s="47"/>
      <c r="U130" s="47"/>
      <c r="V130" s="47"/>
      <c r="W130" s="47"/>
      <c r="X130" s="47"/>
      <c r="Y130" s="47"/>
    </row>
    <row r="131" spans="1:25" hidden="1" outlineLevel="1" collapsed="1">
      <c r="A131" s="15">
        <v>44197</v>
      </c>
      <c r="B131" s="47">
        <v>28217.78621428</v>
      </c>
      <c r="C131" s="47">
        <f t="shared" ref="C131" si="576">I131+O131</f>
        <v>12621.46527302</v>
      </c>
      <c r="D131" s="47">
        <f t="shared" ref="D131" si="577">J131+P131</f>
        <v>15596.320941260001</v>
      </c>
      <c r="E131" s="47">
        <f t="shared" ref="E131" si="578">K131+Q131</f>
        <v>10572.90162925</v>
      </c>
      <c r="F131" s="47">
        <f t="shared" ref="F131" si="579">L131+R131</f>
        <v>4867.9564037700002</v>
      </c>
      <c r="G131" s="47">
        <f t="shared" ref="G131" si="580">M131+S131</f>
        <v>155.46290823999999</v>
      </c>
      <c r="H131" s="47">
        <f t="shared" ref="H131" si="581">SUM(I131:J131)</f>
        <v>17934.871662240002</v>
      </c>
      <c r="I131" s="47">
        <v>9129.3812741399997</v>
      </c>
      <c r="J131" s="47">
        <f t="shared" ref="J131" si="582">SUM(K131:M131)</f>
        <v>8805.4903881000009</v>
      </c>
      <c r="K131" s="47">
        <v>6601.2931684499999</v>
      </c>
      <c r="L131" s="47">
        <v>2158.0245808999998</v>
      </c>
      <c r="M131" s="47">
        <v>46.172638749999997</v>
      </c>
      <c r="N131" s="47">
        <f t="shared" ref="N131" si="583">SUM(O131:P131)</f>
        <v>10282.91455204</v>
      </c>
      <c r="O131" s="47">
        <v>3492.0839988799999</v>
      </c>
      <c r="P131" s="47">
        <f t="shared" ref="P131" si="584">SUM(Q131:S131)</f>
        <v>6790.8305531599999</v>
      </c>
      <c r="Q131" s="47">
        <v>3971.6084608000001</v>
      </c>
      <c r="R131" s="47">
        <v>2709.9318228699999</v>
      </c>
      <c r="S131" s="47">
        <v>109.29026949</v>
      </c>
      <c r="T131" s="47"/>
      <c r="U131" s="47"/>
      <c r="V131" s="47"/>
      <c r="W131" s="47"/>
      <c r="X131" s="47"/>
      <c r="Y131" s="47"/>
    </row>
    <row r="132" spans="1:25" hidden="1" outlineLevel="1" collapsed="1">
      <c r="A132" s="15">
        <v>44228</v>
      </c>
      <c r="B132" s="47">
        <v>28364.768288139996</v>
      </c>
      <c r="C132" s="47">
        <f t="shared" ref="C132" si="585">I132+O132</f>
        <v>12749.51394886</v>
      </c>
      <c r="D132" s="47">
        <f t="shared" ref="D132" si="586">J132+P132</f>
        <v>15615.254339280002</v>
      </c>
      <c r="E132" s="47">
        <f t="shared" ref="E132" si="587">K132+Q132</f>
        <v>10485.49676948</v>
      </c>
      <c r="F132" s="47">
        <f t="shared" ref="F132" si="588">L132+R132</f>
        <v>4930.4874778600006</v>
      </c>
      <c r="G132" s="47">
        <f t="shared" ref="G132" si="589">M132+S132</f>
        <v>199.27009193999999</v>
      </c>
      <c r="H132" s="47">
        <f t="shared" ref="H132" si="590">SUM(I132:J132)</f>
        <v>18121.271325410002</v>
      </c>
      <c r="I132" s="47">
        <v>9165.3685325400002</v>
      </c>
      <c r="J132" s="47">
        <f t="shared" ref="J132" si="591">SUM(K132:M132)</f>
        <v>8955.9027928700016</v>
      </c>
      <c r="K132" s="47">
        <v>6630.6793476900002</v>
      </c>
      <c r="L132" s="47">
        <v>2279.29748298</v>
      </c>
      <c r="M132" s="47">
        <v>45.925962200000001</v>
      </c>
      <c r="N132" s="47">
        <f t="shared" ref="N132" si="592">SUM(O132:P132)</f>
        <v>10243.49696273</v>
      </c>
      <c r="O132" s="47">
        <v>3584.1454163200001</v>
      </c>
      <c r="P132" s="47">
        <f t="shared" ref="P132" si="593">SUM(Q132:S132)</f>
        <v>6659.3515464100001</v>
      </c>
      <c r="Q132" s="47">
        <v>3854.81742179</v>
      </c>
      <c r="R132" s="47">
        <v>2651.1899948800001</v>
      </c>
      <c r="S132" s="47">
        <v>153.34412974</v>
      </c>
      <c r="T132" s="47"/>
      <c r="U132" s="47"/>
      <c r="V132" s="47"/>
      <c r="W132" s="47"/>
      <c r="X132" s="47"/>
      <c r="Y132" s="47"/>
    </row>
    <row r="133" spans="1:25" hidden="1" outlineLevel="1" collapsed="1">
      <c r="A133" s="15">
        <v>44256</v>
      </c>
      <c r="B133" s="47">
        <v>28059.583284929999</v>
      </c>
      <c r="C133" s="47">
        <f t="shared" ref="C133" si="594">I133+O133</f>
        <v>12630.183588149999</v>
      </c>
      <c r="D133" s="47">
        <f t="shared" ref="D133" si="595">J133+P133</f>
        <v>15429.399696780001</v>
      </c>
      <c r="E133" s="47">
        <f t="shared" ref="E133" si="596">K133+Q133</f>
        <v>10355.721967879999</v>
      </c>
      <c r="F133" s="47">
        <f t="shared" ref="F133" si="597">L133+R133</f>
        <v>4899.7784764200005</v>
      </c>
      <c r="G133" s="47">
        <f t="shared" ref="G133" si="598">M133+S133</f>
        <v>173.89925248</v>
      </c>
      <c r="H133" s="47">
        <f t="shared" ref="H133" si="599">SUM(I133:J133)</f>
        <v>18049.20231013</v>
      </c>
      <c r="I133" s="47">
        <v>9016.7902979499995</v>
      </c>
      <c r="J133" s="47">
        <f t="shared" ref="J133" si="600">SUM(K133:M133)</f>
        <v>9032.4120121800006</v>
      </c>
      <c r="K133" s="47">
        <v>6650.3545389600004</v>
      </c>
      <c r="L133" s="47">
        <v>2333.4389853299999</v>
      </c>
      <c r="M133" s="47">
        <v>48.618487889999997</v>
      </c>
      <c r="N133" s="47">
        <f t="shared" ref="N133" si="601">SUM(O133:P133)</f>
        <v>10010.3809748</v>
      </c>
      <c r="O133" s="47">
        <v>3613.3932902000001</v>
      </c>
      <c r="P133" s="47">
        <f t="shared" ref="P133" si="602">SUM(Q133:S133)</f>
        <v>6396.9876845999997</v>
      </c>
      <c r="Q133" s="47">
        <v>3705.3674289199998</v>
      </c>
      <c r="R133" s="47">
        <v>2566.3394910900001</v>
      </c>
      <c r="S133" s="47">
        <v>125.28076459</v>
      </c>
      <c r="T133" s="47"/>
      <c r="U133" s="47"/>
      <c r="V133" s="47"/>
      <c r="W133" s="47"/>
      <c r="X133" s="47"/>
      <c r="Y133" s="47"/>
    </row>
    <row r="134" spans="1:25" hidden="1" outlineLevel="1" collapsed="1">
      <c r="A134" s="15">
        <v>44287</v>
      </c>
      <c r="B134" s="47">
        <v>28140.254805929999</v>
      </c>
      <c r="C134" s="47">
        <f t="shared" ref="C134" si="603">I134+O134</f>
        <v>12886.47538745</v>
      </c>
      <c r="D134" s="47">
        <f t="shared" ref="D134" si="604">J134+P134</f>
        <v>15253.77941848</v>
      </c>
      <c r="E134" s="47">
        <f t="shared" ref="E134" si="605">K134+Q134</f>
        <v>10390.826536160001</v>
      </c>
      <c r="F134" s="47">
        <f t="shared" ref="F134" si="606">L134+R134</f>
        <v>4681.6068923799994</v>
      </c>
      <c r="G134" s="47">
        <f t="shared" ref="G134" si="607">M134+S134</f>
        <v>181.34598993999998</v>
      </c>
      <c r="H134" s="47">
        <f t="shared" ref="H134" si="608">SUM(I134:J134)</f>
        <v>18306.63805279</v>
      </c>
      <c r="I134" s="47">
        <v>9284.1449896100003</v>
      </c>
      <c r="J134" s="47">
        <f t="shared" ref="J134" si="609">SUM(K134:M134)</f>
        <v>9022.4930631799998</v>
      </c>
      <c r="K134" s="47">
        <v>6619.5181625100004</v>
      </c>
      <c r="L134" s="47">
        <v>2350.8838206599999</v>
      </c>
      <c r="M134" s="47">
        <v>52.091080009999999</v>
      </c>
      <c r="N134" s="47">
        <f t="shared" ref="N134" si="610">SUM(O134:P134)</f>
        <v>9833.6167531399988</v>
      </c>
      <c r="O134" s="47">
        <v>3602.3303978399999</v>
      </c>
      <c r="P134" s="47">
        <f t="shared" ref="P134" si="611">SUM(Q134:S134)</f>
        <v>6231.2863552999997</v>
      </c>
      <c r="Q134" s="47">
        <v>3771.3083736499998</v>
      </c>
      <c r="R134" s="47">
        <v>2330.72307172</v>
      </c>
      <c r="S134" s="47">
        <v>129.25490993</v>
      </c>
      <c r="T134" s="47"/>
      <c r="U134" s="47"/>
      <c r="V134" s="47"/>
      <c r="W134" s="47"/>
      <c r="X134" s="47"/>
      <c r="Y134" s="47"/>
    </row>
    <row r="135" spans="1:25" hidden="1" outlineLevel="1" collapsed="1">
      <c r="A135" s="15">
        <v>44317</v>
      </c>
      <c r="B135" s="47">
        <v>28002.31745807</v>
      </c>
      <c r="C135" s="47">
        <f t="shared" ref="C135" si="612">I135+O135</f>
        <v>13084.0490618</v>
      </c>
      <c r="D135" s="47">
        <f t="shared" ref="D135" si="613">J135+P135</f>
        <v>14918.268396269999</v>
      </c>
      <c r="E135" s="47">
        <f t="shared" ref="E135" si="614">K135+Q135</f>
        <v>10109.22895348</v>
      </c>
      <c r="F135" s="47">
        <f t="shared" ref="F135" si="615">L135+R135</f>
        <v>4676.2577093199998</v>
      </c>
      <c r="G135" s="47">
        <f t="shared" ref="G135" si="616">M135+S135</f>
        <v>132.78173347000001</v>
      </c>
      <c r="H135" s="47">
        <f t="shared" ref="H135" si="617">SUM(I135:J135)</f>
        <v>18232.664520850001</v>
      </c>
      <c r="I135" s="47">
        <v>9288.75325548</v>
      </c>
      <c r="J135" s="47">
        <f t="shared" ref="J135" si="618">SUM(K135:M135)</f>
        <v>8943.9112653700013</v>
      </c>
      <c r="K135" s="47">
        <v>6442.6780049899999</v>
      </c>
      <c r="L135" s="47">
        <v>2447.61716351</v>
      </c>
      <c r="M135" s="47">
        <v>53.61609687</v>
      </c>
      <c r="N135" s="47">
        <f t="shared" ref="N135" si="619">SUM(O135:P135)</f>
        <v>9769.6529372199984</v>
      </c>
      <c r="O135" s="47">
        <v>3795.2958063199999</v>
      </c>
      <c r="P135" s="47">
        <f t="shared" ref="P135" si="620">SUM(Q135:S135)</f>
        <v>5974.357130899999</v>
      </c>
      <c r="Q135" s="47">
        <v>3666.5509484899999</v>
      </c>
      <c r="R135" s="47">
        <v>2228.6405458099998</v>
      </c>
      <c r="S135" s="47">
        <v>79.165636599999999</v>
      </c>
      <c r="T135" s="47"/>
      <c r="U135" s="47"/>
      <c r="V135" s="47"/>
      <c r="W135" s="47"/>
      <c r="X135" s="47"/>
      <c r="Y135" s="47"/>
    </row>
    <row r="136" spans="1:25" hidden="1" outlineLevel="1" collapsed="1">
      <c r="A136" s="15">
        <v>44348</v>
      </c>
      <c r="B136" s="47">
        <v>28281.956350339999</v>
      </c>
      <c r="C136" s="47">
        <f t="shared" ref="C136" si="621">I136+O136</f>
        <v>13737.41668136</v>
      </c>
      <c r="D136" s="47">
        <f t="shared" ref="D136" si="622">J136+P136</f>
        <v>14544.53966898</v>
      </c>
      <c r="E136" s="47">
        <f t="shared" ref="E136" si="623">K136+Q136</f>
        <v>9784.7553458599996</v>
      </c>
      <c r="F136" s="47">
        <f t="shared" ref="F136" si="624">L136+R136</f>
        <v>4621.5904736699995</v>
      </c>
      <c r="G136" s="47">
        <f t="shared" ref="G136" si="625">M136+S136</f>
        <v>138.19384944999999</v>
      </c>
      <c r="H136" s="47">
        <f t="shared" ref="H136" si="626">SUM(I136:J136)</f>
        <v>18763.949161700002</v>
      </c>
      <c r="I136" s="47">
        <v>9821.5794481800003</v>
      </c>
      <c r="J136" s="47">
        <f t="shared" ref="J136" si="627">SUM(K136:M136)</f>
        <v>8942.36971352</v>
      </c>
      <c r="K136" s="47">
        <v>6405.7827935599998</v>
      </c>
      <c r="L136" s="47">
        <v>2480.3744781999999</v>
      </c>
      <c r="M136" s="47">
        <v>56.212441759999997</v>
      </c>
      <c r="N136" s="47">
        <f t="shared" ref="N136" si="628">SUM(O136:P136)</f>
        <v>9518.0071886400001</v>
      </c>
      <c r="O136" s="47">
        <v>3915.8372331800001</v>
      </c>
      <c r="P136" s="47">
        <f t="shared" ref="P136" si="629">SUM(Q136:S136)</f>
        <v>5602.16995546</v>
      </c>
      <c r="Q136" s="47">
        <v>3378.9725523000002</v>
      </c>
      <c r="R136" s="47">
        <v>2141.2159954700001</v>
      </c>
      <c r="S136" s="47">
        <v>81.981407689999998</v>
      </c>
      <c r="T136" s="47"/>
      <c r="U136" s="47"/>
      <c r="V136" s="47"/>
      <c r="W136" s="47"/>
      <c r="X136" s="47"/>
      <c r="Y136" s="47"/>
    </row>
    <row r="137" spans="1:25" hidden="1" outlineLevel="1" collapsed="1">
      <c r="A137" s="15">
        <v>44378</v>
      </c>
      <c r="B137" s="47">
        <v>27952.000899670002</v>
      </c>
      <c r="C137" s="47">
        <f t="shared" ref="C137" si="630">I137+O137</f>
        <v>13533.72087694</v>
      </c>
      <c r="D137" s="47">
        <f t="shared" ref="D137" si="631">J137+P137</f>
        <v>14418.280022730001</v>
      </c>
      <c r="E137" s="47">
        <f t="shared" ref="E137" si="632">K137+Q137</f>
        <v>9624.3074071699994</v>
      </c>
      <c r="F137" s="47">
        <f t="shared" ref="F137" si="633">L137+R137</f>
        <v>4651.3358769900005</v>
      </c>
      <c r="G137" s="47">
        <f t="shared" ref="G137" si="634">M137+S137</f>
        <v>142.63673857000001</v>
      </c>
      <c r="H137" s="47">
        <f t="shared" ref="H137" si="635">SUM(I137:J137)</f>
        <v>18606.47528663</v>
      </c>
      <c r="I137" s="47">
        <v>9626.6112878000004</v>
      </c>
      <c r="J137" s="47">
        <f t="shared" ref="J137" si="636">SUM(K137:M137)</f>
        <v>8979.8639988300001</v>
      </c>
      <c r="K137" s="47">
        <v>6354.4384072100002</v>
      </c>
      <c r="L137" s="47">
        <v>2565.9868094399999</v>
      </c>
      <c r="M137" s="47">
        <v>59.438782179999997</v>
      </c>
      <c r="N137" s="47">
        <f t="shared" ref="N137" si="637">SUM(O137:P137)</f>
        <v>9345.5256130400012</v>
      </c>
      <c r="O137" s="47">
        <v>3907.10958914</v>
      </c>
      <c r="P137" s="47">
        <f t="shared" ref="P137" si="638">SUM(Q137:S137)</f>
        <v>5438.4160239000012</v>
      </c>
      <c r="Q137" s="47">
        <v>3269.8689999600001</v>
      </c>
      <c r="R137" s="47">
        <v>2085.3490675500002</v>
      </c>
      <c r="S137" s="47">
        <v>83.197956390000002</v>
      </c>
      <c r="T137" s="47"/>
      <c r="U137" s="47"/>
      <c r="V137" s="47"/>
      <c r="W137" s="47"/>
      <c r="X137" s="47"/>
      <c r="Y137" s="47"/>
    </row>
    <row r="138" spans="1:25" hidden="1" outlineLevel="1" collapsed="1">
      <c r="A138" s="15">
        <v>44409</v>
      </c>
      <c r="B138" s="47">
        <v>27808.880795609999</v>
      </c>
      <c r="C138" s="47">
        <f t="shared" ref="C138" si="639">I138+O138</f>
        <v>13477.602701059999</v>
      </c>
      <c r="D138" s="47">
        <f t="shared" ref="D138" si="640">J138+P138</f>
        <v>14331.278094550002</v>
      </c>
      <c r="E138" s="47">
        <f t="shared" ref="E138" si="641">K138+Q138</f>
        <v>9515.5535148700001</v>
      </c>
      <c r="F138" s="47">
        <f t="shared" ref="F138" si="642">L138+R138</f>
        <v>4669.3862663800001</v>
      </c>
      <c r="G138" s="47">
        <f t="shared" ref="G138" si="643">M138+S138</f>
        <v>146.33831330000001</v>
      </c>
      <c r="H138" s="47">
        <f t="shared" ref="H138" si="644">SUM(I138:J138)</f>
        <v>18452.011333900002</v>
      </c>
      <c r="I138" s="47">
        <v>9420.9035341199997</v>
      </c>
      <c r="J138" s="47">
        <f t="shared" ref="J138" si="645">SUM(K138:M138)</f>
        <v>9031.1077997800003</v>
      </c>
      <c r="K138" s="47">
        <v>6323.2202495800002</v>
      </c>
      <c r="L138" s="47">
        <v>2646.8148555100001</v>
      </c>
      <c r="M138" s="47">
        <v>61.072694689999999</v>
      </c>
      <c r="N138" s="47">
        <f t="shared" ref="N138" si="646">SUM(O138:P138)</f>
        <v>9356.8694617100009</v>
      </c>
      <c r="O138" s="47">
        <v>4056.6991669399999</v>
      </c>
      <c r="P138" s="47">
        <f t="shared" ref="P138" si="647">SUM(Q138:S138)</f>
        <v>5300.1702947700005</v>
      </c>
      <c r="Q138" s="47">
        <v>3192.3332652899999</v>
      </c>
      <c r="R138" s="47">
        <v>2022.5714108699999</v>
      </c>
      <c r="S138" s="47">
        <v>85.265618610000004</v>
      </c>
      <c r="T138" s="47"/>
      <c r="U138" s="47"/>
      <c r="V138" s="47"/>
      <c r="W138" s="47"/>
      <c r="X138" s="47"/>
      <c r="Y138" s="47"/>
    </row>
    <row r="139" spans="1:25" hidden="1" outlineLevel="1" collapsed="1">
      <c r="A139" s="15">
        <v>44440</v>
      </c>
      <c r="B139" s="47">
        <v>27690.49779496</v>
      </c>
      <c r="C139" s="47">
        <f t="shared" ref="C139" si="648">I139+O139</f>
        <v>13403.405279840001</v>
      </c>
      <c r="D139" s="47">
        <f t="shared" ref="D139" si="649">J139+P139</f>
        <v>14287.092515120003</v>
      </c>
      <c r="E139" s="47">
        <f t="shared" ref="E139" si="650">K139+Q139</f>
        <v>9476.4770355500004</v>
      </c>
      <c r="F139" s="47">
        <f t="shared" ref="F139" si="651">L139+R139</f>
        <v>4659.8307847300002</v>
      </c>
      <c r="G139" s="47">
        <f t="shared" ref="G139" si="652">M139+S139</f>
        <v>150.78469483999999</v>
      </c>
      <c r="H139" s="47">
        <f t="shared" ref="H139" si="653">SUM(I139:J139)</f>
        <v>18621.671518620002</v>
      </c>
      <c r="I139" s="47">
        <v>9448.0983197200003</v>
      </c>
      <c r="J139" s="47">
        <f t="shared" ref="J139" si="654">SUM(K139:M139)</f>
        <v>9173.5731989000014</v>
      </c>
      <c r="K139" s="47">
        <v>6354.08828894</v>
      </c>
      <c r="L139" s="47">
        <v>2755.2564456300001</v>
      </c>
      <c r="M139" s="47">
        <v>64.228464329999994</v>
      </c>
      <c r="N139" s="47">
        <f t="shared" ref="N139" si="655">SUM(O139:P139)</f>
        <v>9068.8262763399998</v>
      </c>
      <c r="O139" s="47">
        <v>3955.30696012</v>
      </c>
      <c r="P139" s="47">
        <f t="shared" ref="P139" si="656">SUM(Q139:S139)</f>
        <v>5113.5193162200003</v>
      </c>
      <c r="Q139" s="47">
        <v>3122.38874661</v>
      </c>
      <c r="R139" s="47">
        <v>1904.5743391000001</v>
      </c>
      <c r="S139" s="47">
        <v>86.556230510000006</v>
      </c>
      <c r="T139" s="47"/>
      <c r="U139" s="47"/>
      <c r="V139" s="47"/>
      <c r="W139" s="47"/>
      <c r="X139" s="47"/>
      <c r="Y139" s="47"/>
    </row>
    <row r="140" spans="1:25" hidden="1" outlineLevel="1" collapsed="1">
      <c r="A140" s="15">
        <v>44470</v>
      </c>
      <c r="B140" s="47">
        <v>27753.721207449998</v>
      </c>
      <c r="C140" s="47">
        <f t="shared" ref="C140" si="657">I140+O140</f>
        <v>13521.945487699999</v>
      </c>
      <c r="D140" s="47">
        <f t="shared" ref="D140" si="658">J140+P140</f>
        <v>14231.77571975</v>
      </c>
      <c r="E140" s="47">
        <f t="shared" ref="E140" si="659">K140+Q140</f>
        <v>9395.0113653499993</v>
      </c>
      <c r="F140" s="47">
        <f t="shared" ref="F140" si="660">L140+R140</f>
        <v>4686.1909157800001</v>
      </c>
      <c r="G140" s="47">
        <f t="shared" ref="G140" si="661">M140+S140</f>
        <v>150.57343861999999</v>
      </c>
      <c r="H140" s="47">
        <f t="shared" ref="H140" si="662">SUM(I140:J140)</f>
        <v>18799.12034876</v>
      </c>
      <c r="I140" s="47">
        <v>9529.18963945</v>
      </c>
      <c r="J140" s="47">
        <f t="shared" ref="J140" si="663">SUM(K140:M140)</f>
        <v>9269.9307093099997</v>
      </c>
      <c r="K140" s="47">
        <v>6365.8524561499999</v>
      </c>
      <c r="L140" s="47">
        <v>2839.0845820200002</v>
      </c>
      <c r="M140" s="47">
        <v>64.993671140000004</v>
      </c>
      <c r="N140" s="47">
        <f t="shared" ref="N140" si="664">SUM(O140:P140)</f>
        <v>8954.6008586899989</v>
      </c>
      <c r="O140" s="47">
        <v>3992.7558482499999</v>
      </c>
      <c r="P140" s="47">
        <f t="shared" ref="P140" si="665">SUM(Q140:S140)</f>
        <v>4961.8450104399999</v>
      </c>
      <c r="Q140" s="47">
        <v>3029.1589091999999</v>
      </c>
      <c r="R140" s="47">
        <v>1847.1063337600001</v>
      </c>
      <c r="S140" s="47">
        <v>85.579767480000001</v>
      </c>
      <c r="T140" s="47"/>
      <c r="U140" s="47"/>
      <c r="V140" s="47"/>
      <c r="W140" s="47"/>
      <c r="X140" s="47"/>
      <c r="Y140" s="47"/>
    </row>
    <row r="141" spans="1:25" hidden="1" outlineLevel="1" collapsed="1">
      <c r="A141" s="15">
        <v>44501</v>
      </c>
      <c r="B141" s="47">
        <v>28065.488084230004</v>
      </c>
      <c r="C141" s="47">
        <f t="shared" ref="C141" si="666">I141+O141</f>
        <v>13632.563698230002</v>
      </c>
      <c r="D141" s="47">
        <f t="shared" ref="D141" si="667">J141+P141</f>
        <v>14432.924385999999</v>
      </c>
      <c r="E141" s="47">
        <f t="shared" ref="E141" si="668">K141+Q141</f>
        <v>9424.0439878100005</v>
      </c>
      <c r="F141" s="47">
        <f t="shared" ref="F141" si="669">L141+R141</f>
        <v>4858.2699344399998</v>
      </c>
      <c r="G141" s="47">
        <f t="shared" ref="G141" si="670">M141+S141</f>
        <v>150.61046375000001</v>
      </c>
      <c r="H141" s="47">
        <f t="shared" ref="H141" si="671">SUM(I141:J141)</f>
        <v>18811.237271010003</v>
      </c>
      <c r="I141" s="47">
        <v>9390.2095289000008</v>
      </c>
      <c r="J141" s="47">
        <f t="shared" ref="J141" si="672">SUM(K141:M141)</f>
        <v>9421.02774211</v>
      </c>
      <c r="K141" s="47">
        <v>6361.1622007300002</v>
      </c>
      <c r="L141" s="47">
        <v>2993.69508</v>
      </c>
      <c r="M141" s="47">
        <v>66.170461380000006</v>
      </c>
      <c r="N141" s="47">
        <f t="shared" ref="N141" si="673">SUM(O141:P141)</f>
        <v>9254.2508132200001</v>
      </c>
      <c r="O141" s="47">
        <v>4242.3541693300003</v>
      </c>
      <c r="P141" s="47">
        <f t="shared" ref="P141" si="674">SUM(Q141:S141)</f>
        <v>5011.8966438899997</v>
      </c>
      <c r="Q141" s="47">
        <v>3062.8817870799999</v>
      </c>
      <c r="R141" s="47">
        <v>1864.5748544400001</v>
      </c>
      <c r="S141" s="47">
        <v>84.440002370000002</v>
      </c>
      <c r="T141" s="47"/>
      <c r="U141" s="47"/>
      <c r="V141" s="47"/>
      <c r="W141" s="47"/>
      <c r="X141" s="47"/>
      <c r="Y141" s="47"/>
    </row>
    <row r="142" spans="1:25" hidden="1" outlineLevel="1" collapsed="1">
      <c r="A142" s="15">
        <v>44531</v>
      </c>
      <c r="B142" s="47">
        <v>29101.129153999998</v>
      </c>
      <c r="C142" s="47">
        <f t="shared" ref="C142" si="675">I142+O142</f>
        <v>14610.823078950001</v>
      </c>
      <c r="D142" s="47">
        <f t="shared" ref="D142" si="676">J142+P142</f>
        <v>14490.306075049997</v>
      </c>
      <c r="E142" s="47">
        <f t="shared" ref="E142" si="677">K142+Q142</f>
        <v>9311.9826117499997</v>
      </c>
      <c r="F142" s="47">
        <f t="shared" ref="F142" si="678">L142+R142</f>
        <v>5029.2348423100002</v>
      </c>
      <c r="G142" s="47">
        <f t="shared" ref="G142" si="679">M142+S142</f>
        <v>149.08862098999998</v>
      </c>
      <c r="H142" s="47">
        <f t="shared" ref="H142" si="680">SUM(I142:J142)</f>
        <v>19868.051402289999</v>
      </c>
      <c r="I142" s="47">
        <v>10277.873159430001</v>
      </c>
      <c r="J142" s="47">
        <f t="shared" ref="J142" si="681">SUM(K142:M142)</f>
        <v>9590.1782428599981</v>
      </c>
      <c r="K142" s="47">
        <v>6336.3771138599996</v>
      </c>
      <c r="L142" s="47">
        <v>3186.7621022200001</v>
      </c>
      <c r="M142" s="47">
        <v>67.03902678</v>
      </c>
      <c r="N142" s="47">
        <f t="shared" ref="N142" si="682">SUM(O142:P142)</f>
        <v>9233.0777517099996</v>
      </c>
      <c r="O142" s="47">
        <v>4332.9499195199996</v>
      </c>
      <c r="P142" s="47">
        <f t="shared" ref="P142" si="683">SUM(Q142:S142)</f>
        <v>4900.1278321899999</v>
      </c>
      <c r="Q142" s="47">
        <v>2975.6054978900002</v>
      </c>
      <c r="R142" s="47">
        <v>1842.4727400899999</v>
      </c>
      <c r="S142" s="47">
        <v>82.049594209999995</v>
      </c>
      <c r="T142" s="47"/>
      <c r="U142" s="47"/>
      <c r="V142" s="47"/>
      <c r="W142" s="47"/>
      <c r="X142" s="47"/>
      <c r="Y142" s="47"/>
    </row>
    <row r="143" spans="1:25" hidden="1" outlineLevel="1" collapsed="1">
      <c r="A143" s="15">
        <v>44562</v>
      </c>
      <c r="B143" s="47">
        <v>28563.825379570004</v>
      </c>
      <c r="C143" s="47">
        <f t="shared" ref="C143" si="684">I143+O143</f>
        <v>13941.090664449999</v>
      </c>
      <c r="D143" s="47">
        <f t="shared" ref="D143" si="685">J143+P143</f>
        <v>14622.734715119999</v>
      </c>
      <c r="E143" s="47">
        <f t="shared" ref="E143" si="686">K143+Q143</f>
        <v>9415.8417152799993</v>
      </c>
      <c r="F143" s="47">
        <f t="shared" ref="F143" si="687">L143+R143</f>
        <v>5057.5285735100006</v>
      </c>
      <c r="G143" s="47">
        <f t="shared" ref="G143" si="688">M143+S143</f>
        <v>149.36442633000001</v>
      </c>
      <c r="H143" s="47">
        <f t="shared" ref="H143" si="689">SUM(I143:J143)</f>
        <v>19233.293582049999</v>
      </c>
      <c r="I143" s="47">
        <v>9604.5488270799997</v>
      </c>
      <c r="J143" s="47">
        <f t="shared" ref="J143" si="690">SUM(K143:M143)</f>
        <v>9628.7447549699991</v>
      </c>
      <c r="K143" s="47">
        <v>6379.1151927999999</v>
      </c>
      <c r="L143" s="47">
        <v>3181.2566459300001</v>
      </c>
      <c r="M143" s="47">
        <v>68.372916239999995</v>
      </c>
      <c r="N143" s="47">
        <f t="shared" ref="N143" si="691">SUM(O143:P143)</f>
        <v>9330.5317975200014</v>
      </c>
      <c r="O143" s="47">
        <v>4336.5418373700004</v>
      </c>
      <c r="P143" s="47">
        <f t="shared" ref="P143" si="692">SUM(Q143:S143)</f>
        <v>4993.9899601500001</v>
      </c>
      <c r="Q143" s="47">
        <v>3036.7265224799999</v>
      </c>
      <c r="R143" s="47">
        <v>1876.27192758</v>
      </c>
      <c r="S143" s="47">
        <v>80.991510090000006</v>
      </c>
      <c r="T143" s="47"/>
      <c r="U143" s="47"/>
      <c r="V143" s="47"/>
      <c r="W143" s="47"/>
      <c r="X143" s="47"/>
      <c r="Y143" s="47"/>
    </row>
    <row r="144" spans="1:25" hidden="1" outlineLevel="1" collapsed="1">
      <c r="A144" s="15">
        <v>44593</v>
      </c>
      <c r="B144" s="47">
        <v>28296.38027161</v>
      </c>
      <c r="C144" s="47">
        <f t="shared" ref="C144" si="693">I144+O144</f>
        <v>14159.648724299999</v>
      </c>
      <c r="D144" s="47">
        <f t="shared" ref="D144" si="694">J144+P144</f>
        <v>14136.731547309999</v>
      </c>
      <c r="E144" s="47">
        <f t="shared" ref="E144" si="695">K144+Q144</f>
        <v>9039.4059540400012</v>
      </c>
      <c r="F144" s="47">
        <f t="shared" ref="F144" si="696">L144+R144</f>
        <v>4946.1032741399995</v>
      </c>
      <c r="G144" s="47">
        <f t="shared" ref="G144" si="697">M144+S144</f>
        <v>151.22231913000002</v>
      </c>
      <c r="H144" s="47">
        <f t="shared" ref="H144" si="698">SUM(I144:J144)</f>
        <v>19237.782657329997</v>
      </c>
      <c r="I144" s="47">
        <v>9917.9159015099995</v>
      </c>
      <c r="J144" s="47">
        <f t="shared" ref="J144" si="699">SUM(K144:M144)</f>
        <v>9319.8667558199995</v>
      </c>
      <c r="K144" s="47">
        <v>6117.2431469800003</v>
      </c>
      <c r="L144" s="47">
        <v>3133.86049069</v>
      </c>
      <c r="M144" s="47">
        <v>68.763118149999997</v>
      </c>
      <c r="N144" s="47">
        <f t="shared" ref="N144" si="700">SUM(O144:P144)</f>
        <v>9058.5976142799991</v>
      </c>
      <c r="O144" s="47">
        <v>4241.7328227899998</v>
      </c>
      <c r="P144" s="47">
        <f t="shared" ref="P144" si="701">SUM(Q144:S144)</f>
        <v>4816.8647914899993</v>
      </c>
      <c r="Q144" s="47">
        <v>2922.16280706</v>
      </c>
      <c r="R144" s="47">
        <v>1812.2427834499999</v>
      </c>
      <c r="S144" s="47">
        <v>82.459200980000006</v>
      </c>
      <c r="T144" s="47"/>
      <c r="U144" s="47"/>
      <c r="V144" s="47"/>
      <c r="W144" s="47"/>
      <c r="X144" s="47"/>
      <c r="Y144" s="47"/>
    </row>
    <row r="145" spans="1:25" hidden="1" outlineLevel="1" collapsed="1">
      <c r="A145" s="15">
        <v>44621</v>
      </c>
      <c r="B145" s="47">
        <v>30354.132205319998</v>
      </c>
      <c r="C145" s="47">
        <f t="shared" ref="C145" si="702">I145+O145</f>
        <v>17095.082608249999</v>
      </c>
      <c r="D145" s="47">
        <f t="shared" ref="D145" si="703">J145+P145</f>
        <v>13259.049597069999</v>
      </c>
      <c r="E145" s="47">
        <f t="shared" ref="E145" si="704">K145+Q145</f>
        <v>8485.5280449300008</v>
      </c>
      <c r="F145" s="47">
        <f t="shared" ref="F145" si="705">L145+R145</f>
        <v>4643.3785186900004</v>
      </c>
      <c r="G145" s="47">
        <f t="shared" ref="G145" si="706">M145+S145</f>
        <v>130.14303344999999</v>
      </c>
      <c r="H145" s="47">
        <f t="shared" ref="H145" si="707">SUM(I145:J145)</f>
        <v>21317.257854819996</v>
      </c>
      <c r="I145" s="47">
        <v>12486.881652329999</v>
      </c>
      <c r="J145" s="47">
        <f t="shared" ref="J145" si="708">SUM(K145:M145)</f>
        <v>8830.3762024899988</v>
      </c>
      <c r="K145" s="47">
        <v>5783.2716717000003</v>
      </c>
      <c r="L145" s="47">
        <v>2990.8405689000001</v>
      </c>
      <c r="M145" s="47">
        <v>56.263961889999997</v>
      </c>
      <c r="N145" s="47">
        <f t="shared" ref="N145" si="709">SUM(O145:P145)</f>
        <v>9036.8743504999984</v>
      </c>
      <c r="O145" s="47">
        <v>4608.2009559199996</v>
      </c>
      <c r="P145" s="47">
        <f t="shared" ref="P145" si="710">SUM(Q145:S145)</f>
        <v>4428.6733945799997</v>
      </c>
      <c r="Q145" s="47">
        <v>2702.25637323</v>
      </c>
      <c r="R145" s="47">
        <v>1652.5379497900001</v>
      </c>
      <c r="S145" s="47">
        <v>73.87907156</v>
      </c>
      <c r="T145" s="47"/>
      <c r="U145" s="47"/>
      <c r="V145" s="47"/>
      <c r="W145" s="47"/>
      <c r="X145" s="47"/>
      <c r="Y145" s="47"/>
    </row>
    <row r="146" spans="1:25" hidden="1" outlineLevel="1" collapsed="1">
      <c r="A146" s="15">
        <v>44652</v>
      </c>
      <c r="B146" s="47">
        <v>31349.850173220002</v>
      </c>
      <c r="C146" s="47">
        <f t="shared" ref="C146" si="711">I146+O146</f>
        <v>18525.075850130001</v>
      </c>
      <c r="D146" s="47">
        <f t="shared" ref="D146" si="712">J146+P146</f>
        <v>12824.77432309</v>
      </c>
      <c r="E146" s="47">
        <f t="shared" ref="E146" si="713">K146+Q146</f>
        <v>8198.9501550599998</v>
      </c>
      <c r="F146" s="47">
        <f t="shared" ref="F146" si="714">L146+R146</f>
        <v>4496.6357435800001</v>
      </c>
      <c r="G146" s="47">
        <f t="shared" ref="G146" si="715">M146+S146</f>
        <v>129.18842445000001</v>
      </c>
      <c r="H146" s="47">
        <f t="shared" ref="H146" si="716">SUM(I146:J146)</f>
        <v>22201.288257729997</v>
      </c>
      <c r="I146" s="47">
        <v>13617.968943469999</v>
      </c>
      <c r="J146" s="47">
        <f t="shared" ref="J146" si="717">SUM(K146:M146)</f>
        <v>8583.3193142599994</v>
      </c>
      <c r="K146" s="47">
        <v>5563.4348986799996</v>
      </c>
      <c r="L146" s="47">
        <v>2963.6092513899998</v>
      </c>
      <c r="M146" s="47">
        <v>56.275164189999998</v>
      </c>
      <c r="N146" s="47">
        <f t="shared" ref="N146" si="718">SUM(O146:P146)</f>
        <v>9148.5619154900014</v>
      </c>
      <c r="O146" s="47">
        <v>4907.1069066600003</v>
      </c>
      <c r="P146" s="47">
        <f t="shared" ref="P146" si="719">SUM(Q146:S146)</f>
        <v>4241.4550088300002</v>
      </c>
      <c r="Q146" s="47">
        <v>2635.5152563800002</v>
      </c>
      <c r="R146" s="47">
        <v>1533.02649219</v>
      </c>
      <c r="S146" s="47">
        <v>72.913260260000001</v>
      </c>
      <c r="T146" s="47"/>
      <c r="U146" s="47"/>
      <c r="V146" s="47"/>
      <c r="W146" s="47"/>
      <c r="X146" s="47"/>
      <c r="Y146" s="47"/>
    </row>
    <row r="147" spans="1:25" hidden="1" outlineLevel="1" collapsed="1">
      <c r="A147" s="15">
        <v>44682</v>
      </c>
      <c r="B147" s="47">
        <v>31244.92088193</v>
      </c>
      <c r="C147" s="47">
        <f t="shared" ref="C147" si="720">I147+O147</f>
        <v>18865.825407889999</v>
      </c>
      <c r="D147" s="47">
        <f t="shared" ref="D147" si="721">J147+P147</f>
        <v>12379.095474040001</v>
      </c>
      <c r="E147" s="47">
        <f t="shared" ref="E147" si="722">K147+Q147</f>
        <v>7902.0746677699999</v>
      </c>
      <c r="F147" s="47">
        <f t="shared" ref="F147" si="723">L147+R147</f>
        <v>4357.9905297999994</v>
      </c>
      <c r="G147" s="47">
        <f t="shared" ref="G147" si="724">M147+S147</f>
        <v>119.03027647</v>
      </c>
      <c r="H147" s="47">
        <f t="shared" ref="H147" si="725">SUM(I147:J147)</f>
        <v>22098.786802410003</v>
      </c>
      <c r="I147" s="47">
        <v>13822.143084220001</v>
      </c>
      <c r="J147" s="47">
        <f t="shared" ref="J147" si="726">SUM(K147:M147)</f>
        <v>8276.6437181900001</v>
      </c>
      <c r="K147" s="47">
        <v>5370.1202973099998</v>
      </c>
      <c r="L147" s="47">
        <v>2850.1815133999999</v>
      </c>
      <c r="M147" s="47">
        <v>56.341907480000003</v>
      </c>
      <c r="N147" s="47">
        <f t="shared" ref="N147" si="727">SUM(O147:P147)</f>
        <v>9146.1340795200013</v>
      </c>
      <c r="O147" s="47">
        <v>5043.6823236700002</v>
      </c>
      <c r="P147" s="47">
        <f t="shared" ref="P147" si="728">SUM(Q147:S147)</f>
        <v>4102.4517558500002</v>
      </c>
      <c r="Q147" s="47">
        <v>2531.9543704600001</v>
      </c>
      <c r="R147" s="47">
        <v>1507.8090164</v>
      </c>
      <c r="S147" s="47">
        <v>62.688368990000001</v>
      </c>
      <c r="T147" s="47"/>
      <c r="U147" s="47"/>
      <c r="V147" s="47"/>
      <c r="W147" s="47"/>
      <c r="X147" s="47"/>
      <c r="Y147" s="47"/>
    </row>
    <row r="148" spans="1:25" hidden="1" outlineLevel="1" collapsed="1">
      <c r="A148" s="15">
        <v>44713</v>
      </c>
      <c r="B148" s="47">
        <v>32460.026199849999</v>
      </c>
      <c r="C148" s="47">
        <f t="shared" ref="C148" si="729">I148+O148</f>
        <v>20379.348727830002</v>
      </c>
      <c r="D148" s="47">
        <f t="shared" ref="D148" si="730">J148+P148</f>
        <v>12080.677472020001</v>
      </c>
      <c r="E148" s="47">
        <f t="shared" ref="E148" si="731">K148+Q148</f>
        <v>7765.8729241000001</v>
      </c>
      <c r="F148" s="47">
        <f t="shared" ref="F148" si="732">L148+R148</f>
        <v>4198.38657659</v>
      </c>
      <c r="G148" s="47">
        <f t="shared" ref="G148" si="733">M148+S148</f>
        <v>116.41797133</v>
      </c>
      <c r="H148" s="47">
        <f t="shared" ref="H148" si="734">SUM(I148:J148)</f>
        <v>23008.418890840003</v>
      </c>
      <c r="I148" s="47">
        <v>14907.29881548</v>
      </c>
      <c r="J148" s="47">
        <f t="shared" ref="J148" si="735">SUM(K148:M148)</f>
        <v>8101.1200753600006</v>
      </c>
      <c r="K148" s="47">
        <v>5226.41704235</v>
      </c>
      <c r="L148" s="47">
        <v>2821.1349905400002</v>
      </c>
      <c r="M148" s="47">
        <v>53.568042470000002</v>
      </c>
      <c r="N148" s="47">
        <f t="shared" ref="N148" si="736">SUM(O148:P148)</f>
        <v>9451.6073090099999</v>
      </c>
      <c r="O148" s="47">
        <v>5472.0499123500003</v>
      </c>
      <c r="P148" s="47">
        <f t="shared" ref="P148" si="737">SUM(Q148:S148)</f>
        <v>3979.55739666</v>
      </c>
      <c r="Q148" s="47">
        <v>2539.4558817500001</v>
      </c>
      <c r="R148" s="47">
        <v>1377.25158605</v>
      </c>
      <c r="S148" s="47">
        <v>62.849928859999999</v>
      </c>
      <c r="T148" s="47"/>
      <c r="U148" s="47"/>
      <c r="V148" s="47"/>
      <c r="W148" s="47"/>
      <c r="X148" s="47"/>
      <c r="Y148" s="47"/>
    </row>
    <row r="149" spans="1:25" hidden="1" outlineLevel="1" collapsed="1">
      <c r="A149" s="15">
        <v>44743</v>
      </c>
      <c r="B149" s="47">
        <v>34442.430593090001</v>
      </c>
      <c r="C149" s="47">
        <f t="shared" ref="C149" si="738">I149+O149</f>
        <v>21402.155146270001</v>
      </c>
      <c r="D149" s="47">
        <f t="shared" ref="D149" si="739">J149+P149</f>
        <v>13040.27544682</v>
      </c>
      <c r="E149" s="47">
        <f t="shared" ref="E149" si="740">K149+Q149</f>
        <v>8547.7996822099994</v>
      </c>
      <c r="F149" s="47">
        <f t="shared" ref="F149" si="741">L149+R149</f>
        <v>4363.0404244599995</v>
      </c>
      <c r="G149" s="47">
        <f t="shared" ref="G149" si="742">M149+S149</f>
        <v>129.43534015</v>
      </c>
      <c r="H149" s="47">
        <f t="shared" ref="H149" si="743">SUM(I149:J149)</f>
        <v>22836.632230440002</v>
      </c>
      <c r="I149" s="47">
        <v>14787.9484648</v>
      </c>
      <c r="J149" s="47">
        <f t="shared" ref="J149" si="744">SUM(K149:M149)</f>
        <v>8048.6837656400003</v>
      </c>
      <c r="K149" s="47">
        <v>5253.0424622999999</v>
      </c>
      <c r="L149" s="47">
        <v>2742.62909575</v>
      </c>
      <c r="M149" s="47">
        <v>53.012207590000003</v>
      </c>
      <c r="N149" s="47">
        <f t="shared" ref="N149" si="745">SUM(O149:P149)</f>
        <v>11605.798362650001</v>
      </c>
      <c r="O149" s="47">
        <v>6614.2066814700001</v>
      </c>
      <c r="P149" s="47">
        <f t="shared" ref="P149" si="746">SUM(Q149:S149)</f>
        <v>4991.5916811800007</v>
      </c>
      <c r="Q149" s="47">
        <v>3294.75721991</v>
      </c>
      <c r="R149" s="47">
        <v>1620.4113287099999</v>
      </c>
      <c r="S149" s="47">
        <v>76.423132559999999</v>
      </c>
      <c r="T149" s="47"/>
      <c r="U149" s="47"/>
      <c r="V149" s="47"/>
      <c r="W149" s="47"/>
      <c r="X149" s="47"/>
      <c r="Y149" s="47"/>
    </row>
    <row r="150" spans="1:25" hidden="1" outlineLevel="1" collapsed="1">
      <c r="A150" s="15">
        <v>44774</v>
      </c>
      <c r="B150" s="47">
        <v>35104.941010189999</v>
      </c>
      <c r="C150" s="47">
        <f t="shared" ref="C150" si="747">I150+O150</f>
        <v>22137.159668339998</v>
      </c>
      <c r="D150" s="47">
        <f t="shared" ref="D150" si="748">J150+P150</f>
        <v>12967.781341850001</v>
      </c>
      <c r="E150" s="47">
        <f t="shared" ref="E150" si="749">K150+Q150</f>
        <v>8592.9892586000005</v>
      </c>
      <c r="F150" s="47">
        <f t="shared" ref="F150" si="750">L150+R150</f>
        <v>4246.46986449</v>
      </c>
      <c r="G150" s="47">
        <f t="shared" ref="G150" si="751">M150+S150</f>
        <v>128.32221876</v>
      </c>
      <c r="H150" s="47">
        <f t="shared" ref="H150" si="752">SUM(I150:J150)</f>
        <v>23442.579969930001</v>
      </c>
      <c r="I150" s="47">
        <v>15379.29788333</v>
      </c>
      <c r="J150" s="47">
        <f t="shared" ref="J150" si="753">SUM(K150:M150)</f>
        <v>8063.2820866000002</v>
      </c>
      <c r="K150" s="47">
        <v>5321.1575370500004</v>
      </c>
      <c r="L150" s="47">
        <v>2689.04070938</v>
      </c>
      <c r="M150" s="47">
        <v>53.083840170000002</v>
      </c>
      <c r="N150" s="47">
        <f t="shared" ref="N150" si="754">SUM(O150:P150)</f>
        <v>11662.361040260001</v>
      </c>
      <c r="O150" s="47">
        <v>6757.8617850099999</v>
      </c>
      <c r="P150" s="47">
        <f t="shared" ref="P150" si="755">SUM(Q150:S150)</f>
        <v>4904.4992552500007</v>
      </c>
      <c r="Q150" s="47">
        <v>3271.8317215500001</v>
      </c>
      <c r="R150" s="47">
        <v>1557.42915511</v>
      </c>
      <c r="S150" s="47">
        <v>75.238378589999996</v>
      </c>
      <c r="T150" s="47"/>
      <c r="U150" s="47"/>
      <c r="V150" s="47"/>
      <c r="W150" s="47"/>
      <c r="X150" s="47"/>
      <c r="Y150" s="47"/>
    </row>
    <row r="151" spans="1:25" hidden="1" outlineLevel="1" collapsed="1">
      <c r="A151" s="15">
        <v>44805</v>
      </c>
      <c r="B151" s="47">
        <v>35374.539962750001</v>
      </c>
      <c r="C151" s="47">
        <f t="shared" ref="C151" si="756">I151+O151</f>
        <v>22332.082905710002</v>
      </c>
      <c r="D151" s="47">
        <f t="shared" ref="D151" si="757">J151+P151</f>
        <v>13042.457057040001</v>
      </c>
      <c r="E151" s="47">
        <f t="shared" ref="E151" si="758">K151+Q151</f>
        <v>8773.2296048999997</v>
      </c>
      <c r="F151" s="47">
        <f t="shared" ref="F151" si="759">L151+R151</f>
        <v>4141.6149524100001</v>
      </c>
      <c r="G151" s="47">
        <f t="shared" ref="G151" si="760">M151+S151</f>
        <v>127.61249973</v>
      </c>
      <c r="H151" s="47">
        <f t="shared" ref="H151" si="761">SUM(I151:J151)</f>
        <v>23646.347750970002</v>
      </c>
      <c r="I151" s="47">
        <v>15572.553055300001</v>
      </c>
      <c r="J151" s="47">
        <f t="shared" ref="J151" si="762">SUM(K151:M151)</f>
        <v>8073.7946956700007</v>
      </c>
      <c r="K151" s="47">
        <v>5391.9687287200004</v>
      </c>
      <c r="L151" s="47">
        <v>2627.8952830600001</v>
      </c>
      <c r="M151" s="47">
        <v>53.930683889999997</v>
      </c>
      <c r="N151" s="47">
        <f t="shared" ref="N151" si="763">SUM(O151:P151)</f>
        <v>11728.19221178</v>
      </c>
      <c r="O151" s="47">
        <v>6759.5298504100001</v>
      </c>
      <c r="P151" s="47">
        <f t="shared" ref="P151" si="764">SUM(Q151:S151)</f>
        <v>4968.6623613700003</v>
      </c>
      <c r="Q151" s="47">
        <v>3381.2608761800002</v>
      </c>
      <c r="R151" s="47">
        <v>1513.71966935</v>
      </c>
      <c r="S151" s="47">
        <v>73.681815839999999</v>
      </c>
      <c r="T151" s="47"/>
      <c r="U151" s="47"/>
      <c r="V151" s="47"/>
      <c r="W151" s="47"/>
      <c r="X151" s="47"/>
      <c r="Y151" s="47"/>
    </row>
    <row r="152" spans="1:25" hidden="1" outlineLevel="1" collapsed="1">
      <c r="A152" s="15">
        <v>44835</v>
      </c>
      <c r="B152" s="47">
        <v>36132.152658790001</v>
      </c>
      <c r="C152" s="47">
        <f t="shared" ref="C152" si="765">I152+O152</f>
        <v>22992.810683200001</v>
      </c>
      <c r="D152" s="47">
        <f t="shared" ref="D152" si="766">J152+P152</f>
        <v>13139.341975589999</v>
      </c>
      <c r="E152" s="47">
        <f t="shared" ref="E152" si="767">K152+Q152</f>
        <v>8975.6945138299998</v>
      </c>
      <c r="F152" s="47">
        <f t="shared" ref="F152" si="768">L152+R152</f>
        <v>4038.7364609300002</v>
      </c>
      <c r="G152" s="47">
        <f t="shared" ref="G152" si="769">M152+S152</f>
        <v>124.91100083000001</v>
      </c>
      <c r="H152" s="47">
        <f t="shared" ref="H152" si="770">SUM(I152:J152)</f>
        <v>24118.12803765</v>
      </c>
      <c r="I152" s="47">
        <v>16124.66673558</v>
      </c>
      <c r="J152" s="47">
        <f t="shared" ref="J152" si="771">SUM(K152:M152)</f>
        <v>7993.4613020699999</v>
      </c>
      <c r="K152" s="47">
        <v>5381.2971113100002</v>
      </c>
      <c r="L152" s="47">
        <v>2560.1110538299999</v>
      </c>
      <c r="M152" s="47">
        <v>52.053136930000001</v>
      </c>
      <c r="N152" s="47">
        <f t="shared" ref="N152" si="772">SUM(O152:P152)</f>
        <v>12014.024621140001</v>
      </c>
      <c r="O152" s="47">
        <v>6868.1439476200003</v>
      </c>
      <c r="P152" s="47">
        <f t="shared" ref="P152" si="773">SUM(Q152:S152)</f>
        <v>5145.8806735199996</v>
      </c>
      <c r="Q152" s="47">
        <v>3594.39740252</v>
      </c>
      <c r="R152" s="47">
        <v>1478.6254071000001</v>
      </c>
      <c r="S152" s="47">
        <v>72.857863899999998</v>
      </c>
      <c r="T152" s="47"/>
      <c r="U152" s="47"/>
      <c r="V152" s="47"/>
      <c r="W152" s="47"/>
      <c r="X152" s="47"/>
      <c r="Y152" s="47"/>
    </row>
    <row r="153" spans="1:25" hidden="1" outlineLevel="1" collapsed="1">
      <c r="A153" s="15">
        <v>44866</v>
      </c>
      <c r="B153" s="47">
        <v>37250.7926295</v>
      </c>
      <c r="C153" s="47">
        <f t="shared" ref="C153" si="774">I153+O153</f>
        <v>23746.866559819999</v>
      </c>
      <c r="D153" s="47">
        <f t="shared" ref="D153" si="775">J153+P153</f>
        <v>13503.926069680001</v>
      </c>
      <c r="E153" s="47">
        <f t="shared" ref="E153" si="776">K153+Q153</f>
        <v>9665.312622469999</v>
      </c>
      <c r="F153" s="47">
        <f t="shared" ref="F153" si="777">L153+R153</f>
        <v>3715.98577054</v>
      </c>
      <c r="G153" s="47">
        <f t="shared" ref="G153" si="778">M153+S153</f>
        <v>122.62767667</v>
      </c>
      <c r="H153" s="47">
        <f t="shared" ref="H153" si="779">SUM(I153:J153)</f>
        <v>24919.934243619999</v>
      </c>
      <c r="I153" s="47">
        <v>16795.226041009999</v>
      </c>
      <c r="J153" s="47">
        <f t="shared" ref="J153" si="780">SUM(K153:M153)</f>
        <v>8124.7082026100006</v>
      </c>
      <c r="K153" s="47">
        <v>5681.6993872599996</v>
      </c>
      <c r="L153" s="47">
        <v>2392.9661565900001</v>
      </c>
      <c r="M153" s="47">
        <v>50.042658760000002</v>
      </c>
      <c r="N153" s="47">
        <f t="shared" ref="N153" si="781">SUM(O153:P153)</f>
        <v>12330.858385879999</v>
      </c>
      <c r="O153" s="47">
        <v>6951.6405188099998</v>
      </c>
      <c r="P153" s="47">
        <f t="shared" ref="P153" si="782">SUM(Q153:S153)</f>
        <v>5379.2178670699996</v>
      </c>
      <c r="Q153" s="47">
        <v>3983.6132352099999</v>
      </c>
      <c r="R153" s="47">
        <v>1323.0196139499999</v>
      </c>
      <c r="S153" s="47">
        <v>72.585017910000005</v>
      </c>
      <c r="T153" s="47"/>
      <c r="U153" s="47"/>
      <c r="V153" s="47"/>
      <c r="W153" s="47"/>
      <c r="X153" s="47"/>
      <c r="Y153" s="47"/>
    </row>
    <row r="154" spans="1:25" hidden="1" outlineLevel="1" collapsed="1">
      <c r="A154" s="15">
        <v>44896</v>
      </c>
      <c r="B154" s="47">
        <v>38481.957586210003</v>
      </c>
      <c r="C154" s="47">
        <f t="shared" ref="C154" si="783">I154+O154</f>
        <v>24555.075264970001</v>
      </c>
      <c r="D154" s="47">
        <f t="shared" ref="D154" si="784">J154+P154</f>
        <v>13926.882321239998</v>
      </c>
      <c r="E154" s="47">
        <f t="shared" ref="E154" si="785">K154+Q154</f>
        <v>10235.380312180001</v>
      </c>
      <c r="F154" s="47">
        <f t="shared" ref="F154" si="786">L154+R154</f>
        <v>3562.2315467300004</v>
      </c>
      <c r="G154" s="47">
        <f t="shared" ref="G154" si="787">M154+S154</f>
        <v>129.27046232999999</v>
      </c>
      <c r="H154" s="47">
        <f t="shared" ref="H154" si="788">SUM(I154:J154)</f>
        <v>25835.797725410001</v>
      </c>
      <c r="I154" s="47">
        <v>17634.856288260002</v>
      </c>
      <c r="J154" s="47">
        <f t="shared" ref="J154" si="789">SUM(K154:M154)</f>
        <v>8200.9414371499988</v>
      </c>
      <c r="K154" s="47">
        <v>5853.2412439</v>
      </c>
      <c r="L154" s="47">
        <v>2290.0792387400002</v>
      </c>
      <c r="M154" s="47">
        <v>57.620954509999997</v>
      </c>
      <c r="N154" s="47">
        <f t="shared" ref="N154" si="790">SUM(O154:P154)</f>
        <v>12646.159860799999</v>
      </c>
      <c r="O154" s="47">
        <v>6920.2189767099999</v>
      </c>
      <c r="P154" s="47">
        <f t="shared" ref="P154" si="791">SUM(Q154:S154)</f>
        <v>5725.9408840899996</v>
      </c>
      <c r="Q154" s="47">
        <v>4382.1390682800002</v>
      </c>
      <c r="R154" s="47">
        <v>1272.1523079900001</v>
      </c>
      <c r="S154" s="47">
        <v>71.649507819999997</v>
      </c>
      <c r="T154" s="47"/>
      <c r="U154" s="47"/>
      <c r="V154" s="47"/>
      <c r="W154" s="47"/>
      <c r="X154" s="47"/>
      <c r="Y154" s="47"/>
    </row>
    <row r="155" spans="1:25" hidden="1" outlineLevel="1" collapsed="1">
      <c r="A155" s="15">
        <v>44927</v>
      </c>
      <c r="B155" s="47">
        <v>38581.747222800004</v>
      </c>
      <c r="C155" s="47">
        <f t="shared" ref="C155" si="792">I155+O155</f>
        <v>24434.587237070002</v>
      </c>
      <c r="D155" s="47">
        <f t="shared" ref="D155" si="793">J155+P155</f>
        <v>14147.159985729999</v>
      </c>
      <c r="E155" s="47">
        <f t="shared" ref="E155" si="794">K155+Q155</f>
        <v>10475.870585330002</v>
      </c>
      <c r="F155" s="47">
        <f t="shared" ref="F155" si="795">L155+R155</f>
        <v>3536.9357591500002</v>
      </c>
      <c r="G155" s="47">
        <f t="shared" ref="G155" si="796">M155+S155</f>
        <v>134.35364125000001</v>
      </c>
      <c r="H155" s="47">
        <f t="shared" ref="H155" si="797">SUM(I155:J155)</f>
        <v>25740.147959000002</v>
      </c>
      <c r="I155" s="47">
        <v>17479.07731665</v>
      </c>
      <c r="J155" s="47">
        <f t="shared" ref="J155" si="798">SUM(K155:M155)</f>
        <v>8261.0706423499996</v>
      </c>
      <c r="K155" s="47">
        <v>5889.3883665000003</v>
      </c>
      <c r="L155" s="47">
        <v>2308.1855811300002</v>
      </c>
      <c r="M155" s="47">
        <v>63.496694720000001</v>
      </c>
      <c r="N155" s="47">
        <f t="shared" ref="N155" si="799">SUM(O155:P155)</f>
        <v>12841.599263799999</v>
      </c>
      <c r="O155" s="47">
        <v>6955.5099204199996</v>
      </c>
      <c r="P155" s="47">
        <f t="shared" ref="P155" si="800">SUM(Q155:S155)</f>
        <v>5886.0893433800002</v>
      </c>
      <c r="Q155" s="47">
        <v>4586.4822188300004</v>
      </c>
      <c r="R155" s="47">
        <v>1228.75017802</v>
      </c>
      <c r="S155" s="47">
        <v>70.856946530000002</v>
      </c>
      <c r="T155" s="47"/>
      <c r="U155" s="47"/>
      <c r="V155" s="47"/>
      <c r="W155" s="47"/>
      <c r="X155" s="47"/>
      <c r="Y155" s="47"/>
    </row>
    <row r="156" spans="1:25" hidden="1" outlineLevel="1" collapsed="1">
      <c r="A156" s="15">
        <v>44958</v>
      </c>
      <c r="B156" s="47">
        <v>39387.222193859998</v>
      </c>
      <c r="C156" s="47">
        <f t="shared" ref="C156" si="801">I156+O156</f>
        <v>24928.703076809998</v>
      </c>
      <c r="D156" s="47">
        <f t="shared" ref="D156" si="802">J156+P156</f>
        <v>14458.51911705</v>
      </c>
      <c r="E156" s="47">
        <f t="shared" ref="E156" si="803">K156+Q156</f>
        <v>10850.391007850001</v>
      </c>
      <c r="F156" s="47">
        <f t="shared" ref="F156" si="804">L156+R156</f>
        <v>3474.2309355399998</v>
      </c>
      <c r="G156" s="47">
        <f t="shared" ref="G156" si="805">M156+S156</f>
        <v>133.89717365999999</v>
      </c>
      <c r="H156" s="47">
        <f t="shared" ref="H156" si="806">SUM(I156:J156)</f>
        <v>26329.037892230001</v>
      </c>
      <c r="I156" s="47">
        <v>18020.849998599999</v>
      </c>
      <c r="J156" s="47">
        <f t="shared" ref="J156" si="807">SUM(K156:M156)</f>
        <v>8308.1878936300018</v>
      </c>
      <c r="K156" s="47">
        <v>5981.6498797100003</v>
      </c>
      <c r="L156" s="47">
        <v>2261.0455862899998</v>
      </c>
      <c r="M156" s="47">
        <v>65.492427629999995</v>
      </c>
      <c r="N156" s="47">
        <f t="shared" ref="N156" si="808">SUM(O156:P156)</f>
        <v>13058.184301629999</v>
      </c>
      <c r="O156" s="47">
        <v>6907.8530782099997</v>
      </c>
      <c r="P156" s="47">
        <f t="shared" ref="P156" si="809">SUM(Q156:S156)</f>
        <v>6150.3312234199993</v>
      </c>
      <c r="Q156" s="47">
        <v>4868.74112814</v>
      </c>
      <c r="R156" s="47">
        <v>1213.1853492499999</v>
      </c>
      <c r="S156" s="47">
        <v>68.404746029999998</v>
      </c>
      <c r="T156" s="47"/>
      <c r="U156" s="47"/>
      <c r="V156" s="47"/>
      <c r="W156" s="47"/>
      <c r="X156" s="47"/>
      <c r="Y156" s="47"/>
    </row>
    <row r="157" spans="1:25" hidden="1" outlineLevel="1" collapsed="1">
      <c r="A157" s="15">
        <v>44986</v>
      </c>
      <c r="B157" s="47">
        <v>39225.611004289996</v>
      </c>
      <c r="C157" s="47">
        <f t="shared" ref="C157" si="810">I157+O157</f>
        <v>24506.964471259998</v>
      </c>
      <c r="D157" s="47">
        <f t="shared" ref="D157" si="811">J157+P157</f>
        <v>14718.64653303</v>
      </c>
      <c r="E157" s="47">
        <f t="shared" ref="E157" si="812">K157+Q157</f>
        <v>12201.506408919999</v>
      </c>
      <c r="F157" s="47">
        <f t="shared" ref="F157" si="813">L157+R157</f>
        <v>2399.2888339800002</v>
      </c>
      <c r="G157" s="47">
        <f t="shared" ref="G157" si="814">M157+S157</f>
        <v>117.85129013</v>
      </c>
      <c r="H157" s="47">
        <f t="shared" ref="H157" si="815">SUM(I157:J157)</f>
        <v>26178.977248409999</v>
      </c>
      <c r="I157" s="47">
        <v>17603.556299259999</v>
      </c>
      <c r="J157" s="47">
        <f t="shared" ref="J157" si="816">SUM(K157:M157)</f>
        <v>8575.4209491500005</v>
      </c>
      <c r="K157" s="47">
        <v>7018.5243127499998</v>
      </c>
      <c r="L157" s="47">
        <v>1509.9235793400001</v>
      </c>
      <c r="M157" s="47">
        <v>46.973057060000002</v>
      </c>
      <c r="N157" s="47">
        <f t="shared" ref="N157" si="817">SUM(O157:P157)</f>
        <v>13046.633755880001</v>
      </c>
      <c r="O157" s="47">
        <v>6903.4081720000004</v>
      </c>
      <c r="P157" s="47">
        <f t="shared" ref="P157" si="818">SUM(Q157:S157)</f>
        <v>6143.2255838799992</v>
      </c>
      <c r="Q157" s="47">
        <v>5182.9820961699997</v>
      </c>
      <c r="R157" s="47">
        <v>889.36525463999999</v>
      </c>
      <c r="S157" s="47">
        <v>70.878233069999993</v>
      </c>
      <c r="T157" s="47"/>
      <c r="U157" s="47"/>
      <c r="V157" s="47"/>
      <c r="W157" s="47"/>
      <c r="X157" s="47"/>
      <c r="Y157" s="47"/>
    </row>
    <row r="158" spans="1:25" hidden="1" outlineLevel="1" collapsed="1">
      <c r="A158" s="15">
        <v>45017</v>
      </c>
      <c r="B158" s="47">
        <v>39785.310334670001</v>
      </c>
      <c r="C158" s="47">
        <f t="shared" ref="C158" si="819">I158+O158</f>
        <v>25022.725013620002</v>
      </c>
      <c r="D158" s="47">
        <f t="shared" ref="D158" si="820">J158+P158</f>
        <v>14762.585321049999</v>
      </c>
      <c r="E158" s="47">
        <f t="shared" ref="E158" si="821">K158+Q158</f>
        <v>12081.12069992</v>
      </c>
      <c r="F158" s="47">
        <f t="shared" ref="F158" si="822">L158+R158</f>
        <v>2560.70642447</v>
      </c>
      <c r="G158" s="47">
        <f t="shared" ref="G158" si="823">M158+S158</f>
        <v>120.75819666</v>
      </c>
      <c r="H158" s="47">
        <f t="shared" ref="H158" si="824">SUM(I158:J158)</f>
        <v>26920.195453799999</v>
      </c>
      <c r="I158" s="47">
        <v>18070.061640060001</v>
      </c>
      <c r="J158" s="47">
        <f t="shared" ref="J158" si="825">SUM(K158:M158)</f>
        <v>8850.1338137399998</v>
      </c>
      <c r="K158" s="47">
        <v>7216.2981219000003</v>
      </c>
      <c r="L158" s="47">
        <v>1584.93787664</v>
      </c>
      <c r="M158" s="47">
        <v>48.897815199999997</v>
      </c>
      <c r="N158" s="47">
        <f t="shared" ref="N158" si="826">SUM(O158:P158)</f>
        <v>12865.11488087</v>
      </c>
      <c r="O158" s="47">
        <v>6952.6633735599999</v>
      </c>
      <c r="P158" s="47">
        <f t="shared" ref="P158" si="827">SUM(Q158:S158)</f>
        <v>5912.4515073100001</v>
      </c>
      <c r="Q158" s="47">
        <v>4864.82257802</v>
      </c>
      <c r="R158" s="47">
        <v>975.76854782999999</v>
      </c>
      <c r="S158" s="47">
        <v>71.860381459999999</v>
      </c>
      <c r="T158" s="47"/>
      <c r="U158" s="47"/>
      <c r="V158" s="47"/>
      <c r="W158" s="47"/>
      <c r="X158" s="47"/>
      <c r="Y158" s="47"/>
    </row>
    <row r="159" spans="1:25" hidden="1" outlineLevel="1" collapsed="1">
      <c r="A159" s="15">
        <v>45047</v>
      </c>
      <c r="B159" s="47">
        <v>39798.117470249999</v>
      </c>
      <c r="C159" s="47">
        <f t="shared" ref="C159" si="828">I159+O159</f>
        <v>25027.947697840002</v>
      </c>
      <c r="D159" s="47">
        <f t="shared" ref="D159" si="829">J159+P159</f>
        <v>14770.169772410001</v>
      </c>
      <c r="E159" s="47">
        <f t="shared" ref="E159" si="830">K159+Q159</f>
        <v>10769.81302385</v>
      </c>
      <c r="F159" s="47">
        <f t="shared" ref="F159" si="831">L159+R159</f>
        <v>3876.4353653400003</v>
      </c>
      <c r="G159" s="47">
        <f t="shared" ref="G159" si="832">M159+S159</f>
        <v>123.92138322</v>
      </c>
      <c r="H159" s="47">
        <f t="shared" ref="H159" si="833">SUM(I159:J159)</f>
        <v>27369.02663239</v>
      </c>
      <c r="I159" s="47">
        <v>18154.539986960001</v>
      </c>
      <c r="J159" s="47">
        <f t="shared" ref="J159" si="834">SUM(K159:M159)</f>
        <v>9214.4866454300009</v>
      </c>
      <c r="K159" s="47">
        <v>6636.48304302</v>
      </c>
      <c r="L159" s="47">
        <v>2526.0832795000001</v>
      </c>
      <c r="M159" s="47">
        <v>51.920322910000003</v>
      </c>
      <c r="N159" s="47">
        <f t="shared" ref="N159" si="835">SUM(O159:P159)</f>
        <v>12429.09083786</v>
      </c>
      <c r="O159" s="47">
        <v>6873.4077108800002</v>
      </c>
      <c r="P159" s="47">
        <f t="shared" ref="P159" si="836">SUM(Q159:S159)</f>
        <v>5555.6831269799995</v>
      </c>
      <c r="Q159" s="47">
        <v>4133.3299808299998</v>
      </c>
      <c r="R159" s="47">
        <v>1350.35208584</v>
      </c>
      <c r="S159" s="47">
        <v>72.00106031</v>
      </c>
      <c r="T159" s="47"/>
      <c r="U159" s="47"/>
      <c r="V159" s="47"/>
      <c r="W159" s="47"/>
      <c r="X159" s="47"/>
      <c r="Y159" s="47"/>
    </row>
    <row r="160" spans="1:25" hidden="1" outlineLevel="1" collapsed="1">
      <c r="A160" s="15">
        <v>45078</v>
      </c>
      <c r="B160" s="47">
        <v>40885.709641330002</v>
      </c>
      <c r="C160" s="47">
        <f t="shared" ref="C160" si="837">I160+O160</f>
        <v>25936.899792120003</v>
      </c>
      <c r="D160" s="47">
        <f t="shared" ref="D160" si="838">J160+P160</f>
        <v>14948.809849210002</v>
      </c>
      <c r="E160" s="47">
        <f t="shared" ref="E160" si="839">K160+Q160</f>
        <v>10871.362227400001</v>
      </c>
      <c r="F160" s="47">
        <f t="shared" ref="F160" si="840">L160+R160</f>
        <v>3955.4343878099999</v>
      </c>
      <c r="G160" s="47">
        <f t="shared" ref="G160" si="841">M160+S160</f>
        <v>122.01323400000001</v>
      </c>
      <c r="H160" s="47">
        <f t="shared" ref="H160" si="842">SUM(I160:J160)</f>
        <v>28669.694625710003</v>
      </c>
      <c r="I160" s="47">
        <v>19006.577436250001</v>
      </c>
      <c r="J160" s="47">
        <f t="shared" ref="J160" si="843">SUM(K160:M160)</f>
        <v>9663.1171894600011</v>
      </c>
      <c r="K160" s="47">
        <v>7030.8318874799998</v>
      </c>
      <c r="L160" s="47">
        <v>2582.2452964600002</v>
      </c>
      <c r="M160" s="47">
        <v>50.040005520000001</v>
      </c>
      <c r="N160" s="47">
        <f t="shared" ref="N160" si="844">SUM(O160:P160)</f>
        <v>12216.01501562</v>
      </c>
      <c r="O160" s="47">
        <v>6930.3223558700001</v>
      </c>
      <c r="P160" s="47">
        <f t="shared" ref="P160" si="845">SUM(Q160:S160)</f>
        <v>5285.6926597500005</v>
      </c>
      <c r="Q160" s="47">
        <v>3840.5303399200002</v>
      </c>
      <c r="R160" s="47">
        <v>1373.1890913499999</v>
      </c>
      <c r="S160" s="47">
        <v>71.973228480000003</v>
      </c>
      <c r="T160" s="47"/>
      <c r="U160" s="47"/>
      <c r="V160" s="47"/>
      <c r="W160" s="47"/>
      <c r="X160" s="47"/>
      <c r="Y160" s="47"/>
    </row>
    <row r="161" spans="1:25" hidden="1" outlineLevel="1" collapsed="1">
      <c r="A161" s="15">
        <v>45108</v>
      </c>
      <c r="B161" s="47">
        <v>41352.991205040002</v>
      </c>
      <c r="C161" s="47">
        <f t="shared" ref="C161" si="846">I161+O161</f>
        <v>26784.497255550003</v>
      </c>
      <c r="D161" s="47">
        <f t="shared" ref="D161" si="847">J161+P161</f>
        <v>14568.493949489999</v>
      </c>
      <c r="E161" s="47">
        <f t="shared" ref="E161" si="848">K161+Q161</f>
        <v>11045.1356724</v>
      </c>
      <c r="F161" s="47">
        <f t="shared" ref="F161" si="849">L161+R161</f>
        <v>3400.44796236</v>
      </c>
      <c r="G161" s="47">
        <f t="shared" ref="G161" si="850">M161+S161</f>
        <v>122.91031473</v>
      </c>
      <c r="H161" s="47">
        <f t="shared" ref="H161" si="851">SUM(I161:J161)</f>
        <v>29167.951822840001</v>
      </c>
      <c r="I161" s="47">
        <v>19488.641552550002</v>
      </c>
      <c r="J161" s="47">
        <f t="shared" ref="J161" si="852">SUM(K161:M161)</f>
        <v>9679.3102702899996</v>
      </c>
      <c r="K161" s="47">
        <v>7582.1870761099999</v>
      </c>
      <c r="L161" s="47">
        <v>2047.0790087099999</v>
      </c>
      <c r="M161" s="47">
        <v>50.044185470000002</v>
      </c>
      <c r="N161" s="47">
        <f t="shared" ref="N161" si="853">SUM(O161:P161)</f>
        <v>12185.039382200001</v>
      </c>
      <c r="O161" s="47">
        <v>7295.8557030000002</v>
      </c>
      <c r="P161" s="47">
        <f t="shared" ref="P161" si="854">SUM(Q161:S161)</f>
        <v>4889.1836792000004</v>
      </c>
      <c r="Q161" s="47">
        <v>3462.9485962899998</v>
      </c>
      <c r="R161" s="47">
        <v>1353.3689536500001</v>
      </c>
      <c r="S161" s="47">
        <v>72.866129259999994</v>
      </c>
      <c r="T161" s="47"/>
      <c r="U161" s="47"/>
      <c r="V161" s="47"/>
      <c r="W161" s="47"/>
      <c r="X161" s="47"/>
      <c r="Y161" s="47"/>
    </row>
    <row r="162" spans="1:25" hidden="1" outlineLevel="1" collapsed="1">
      <c r="A162" s="15">
        <v>45139</v>
      </c>
      <c r="B162" s="47">
        <v>41484.952353630004</v>
      </c>
      <c r="C162" s="47">
        <f t="shared" ref="C162" si="855">I162+O162</f>
        <v>25206.27977402</v>
      </c>
      <c r="D162" s="47">
        <f t="shared" ref="D162" si="856">J162+P162</f>
        <v>16278.67257961</v>
      </c>
      <c r="E162" s="47">
        <f t="shared" ref="E162" si="857">K162+Q162</f>
        <v>12570.581703740001</v>
      </c>
      <c r="F162" s="47">
        <f t="shared" ref="F162" si="858">L162+R162</f>
        <v>3584.9290501799996</v>
      </c>
      <c r="G162" s="47">
        <f t="shared" ref="G162" si="859">M162+S162</f>
        <v>123.16182569</v>
      </c>
      <c r="H162" s="47">
        <f t="shared" ref="H162" si="860">SUM(I162:J162)</f>
        <v>29299.353022679999</v>
      </c>
      <c r="I162" s="47">
        <v>18601.001888409999</v>
      </c>
      <c r="J162" s="47">
        <f t="shared" ref="J162" si="861">SUM(K162:M162)</f>
        <v>10698.35113427</v>
      </c>
      <c r="K162" s="47">
        <v>8468.8386376100007</v>
      </c>
      <c r="L162" s="47">
        <v>2178.8977605999999</v>
      </c>
      <c r="M162" s="47">
        <v>50.614736059999998</v>
      </c>
      <c r="N162" s="47">
        <f t="shared" ref="N162" si="862">SUM(O162:P162)</f>
        <v>12185.599330950001</v>
      </c>
      <c r="O162" s="47">
        <v>6605.2778856100003</v>
      </c>
      <c r="P162" s="47">
        <f t="shared" ref="P162" si="863">SUM(Q162:S162)</f>
        <v>5580.3214453400005</v>
      </c>
      <c r="Q162" s="47">
        <v>4101.7430661300004</v>
      </c>
      <c r="R162" s="47">
        <v>1406.03128958</v>
      </c>
      <c r="S162" s="47">
        <v>72.547089630000002</v>
      </c>
      <c r="T162" s="47"/>
      <c r="U162" s="47"/>
      <c r="V162" s="47"/>
      <c r="W162" s="47"/>
      <c r="X162" s="47"/>
      <c r="Y162" s="47"/>
    </row>
    <row r="163" spans="1:25" hidden="1" outlineLevel="1" collapsed="1">
      <c r="A163" s="15">
        <v>45170</v>
      </c>
      <c r="B163" s="47">
        <v>41895.719239719998</v>
      </c>
      <c r="C163" s="47">
        <f t="shared" ref="C163" si="864">I163+O163</f>
        <v>25313.818305549998</v>
      </c>
      <c r="D163" s="47">
        <f t="shared" ref="D163" si="865">J163+P163</f>
        <v>16581.90093417</v>
      </c>
      <c r="E163" s="47">
        <f t="shared" ref="E163" si="866">K163+Q163</f>
        <v>13029.87331839</v>
      </c>
      <c r="F163" s="47">
        <f t="shared" ref="F163" si="867">L163+R163</f>
        <v>3430.9516615900002</v>
      </c>
      <c r="G163" s="47">
        <f t="shared" ref="G163" si="868">M163+S163</f>
        <v>121.07595419</v>
      </c>
      <c r="H163" s="47">
        <f t="shared" ref="H163" si="869">SUM(I163:J163)</f>
        <v>29652.669439239999</v>
      </c>
      <c r="I163" s="47">
        <v>18768.938510929998</v>
      </c>
      <c r="J163" s="47">
        <f t="shared" ref="J163" si="870">SUM(K163:M163)</f>
        <v>10883.73092831</v>
      </c>
      <c r="K163" s="47">
        <v>8770.1642281799996</v>
      </c>
      <c r="L163" s="47">
        <v>2063.8765493000001</v>
      </c>
      <c r="M163" s="47">
        <v>49.69015083</v>
      </c>
      <c r="N163" s="47">
        <f t="shared" ref="N163" si="871">SUM(O163:P163)</f>
        <v>12243.049800479999</v>
      </c>
      <c r="O163" s="47">
        <v>6544.8797946200002</v>
      </c>
      <c r="P163" s="47">
        <f t="shared" ref="P163" si="872">SUM(Q163:S163)</f>
        <v>5698.1700058599999</v>
      </c>
      <c r="Q163" s="47">
        <v>4259.7090902099999</v>
      </c>
      <c r="R163" s="47">
        <v>1367.0751122900001</v>
      </c>
      <c r="S163" s="47">
        <v>71.385803359999997</v>
      </c>
      <c r="T163" s="47"/>
      <c r="U163" s="47"/>
      <c r="V163" s="47"/>
      <c r="W163" s="47"/>
      <c r="X163" s="47"/>
      <c r="Y163" s="47"/>
    </row>
    <row r="164" spans="1:25" hidden="1" outlineLevel="1" collapsed="1">
      <c r="A164" s="15">
        <v>45200</v>
      </c>
      <c r="B164" s="47">
        <v>41976.155266080001</v>
      </c>
      <c r="C164" s="47">
        <f t="shared" ref="C164" si="873">I164+O164</f>
        <v>25247.244516670002</v>
      </c>
      <c r="D164" s="47">
        <f t="shared" ref="D164" si="874">J164+P164</f>
        <v>16728.910749409999</v>
      </c>
      <c r="E164" s="47">
        <f t="shared" ref="E164" si="875">K164+Q164</f>
        <v>13174.05476377</v>
      </c>
      <c r="F164" s="47">
        <f t="shared" ref="F164" si="876">L164+R164</f>
        <v>3435.2818548</v>
      </c>
      <c r="G164" s="47">
        <f t="shared" ref="G164" si="877">M164+S164</f>
        <v>119.57413084</v>
      </c>
      <c r="H164" s="47">
        <f t="shared" ref="H164" si="878">SUM(I164:J164)</f>
        <v>29598.36955766</v>
      </c>
      <c r="I164" s="47">
        <v>18637.013441800002</v>
      </c>
      <c r="J164" s="47">
        <f t="shared" ref="J164" si="879">SUM(K164:M164)</f>
        <v>10961.356115860001</v>
      </c>
      <c r="K164" s="47">
        <v>8830.3759760100002</v>
      </c>
      <c r="L164" s="47">
        <v>2077.41894202</v>
      </c>
      <c r="M164" s="47">
        <v>53.561197829999998</v>
      </c>
      <c r="N164" s="47">
        <f t="shared" ref="N164" si="880">SUM(O164:P164)</f>
        <v>12377.78570842</v>
      </c>
      <c r="O164" s="47">
        <v>6610.2310748700002</v>
      </c>
      <c r="P164" s="47">
        <f t="shared" ref="P164" si="881">SUM(Q164:S164)</f>
        <v>5767.5546335499994</v>
      </c>
      <c r="Q164" s="47">
        <v>4343.67878776</v>
      </c>
      <c r="R164" s="47">
        <v>1357.86291278</v>
      </c>
      <c r="S164" s="47">
        <v>66.012933009999998</v>
      </c>
      <c r="T164" s="47"/>
      <c r="U164" s="47"/>
      <c r="V164" s="47"/>
      <c r="W164" s="47"/>
      <c r="X164" s="47"/>
      <c r="Y164" s="47"/>
    </row>
    <row r="165" spans="1:25" hidden="1" outlineLevel="1" collapsed="1">
      <c r="A165" s="15">
        <v>45231</v>
      </c>
      <c r="B165" s="47">
        <v>42263.869268919996</v>
      </c>
      <c r="C165" s="47">
        <f t="shared" ref="C165" si="882">I165+O165</f>
        <v>25109.812831159998</v>
      </c>
      <c r="D165" s="47">
        <f t="shared" ref="D165" si="883">J165+P165</f>
        <v>17154.056437760002</v>
      </c>
      <c r="E165" s="47">
        <f t="shared" ref="E165" si="884">K165+Q165</f>
        <v>13118.070534869999</v>
      </c>
      <c r="F165" s="47">
        <f t="shared" ref="F165" si="885">L165+R165</f>
        <v>3918.9671471900001</v>
      </c>
      <c r="G165" s="47">
        <f t="shared" ref="G165" si="886">M165+S165</f>
        <v>117.01875569999999</v>
      </c>
      <c r="H165" s="47">
        <f t="shared" ref="H165" si="887">SUM(I165:J165)</f>
        <v>29820.392494219999</v>
      </c>
      <c r="I165" s="47">
        <v>18536.462789379999</v>
      </c>
      <c r="J165" s="47">
        <f t="shared" ref="J165" si="888">SUM(K165:M165)</f>
        <v>11283.92970484</v>
      </c>
      <c r="K165" s="47">
        <v>8695.7033600600007</v>
      </c>
      <c r="L165" s="47">
        <v>2535.9947320900001</v>
      </c>
      <c r="M165" s="47">
        <v>52.231612689999999</v>
      </c>
      <c r="N165" s="47">
        <f t="shared" ref="N165" si="889">SUM(O165:P165)</f>
        <v>12443.476774700001</v>
      </c>
      <c r="O165" s="47">
        <v>6573.3500417799996</v>
      </c>
      <c r="P165" s="47">
        <f t="shared" ref="P165" si="890">SUM(Q165:S165)</f>
        <v>5870.12673292</v>
      </c>
      <c r="Q165" s="47">
        <v>4422.3671748099996</v>
      </c>
      <c r="R165" s="47">
        <v>1382.9724151</v>
      </c>
      <c r="S165" s="47">
        <v>64.787143009999994</v>
      </c>
      <c r="T165" s="47"/>
      <c r="U165" s="47"/>
      <c r="V165" s="47"/>
      <c r="W165" s="47"/>
      <c r="X165" s="47"/>
      <c r="Y165" s="47"/>
    </row>
    <row r="166" spans="1:25" hidden="1" outlineLevel="1" collapsed="1">
      <c r="A166" s="15">
        <v>45261</v>
      </c>
      <c r="B166" s="47">
        <v>43762.605674569997</v>
      </c>
      <c r="C166" s="47">
        <f t="shared" ref="C166" si="891">I166+O166</f>
        <v>26017.932969859998</v>
      </c>
      <c r="D166" s="47">
        <f t="shared" ref="D166" si="892">J166+P166</f>
        <v>17744.672704709999</v>
      </c>
      <c r="E166" s="47">
        <f t="shared" ref="E166" si="893">K166+Q166</f>
        <v>14352.7490509</v>
      </c>
      <c r="F166" s="47">
        <f t="shared" ref="F166" si="894">L166+R166</f>
        <v>3173.1011183099999</v>
      </c>
      <c r="G166" s="47">
        <f t="shared" ref="G166" si="895">M166+S166</f>
        <v>218.82253550000001</v>
      </c>
      <c r="H166" s="47">
        <f t="shared" ref="H166" si="896">SUM(I166:J166)</f>
        <v>30864.436245479999</v>
      </c>
      <c r="I166" s="47">
        <v>19153.251676759999</v>
      </c>
      <c r="J166" s="47">
        <f t="shared" ref="J166" si="897">SUM(K166:M166)</f>
        <v>11711.18456872</v>
      </c>
      <c r="K166" s="47">
        <v>9819.5720856999997</v>
      </c>
      <c r="L166" s="47">
        <v>1780.0236353499999</v>
      </c>
      <c r="M166" s="47">
        <v>111.58884767000001</v>
      </c>
      <c r="N166" s="47">
        <f t="shared" ref="N166" si="898">SUM(O166:P166)</f>
        <v>12898.169429090001</v>
      </c>
      <c r="O166" s="47">
        <v>6864.6812931000004</v>
      </c>
      <c r="P166" s="47">
        <f t="shared" ref="P166" si="899">SUM(Q166:S166)</f>
        <v>6033.48813599</v>
      </c>
      <c r="Q166" s="47">
        <v>4533.1769652000003</v>
      </c>
      <c r="R166" s="47">
        <v>1393.07748296</v>
      </c>
      <c r="S166" s="47">
        <v>107.23368782999999</v>
      </c>
      <c r="T166" s="47"/>
      <c r="U166" s="47"/>
      <c r="V166" s="47"/>
      <c r="W166" s="47"/>
      <c r="X166" s="47"/>
      <c r="Y166" s="47"/>
    </row>
    <row r="167" spans="1:25" hidden="1" outlineLevel="1" collapsed="1">
      <c r="A167" s="15">
        <v>45292</v>
      </c>
      <c r="B167" s="47">
        <v>42721.482374460007</v>
      </c>
      <c r="C167" s="47">
        <f t="shared" ref="C167" si="900">I167+O167</f>
        <v>24828.620031840001</v>
      </c>
      <c r="D167" s="47">
        <f t="shared" ref="D167" si="901">J167+P167</f>
        <v>17892.862342619999</v>
      </c>
      <c r="E167" s="47">
        <f t="shared" ref="E167" si="902">K167+Q167</f>
        <v>14520.520315769998</v>
      </c>
      <c r="F167" s="47">
        <f t="shared" ref="F167" si="903">L167+R167</f>
        <v>3163.3102233300001</v>
      </c>
      <c r="G167" s="47">
        <f t="shared" ref="G167" si="904">M167+S167</f>
        <v>209.03180351999998</v>
      </c>
      <c r="H167" s="47">
        <f t="shared" ref="H167" si="905">SUM(I167:J167)</f>
        <v>30200.13927177</v>
      </c>
      <c r="I167" s="47">
        <v>18226.440490680001</v>
      </c>
      <c r="J167" s="47">
        <f t="shared" ref="J167" si="906">SUM(K167:M167)</f>
        <v>11973.698781089999</v>
      </c>
      <c r="K167" s="47">
        <v>10079.773442309999</v>
      </c>
      <c r="L167" s="47">
        <v>1787.0947164700001</v>
      </c>
      <c r="M167" s="47">
        <v>106.83062231</v>
      </c>
      <c r="N167" s="47">
        <f t="shared" ref="N167" si="907">SUM(O167:P167)</f>
        <v>12521.34310269</v>
      </c>
      <c r="O167" s="47">
        <v>6602.1795411599996</v>
      </c>
      <c r="P167" s="47">
        <f t="shared" ref="P167" si="908">SUM(Q167:S167)</f>
        <v>5919.1635615299992</v>
      </c>
      <c r="Q167" s="47">
        <v>4440.7468734599997</v>
      </c>
      <c r="R167" s="47">
        <v>1376.21550686</v>
      </c>
      <c r="S167" s="47">
        <v>102.20118121</v>
      </c>
      <c r="T167" s="47"/>
      <c r="U167" s="47"/>
      <c r="V167" s="47"/>
      <c r="W167" s="47"/>
      <c r="X167" s="47"/>
      <c r="Y167" s="47"/>
    </row>
    <row r="168" spans="1:25" hidden="1" outlineLevel="1" collapsed="1">
      <c r="A168" s="15">
        <v>45323</v>
      </c>
      <c r="B168" s="47">
        <v>43083.321501689999</v>
      </c>
      <c r="C168" s="47">
        <f t="shared" ref="C168" si="909">I168+O168</f>
        <v>25048.184333339999</v>
      </c>
      <c r="D168" s="47">
        <f t="shared" ref="D168" si="910">J168+P168</f>
        <v>18035.13716835</v>
      </c>
      <c r="E168" s="47">
        <f t="shared" ref="E168" si="911">K168+Q168</f>
        <v>14668.288979880001</v>
      </c>
      <c r="F168" s="47">
        <f t="shared" ref="F168" si="912">L168+R168</f>
        <v>3179.86735808</v>
      </c>
      <c r="G168" s="47">
        <f t="shared" ref="G168" si="913">M168+S168</f>
        <v>186.98083038999999</v>
      </c>
      <c r="H168" s="47">
        <f t="shared" ref="H168" si="914">SUM(I168:J168)</f>
        <v>30611.07354687</v>
      </c>
      <c r="I168" s="47">
        <v>18472.910201729999</v>
      </c>
      <c r="J168" s="47">
        <f t="shared" ref="J168" si="915">SUM(K168:M168)</f>
        <v>12138.163345140001</v>
      </c>
      <c r="K168" s="47">
        <v>10263.002960010001</v>
      </c>
      <c r="L168" s="47">
        <v>1786.84869099</v>
      </c>
      <c r="M168" s="47">
        <v>88.31169414</v>
      </c>
      <c r="N168" s="47">
        <f t="shared" ref="N168" si="916">SUM(O168:P168)</f>
        <v>12472.247954819999</v>
      </c>
      <c r="O168" s="47">
        <v>6575.27413161</v>
      </c>
      <c r="P168" s="47">
        <f t="shared" ref="P168" si="917">SUM(Q168:S168)</f>
        <v>5896.9738232099999</v>
      </c>
      <c r="Q168" s="47">
        <v>4405.28601987</v>
      </c>
      <c r="R168" s="47">
        <v>1393.01866709</v>
      </c>
      <c r="S168" s="47">
        <v>98.669136249999994</v>
      </c>
      <c r="T168" s="47"/>
      <c r="U168" s="47"/>
      <c r="V168" s="47"/>
      <c r="W168" s="47"/>
      <c r="X168" s="47"/>
      <c r="Y168" s="47"/>
    </row>
    <row r="169" spans="1:25" hidden="1" outlineLevel="1" collapsed="1">
      <c r="A169" s="15">
        <v>45352</v>
      </c>
      <c r="B169" s="47">
        <v>43651.173210089997</v>
      </c>
      <c r="C169" s="47">
        <f t="shared" ref="C169" si="918">I169+O169</f>
        <v>25341.415345369998</v>
      </c>
      <c r="D169" s="47">
        <f t="shared" ref="D169" si="919">J169+P169</f>
        <v>18309.757864719999</v>
      </c>
      <c r="E169" s="47">
        <f t="shared" ref="E169" si="920">K169+Q169</f>
        <v>15032.39986293</v>
      </c>
      <c r="F169" s="47">
        <f t="shared" ref="F169" si="921">L169+R169</f>
        <v>3116.6571021099999</v>
      </c>
      <c r="G169" s="47">
        <f t="shared" ref="G169" si="922">M169+S169</f>
        <v>160.70089967999999</v>
      </c>
      <c r="H169" s="47">
        <f t="shared" ref="H169" si="923">SUM(I169:J169)</f>
        <v>30961.375584430003</v>
      </c>
      <c r="I169" s="47">
        <v>18587.04980081</v>
      </c>
      <c r="J169" s="47">
        <f t="shared" ref="J169" si="924">SUM(K169:M169)</f>
        <v>12374.325783620001</v>
      </c>
      <c r="K169" s="47">
        <v>10602.948921110001</v>
      </c>
      <c r="L169" s="47">
        <v>1691.8251274500001</v>
      </c>
      <c r="M169" s="47">
        <v>79.551735059999999</v>
      </c>
      <c r="N169" s="47">
        <f t="shared" ref="N169" si="925">SUM(O169:P169)</f>
        <v>12689.79762566</v>
      </c>
      <c r="O169" s="47">
        <v>6754.3655445599998</v>
      </c>
      <c r="P169" s="47">
        <f t="shared" ref="P169" si="926">SUM(Q169:S169)</f>
        <v>5935.4320810999998</v>
      </c>
      <c r="Q169" s="47">
        <v>4429.4509418199996</v>
      </c>
      <c r="R169" s="47">
        <v>1424.83197466</v>
      </c>
      <c r="S169" s="47">
        <v>81.149164619999993</v>
      </c>
      <c r="T169" s="47"/>
      <c r="U169" s="47"/>
      <c r="V169" s="47"/>
      <c r="W169" s="47"/>
      <c r="X169" s="47"/>
      <c r="Y169" s="47"/>
    </row>
    <row r="170" spans="1:25" hidden="1" outlineLevel="1" collapsed="1">
      <c r="A170" s="15">
        <v>45383</v>
      </c>
      <c r="B170" s="47">
        <v>44193.83775708</v>
      </c>
      <c r="C170" s="47">
        <f t="shared" ref="C170" si="927">I170+O170</f>
        <v>25581.68493005</v>
      </c>
      <c r="D170" s="47">
        <f t="shared" ref="D170" si="928">J170+P170</f>
        <v>18612.15282703</v>
      </c>
      <c r="E170" s="47">
        <f t="shared" ref="E170" si="929">K170+Q170</f>
        <v>15476.623759239999</v>
      </c>
      <c r="F170" s="47">
        <f t="shared" ref="F170" si="930">L170+R170</f>
        <v>2967.1875615999998</v>
      </c>
      <c r="G170" s="47">
        <f t="shared" ref="G170" si="931">M170+S170</f>
        <v>168.34150619000002</v>
      </c>
      <c r="H170" s="47">
        <f t="shared" ref="H170" si="932">SUM(I170:J170)</f>
        <v>31414.609350229999</v>
      </c>
      <c r="I170" s="47">
        <v>18786.311894189999</v>
      </c>
      <c r="J170" s="47">
        <f t="shared" ref="J170" si="933">SUM(K170:M170)</f>
        <v>12628.29745604</v>
      </c>
      <c r="K170" s="47">
        <v>10938.56613463</v>
      </c>
      <c r="L170" s="47">
        <v>1607.1076174499999</v>
      </c>
      <c r="M170" s="47">
        <v>82.62370396</v>
      </c>
      <c r="N170" s="47">
        <f t="shared" ref="N170" si="934">SUM(O170:P170)</f>
        <v>12779.228406850001</v>
      </c>
      <c r="O170" s="47">
        <v>6795.3730358599996</v>
      </c>
      <c r="P170" s="47">
        <f t="shared" ref="P170" si="935">SUM(Q170:S170)</f>
        <v>5983.8553709900007</v>
      </c>
      <c r="Q170" s="47">
        <v>4538.0576246099999</v>
      </c>
      <c r="R170" s="47">
        <v>1360.0799441500001</v>
      </c>
      <c r="S170" s="47">
        <v>85.717802230000004</v>
      </c>
      <c r="T170" s="47"/>
      <c r="U170" s="47"/>
      <c r="V170" s="47"/>
      <c r="W170" s="47"/>
      <c r="X170" s="47"/>
      <c r="Y170" s="47"/>
    </row>
    <row r="171" spans="1:25" hidden="1" outlineLevel="1" collapsed="1">
      <c r="A171" s="15">
        <v>45413</v>
      </c>
      <c r="B171" s="47">
        <v>44849.509458649998</v>
      </c>
      <c r="C171" s="47">
        <f t="shared" ref="C171" si="936">I171+O171</f>
        <v>25910.6337308</v>
      </c>
      <c r="D171" s="47">
        <f t="shared" ref="D171" si="937">J171+P171</f>
        <v>18938.875727849998</v>
      </c>
      <c r="E171" s="47">
        <f t="shared" ref="E171" si="938">K171+Q171</f>
        <v>15642.99955644</v>
      </c>
      <c r="F171" s="47">
        <f t="shared" ref="F171" si="939">L171+R171</f>
        <v>3130.0020596499999</v>
      </c>
      <c r="G171" s="47">
        <f t="shared" ref="G171" si="940">M171+S171</f>
        <v>165.87411176000001</v>
      </c>
      <c r="H171" s="47">
        <f t="shared" ref="H171" si="941">SUM(I171:J171)</f>
        <v>31860.225902509999</v>
      </c>
      <c r="I171" s="47">
        <v>19024.973778340001</v>
      </c>
      <c r="J171" s="47">
        <f t="shared" ref="J171" si="942">SUM(K171:M171)</f>
        <v>12835.25212417</v>
      </c>
      <c r="K171" s="47">
        <v>11030.38139529</v>
      </c>
      <c r="L171" s="47">
        <v>1720.5763429199999</v>
      </c>
      <c r="M171" s="47">
        <v>84.29438596</v>
      </c>
      <c r="N171" s="47">
        <f t="shared" ref="N171" si="943">SUM(O171:P171)</f>
        <v>12989.283556139999</v>
      </c>
      <c r="O171" s="47">
        <v>6885.6599524599997</v>
      </c>
      <c r="P171" s="47">
        <f t="shared" ref="P171" si="944">SUM(Q171:S171)</f>
        <v>6103.6236036800001</v>
      </c>
      <c r="Q171" s="47">
        <v>4612.6181611499997</v>
      </c>
      <c r="R171" s="47">
        <v>1409.42571673</v>
      </c>
      <c r="S171" s="47">
        <v>81.579725800000006</v>
      </c>
      <c r="T171" s="47"/>
      <c r="U171" s="47"/>
      <c r="V171" s="47"/>
      <c r="W171" s="47"/>
      <c r="X171" s="47"/>
      <c r="Y171" s="47"/>
    </row>
    <row r="172" spans="1:25" hidden="1" outlineLevel="1" collapsed="1">
      <c r="A172" s="15">
        <v>45444</v>
      </c>
      <c r="B172" s="47">
        <v>45804.562704060001</v>
      </c>
      <c r="C172" s="47">
        <f t="shared" ref="C172" si="945">I172+O172</f>
        <v>26794.579288660003</v>
      </c>
      <c r="D172" s="47">
        <f t="shared" ref="D172" si="946">J172+P172</f>
        <v>19009.983415399998</v>
      </c>
      <c r="E172" s="47">
        <f t="shared" ref="E172" si="947">K172+Q172</f>
        <v>15530.98543042</v>
      </c>
      <c r="F172" s="47">
        <f t="shared" ref="F172" si="948">L172+R172</f>
        <v>3297.6269668699997</v>
      </c>
      <c r="G172" s="47">
        <f t="shared" ref="G172" si="949">M172+S172</f>
        <v>181.37101811000002</v>
      </c>
      <c r="H172" s="47">
        <f t="shared" ref="H172" si="950">SUM(I172:J172)</f>
        <v>32677.310679419999</v>
      </c>
      <c r="I172" s="47">
        <v>19850.948963890001</v>
      </c>
      <c r="J172" s="47">
        <f t="shared" ref="J172" si="951">SUM(K172:M172)</f>
        <v>12826.361715529998</v>
      </c>
      <c r="K172" s="47">
        <v>10840.52178107</v>
      </c>
      <c r="L172" s="47">
        <v>1891.40850742</v>
      </c>
      <c r="M172" s="47">
        <v>94.431427040000003</v>
      </c>
      <c r="N172" s="47">
        <f t="shared" ref="N172" si="952">SUM(O172:P172)</f>
        <v>13127.25202464</v>
      </c>
      <c r="O172" s="47">
        <v>6943.6303247699998</v>
      </c>
      <c r="P172" s="47">
        <f t="shared" ref="P172" si="953">SUM(Q172:S172)</f>
        <v>6183.6216998700002</v>
      </c>
      <c r="Q172" s="47">
        <v>4690.4636493500002</v>
      </c>
      <c r="R172" s="47">
        <v>1406.21845945</v>
      </c>
      <c r="S172" s="47">
        <v>86.939591070000006</v>
      </c>
      <c r="T172" s="47"/>
      <c r="U172" s="47"/>
      <c r="V172" s="47"/>
      <c r="W172" s="47"/>
      <c r="X172" s="47"/>
      <c r="Y172" s="47"/>
    </row>
    <row r="173" spans="1:25" hidden="1" outlineLevel="1" collapsed="1">
      <c r="A173" s="15">
        <v>45474</v>
      </c>
      <c r="B173" s="47">
        <v>44834.5668104</v>
      </c>
      <c r="C173" s="47">
        <f t="shared" ref="C173" si="954">I173+O173</f>
        <v>26211.71808577</v>
      </c>
      <c r="D173" s="47">
        <f t="shared" ref="D173" si="955">J173+P173</f>
        <v>18622.848724629999</v>
      </c>
      <c r="E173" s="47">
        <f t="shared" ref="E173" si="956">K173+Q173</f>
        <v>13756.940649759999</v>
      </c>
      <c r="F173" s="47">
        <f t="shared" ref="F173" si="957">L173+R173</f>
        <v>4681.7544592300001</v>
      </c>
      <c r="G173" s="47">
        <f t="shared" ref="G173" si="958">M173+S173</f>
        <v>184.15361564</v>
      </c>
      <c r="H173" s="47">
        <f t="shared" ref="H173" si="959">SUM(I173:J173)</f>
        <v>32173.090335499997</v>
      </c>
      <c r="I173" s="47">
        <v>19325.461044579999</v>
      </c>
      <c r="J173" s="47">
        <f t="shared" ref="J173" si="960">SUM(K173:M173)</f>
        <v>12847.62929092</v>
      </c>
      <c r="K173" s="47">
        <v>9862.8385163399998</v>
      </c>
      <c r="L173" s="47">
        <v>2883.1721113600001</v>
      </c>
      <c r="M173" s="47">
        <v>101.61866322</v>
      </c>
      <c r="N173" s="47">
        <f t="shared" ref="N173" si="961">SUM(O173:P173)</f>
        <v>12661.476474899999</v>
      </c>
      <c r="O173" s="47">
        <v>6886.2570411899997</v>
      </c>
      <c r="P173" s="47">
        <f t="shared" ref="P173" si="962">SUM(Q173:S173)</f>
        <v>5775.21943371</v>
      </c>
      <c r="Q173" s="47">
        <v>3894.10213342</v>
      </c>
      <c r="R173" s="47">
        <v>1798.5823478699999</v>
      </c>
      <c r="S173" s="47">
        <v>82.534952419999996</v>
      </c>
      <c r="T173" s="47"/>
      <c r="U173" s="47"/>
      <c r="V173" s="47"/>
      <c r="W173" s="47"/>
      <c r="X173" s="47"/>
      <c r="Y173" s="47"/>
    </row>
    <row r="174" spans="1:25" hidden="1" outlineLevel="1" collapsed="1">
      <c r="A174" s="15">
        <v>45505</v>
      </c>
      <c r="B174" s="47">
        <v>44851.91041289</v>
      </c>
      <c r="C174" s="47">
        <f t="shared" ref="C174" si="963">I174+O174</f>
        <v>26328.231139329997</v>
      </c>
      <c r="D174" s="47">
        <f t="shared" ref="D174" si="964">J174+P174</f>
        <v>18523.679273560003</v>
      </c>
      <c r="E174" s="47">
        <f t="shared" ref="E174" si="965">K174+Q174</f>
        <v>13620.31834573</v>
      </c>
      <c r="F174" s="47">
        <f t="shared" ref="F174" si="966">L174+R174</f>
        <v>4717.5748449799994</v>
      </c>
      <c r="G174" s="47">
        <f t="shared" ref="G174" si="967">M174+S174</f>
        <v>185.78608285000001</v>
      </c>
      <c r="H174" s="47">
        <f t="shared" ref="H174" si="968">SUM(I174:J174)</f>
        <v>32126.749533000002</v>
      </c>
      <c r="I174" s="47">
        <v>19409.071069509999</v>
      </c>
      <c r="J174" s="47">
        <f t="shared" ref="J174" si="969">SUM(K174:M174)</f>
        <v>12717.678463490001</v>
      </c>
      <c r="K174" s="47">
        <v>9708.6488456400002</v>
      </c>
      <c r="L174" s="47">
        <v>2905.9143474399998</v>
      </c>
      <c r="M174" s="47">
        <v>103.11527040999999</v>
      </c>
      <c r="N174" s="47">
        <f t="shared" ref="N174" si="970">SUM(O174:P174)</f>
        <v>12725.160879890002</v>
      </c>
      <c r="O174" s="47">
        <v>6919.16006982</v>
      </c>
      <c r="P174" s="47">
        <f t="shared" ref="P174" si="971">SUM(Q174:S174)</f>
        <v>5806.0008100700006</v>
      </c>
      <c r="Q174" s="47">
        <v>3911.6695000899999</v>
      </c>
      <c r="R174" s="47">
        <v>1811.6604975400001</v>
      </c>
      <c r="S174" s="47">
        <v>82.670812440000006</v>
      </c>
      <c r="T174" s="47"/>
      <c r="U174" s="47"/>
      <c r="V174" s="47"/>
      <c r="W174" s="47"/>
      <c r="X174" s="47"/>
      <c r="Y174" s="47"/>
    </row>
    <row r="175" spans="1:25" hidden="1" outlineLevel="1" collapsed="1">
      <c r="A175" s="15">
        <v>45536</v>
      </c>
      <c r="B175" s="47">
        <v>45307.501875799993</v>
      </c>
      <c r="C175" s="47">
        <f t="shared" ref="C175" si="972">I175+O175</f>
        <v>26668.080988179998</v>
      </c>
      <c r="D175" s="47">
        <f t="shared" ref="D175" si="973">J175+P175</f>
        <v>18639.420887619999</v>
      </c>
      <c r="E175" s="47">
        <f t="shared" ref="E175" si="974">K175+Q175</f>
        <v>13742.577954369999</v>
      </c>
      <c r="F175" s="47">
        <f t="shared" ref="F175" si="975">L175+R175</f>
        <v>4704.74357126</v>
      </c>
      <c r="G175" s="47">
        <f t="shared" ref="G175" si="976">M175+S175</f>
        <v>192.09936198999998</v>
      </c>
      <c r="H175" s="47">
        <f t="shared" ref="H175" si="977">SUM(I175:J175)</f>
        <v>32485.28784628</v>
      </c>
      <c r="I175" s="47">
        <v>19679.664936869998</v>
      </c>
      <c r="J175" s="47">
        <f t="shared" ref="J175" si="978">SUM(K175:M175)</f>
        <v>12805.62290941</v>
      </c>
      <c r="K175" s="47">
        <v>9772.9330910999997</v>
      </c>
      <c r="L175" s="47">
        <v>2923.7718257199999</v>
      </c>
      <c r="M175" s="47">
        <v>108.91799259</v>
      </c>
      <c r="N175" s="47">
        <f t="shared" ref="N175" si="979">SUM(O175:P175)</f>
        <v>12822.214029520001</v>
      </c>
      <c r="O175" s="47">
        <v>6988.4160513099996</v>
      </c>
      <c r="P175" s="47">
        <f t="shared" ref="P175" si="980">SUM(Q175:S175)</f>
        <v>5833.7979782100001</v>
      </c>
      <c r="Q175" s="47">
        <v>3969.6448632699999</v>
      </c>
      <c r="R175" s="47">
        <v>1780.97174554</v>
      </c>
      <c r="S175" s="47">
        <v>83.181369399999994</v>
      </c>
      <c r="T175" s="47"/>
      <c r="U175" s="47"/>
      <c r="V175" s="47"/>
      <c r="W175" s="47"/>
      <c r="X175" s="47"/>
      <c r="Y175" s="47"/>
    </row>
    <row r="176" spans="1:25" hidden="1" outlineLevel="1" collapsed="1">
      <c r="A176" s="15">
        <v>45566</v>
      </c>
      <c r="B176" s="47">
        <v>45487.403820310006</v>
      </c>
      <c r="C176" s="47">
        <f t="shared" ref="C176" si="981">I176+O176</f>
        <v>26649.681813900002</v>
      </c>
      <c r="D176" s="47">
        <f t="shared" ref="D176" si="982">J176+P176</f>
        <v>18837.722006409997</v>
      </c>
      <c r="E176" s="47">
        <f t="shared" ref="E176" si="983">K176+Q176</f>
        <v>13782.322925889999</v>
      </c>
      <c r="F176" s="47">
        <f t="shared" ref="F176" si="984">L176+R176</f>
        <v>4858.3576729599999</v>
      </c>
      <c r="G176" s="47">
        <f t="shared" ref="G176" si="985">M176+S176</f>
        <v>197.04140755999998</v>
      </c>
      <c r="H176" s="47">
        <f t="shared" ref="H176" si="986">SUM(I176:J176)</f>
        <v>32465.169715379998</v>
      </c>
      <c r="I176" s="47">
        <v>19506.227438080001</v>
      </c>
      <c r="J176" s="47">
        <f t="shared" ref="J176" si="987">SUM(K176:M176)</f>
        <v>12958.942277299999</v>
      </c>
      <c r="K176" s="47">
        <v>9829.2022467400002</v>
      </c>
      <c r="L176" s="47">
        <v>3016.5312812000002</v>
      </c>
      <c r="M176" s="47">
        <v>113.20874936</v>
      </c>
      <c r="N176" s="47">
        <f t="shared" ref="N176" si="988">SUM(O176:P176)</f>
        <v>13022.234104929999</v>
      </c>
      <c r="O176" s="47">
        <v>7143.4543758199998</v>
      </c>
      <c r="P176" s="47">
        <f t="shared" ref="P176" si="989">SUM(Q176:S176)</f>
        <v>5878.7797291099996</v>
      </c>
      <c r="Q176" s="47">
        <v>3953.1206791499999</v>
      </c>
      <c r="R176" s="47">
        <v>1841.82639176</v>
      </c>
      <c r="S176" s="47">
        <v>83.832658199999997</v>
      </c>
      <c r="T176" s="47"/>
      <c r="U176" s="47"/>
      <c r="V176" s="47"/>
      <c r="W176" s="47"/>
      <c r="X176" s="47"/>
      <c r="Y176" s="47"/>
    </row>
    <row r="177" spans="1:25" collapsed="1">
      <c r="A177" s="15">
        <v>45597</v>
      </c>
      <c r="B177" s="47">
        <v>45892.108143490004</v>
      </c>
      <c r="C177" s="47">
        <f t="shared" ref="C177" si="990">I177+O177</f>
        <v>27117.313004740001</v>
      </c>
      <c r="D177" s="47">
        <f t="shared" ref="D177" si="991">J177+P177</f>
        <v>18774.79513875</v>
      </c>
      <c r="E177" s="47">
        <f t="shared" ref="E177" si="992">K177+Q177</f>
        <v>13717.02501997</v>
      </c>
      <c r="F177" s="47">
        <f t="shared" ref="F177" si="993">L177+R177</f>
        <v>4813.7888134100003</v>
      </c>
      <c r="G177" s="47">
        <f t="shared" ref="G177" si="994">M177+S177</f>
        <v>243.98130537</v>
      </c>
      <c r="H177" s="47">
        <f t="shared" ref="H177" si="995">SUM(I177:J177)</f>
        <v>32803.311941690001</v>
      </c>
      <c r="I177" s="47">
        <v>19896.30968445</v>
      </c>
      <c r="J177" s="47">
        <f t="shared" ref="J177" si="996">SUM(K177:M177)</f>
        <v>12907.002257239999</v>
      </c>
      <c r="K177" s="47">
        <v>9677.8494623200004</v>
      </c>
      <c r="L177" s="47">
        <v>3093.78754772</v>
      </c>
      <c r="M177" s="47">
        <v>135.3652472</v>
      </c>
      <c r="N177" s="47">
        <f t="shared" ref="N177" si="997">SUM(O177:P177)</f>
        <v>13088.7962018</v>
      </c>
      <c r="O177" s="47">
        <v>7221.0033202900004</v>
      </c>
      <c r="P177" s="47">
        <f t="shared" ref="P177" si="998">SUM(Q177:S177)</f>
        <v>5867.7928815099995</v>
      </c>
      <c r="Q177" s="47">
        <v>4039.17555765</v>
      </c>
      <c r="R177" s="47">
        <v>1720.0012656900001</v>
      </c>
      <c r="S177" s="47">
        <v>108.61605817</v>
      </c>
      <c r="T177" s="47"/>
      <c r="U177" s="47"/>
      <c r="V177" s="47"/>
      <c r="W177" s="47"/>
      <c r="X177" s="47"/>
      <c r="Y177" s="47"/>
    </row>
    <row r="178" spans="1:25">
      <c r="A178" s="15">
        <v>45627</v>
      </c>
      <c r="B178" s="47">
        <v>46681.921817490002</v>
      </c>
      <c r="C178" s="47">
        <f t="shared" ref="C178" si="999">I178+O178</f>
        <v>27864.073246430002</v>
      </c>
      <c r="D178" s="47">
        <f t="shared" ref="D178" si="1000">J178+P178</f>
        <v>18817.84857106</v>
      </c>
      <c r="E178" s="47">
        <f t="shared" ref="E178" si="1001">K178+Q178</f>
        <v>13651.06985127</v>
      </c>
      <c r="F178" s="47">
        <f t="shared" ref="F178" si="1002">L178+R178</f>
        <v>4942.5198140399998</v>
      </c>
      <c r="G178" s="47">
        <f t="shared" ref="G178" si="1003">M178+S178</f>
        <v>224.25890575</v>
      </c>
      <c r="H178" s="47">
        <f t="shared" ref="H178" si="1004">SUM(I178:J178)</f>
        <v>33375.883018100001</v>
      </c>
      <c r="I178" s="47">
        <v>20552.680101760001</v>
      </c>
      <c r="J178" s="47">
        <f t="shared" ref="J178" si="1005">SUM(K178:M178)</f>
        <v>12823.202916339998</v>
      </c>
      <c r="K178" s="47">
        <v>9507.9631840999991</v>
      </c>
      <c r="L178" s="47">
        <v>3192.0562204799999</v>
      </c>
      <c r="M178" s="47">
        <v>123.18351176</v>
      </c>
      <c r="N178" s="47">
        <f t="shared" ref="N178" si="1006">SUM(O178:P178)</f>
        <v>13306.03879939</v>
      </c>
      <c r="O178" s="47">
        <v>7311.3931446699999</v>
      </c>
      <c r="P178" s="47">
        <f t="shared" ref="P178" si="1007">SUM(Q178:S178)</f>
        <v>5994.6456547199996</v>
      </c>
      <c r="Q178" s="47">
        <v>4143.10666717</v>
      </c>
      <c r="R178" s="47">
        <v>1750.4635935599999</v>
      </c>
      <c r="S178" s="47">
        <v>101.07539398999999</v>
      </c>
      <c r="T178" s="47"/>
      <c r="U178" s="47"/>
      <c r="V178" s="47"/>
      <c r="W178" s="47"/>
      <c r="X178" s="47"/>
      <c r="Y178" s="47"/>
    </row>
    <row r="179" spans="1:25">
      <c r="A179" s="15">
        <v>45658</v>
      </c>
      <c r="B179" s="47">
        <v>45959.627920049999</v>
      </c>
      <c r="C179" s="47">
        <f t="shared" ref="C179" si="1008">I179+O179</f>
        <v>27004.812790689997</v>
      </c>
      <c r="D179" s="47">
        <f t="shared" ref="D179" si="1009">J179+P179</f>
        <v>18954.815129359999</v>
      </c>
      <c r="E179" s="47">
        <f t="shared" ref="E179" si="1010">K179+Q179</f>
        <v>13759.979390190001</v>
      </c>
      <c r="F179" s="47">
        <f t="shared" ref="F179" si="1011">L179+R179</f>
        <v>5026.55669588</v>
      </c>
      <c r="G179" s="47">
        <f t="shared" ref="G179" si="1012">M179+S179</f>
        <v>168.27904329</v>
      </c>
      <c r="H179" s="47">
        <f t="shared" ref="H179" si="1013">SUM(I179:J179)</f>
        <v>32649.810518660001</v>
      </c>
      <c r="I179" s="47">
        <v>19695.921655049999</v>
      </c>
      <c r="J179" s="47">
        <f t="shared" ref="J179" si="1014">SUM(K179:M179)</f>
        <v>12953.88886361</v>
      </c>
      <c r="K179" s="47">
        <v>9594.4721978300004</v>
      </c>
      <c r="L179" s="47">
        <v>3262.7952079500001</v>
      </c>
      <c r="M179" s="47">
        <v>96.621457829999997</v>
      </c>
      <c r="N179" s="47">
        <f t="shared" ref="N179" si="1015">SUM(O179:P179)</f>
        <v>13309.817401389999</v>
      </c>
      <c r="O179" s="47">
        <v>7308.8911356400004</v>
      </c>
      <c r="P179" s="47">
        <f t="shared" ref="P179" si="1016">SUM(Q179:S179)</f>
        <v>6000.9262657499994</v>
      </c>
      <c r="Q179" s="47">
        <v>4165.5071923599999</v>
      </c>
      <c r="R179" s="47">
        <v>1763.7614879299999</v>
      </c>
      <c r="S179" s="47">
        <v>71.657585460000007</v>
      </c>
      <c r="T179" s="47"/>
      <c r="U179" s="47"/>
      <c r="V179" s="47"/>
      <c r="W179" s="47"/>
      <c r="X179" s="47"/>
      <c r="Y179" s="47"/>
    </row>
    <row r="180" spans="1:25">
      <c r="A180" s="15">
        <v>45689</v>
      </c>
      <c r="B180" s="47">
        <v>46546.18966371</v>
      </c>
      <c r="C180" s="47">
        <f t="shared" ref="C180" si="1017">I180+O180</f>
        <v>27603.305381520004</v>
      </c>
      <c r="D180" s="47">
        <f t="shared" ref="D180" si="1018">J180+P180</f>
        <v>18942.88428219</v>
      </c>
      <c r="E180" s="47">
        <f t="shared" ref="E180" si="1019">K180+Q180</f>
        <v>13705.00312447</v>
      </c>
      <c r="F180" s="47">
        <f t="shared" ref="F180" si="1020">L180+R180</f>
        <v>5058.6404713000002</v>
      </c>
      <c r="G180" s="47">
        <f t="shared" ref="G180" si="1021">M180+S180</f>
        <v>179.24068642</v>
      </c>
      <c r="H180" s="47">
        <f t="shared" ref="H180" si="1022">SUM(I180:J180)</f>
        <v>33255.714476720001</v>
      </c>
      <c r="I180" s="47">
        <v>20273.265301300002</v>
      </c>
      <c r="J180" s="47">
        <f t="shared" ref="J180" si="1023">SUM(K180:M180)</f>
        <v>12982.449175419999</v>
      </c>
      <c r="K180" s="47">
        <v>9594.8094859699995</v>
      </c>
      <c r="L180" s="47">
        <v>3288.91946603</v>
      </c>
      <c r="M180" s="47">
        <v>98.720223419999996</v>
      </c>
      <c r="N180" s="47">
        <f t="shared" ref="N180" si="1024">SUM(O180:P180)</f>
        <v>13290.475186989999</v>
      </c>
      <c r="O180" s="47">
        <v>7330.0400802200002</v>
      </c>
      <c r="P180" s="47">
        <f t="shared" ref="P180" si="1025">SUM(Q180:S180)</f>
        <v>5960.4351067699999</v>
      </c>
      <c r="Q180" s="47">
        <v>4110.1936384999999</v>
      </c>
      <c r="R180" s="47">
        <v>1769.72100527</v>
      </c>
      <c r="S180" s="47">
        <v>80.520463000000007</v>
      </c>
      <c r="T180" s="47"/>
      <c r="U180" s="47"/>
      <c r="V180" s="47"/>
      <c r="W180" s="47"/>
      <c r="X180" s="47"/>
      <c r="Y180" s="47"/>
    </row>
    <row r="181" spans="1:25">
      <c r="A181" s="15">
        <v>45717</v>
      </c>
      <c r="B181" s="47">
        <v>46291.683162380003</v>
      </c>
      <c r="C181" s="47">
        <f t="shared" ref="C181" si="1026">I181+O181</f>
        <v>27263.609731229997</v>
      </c>
      <c r="D181" s="47">
        <f t="shared" ref="D181" si="1027">J181+P181</f>
        <v>19028.073431149998</v>
      </c>
      <c r="E181" s="47">
        <f t="shared" ref="E181" si="1028">K181+Q181</f>
        <v>13774.50791348</v>
      </c>
      <c r="F181" s="47">
        <f t="shared" ref="F181" si="1029">L181+R181</f>
        <v>5081.70673042</v>
      </c>
      <c r="G181" s="47">
        <f t="shared" ref="G181" si="1030">M181+S181</f>
        <v>171.85878724999998</v>
      </c>
      <c r="H181" s="47">
        <f t="shared" ref="H181" si="1031">SUM(I181:J181)</f>
        <v>32932.667365859998</v>
      </c>
      <c r="I181" s="47">
        <v>19778.283681239998</v>
      </c>
      <c r="J181" s="47">
        <f t="shared" ref="J181" si="1032">SUM(K181:M181)</f>
        <v>13154.383684619999</v>
      </c>
      <c r="K181" s="47">
        <v>9735.2106110999994</v>
      </c>
      <c r="L181" s="47">
        <v>3320.7068751400002</v>
      </c>
      <c r="M181" s="47">
        <v>98.466198379999994</v>
      </c>
      <c r="N181" s="47">
        <f t="shared" ref="N181" si="1033">SUM(O181:P181)</f>
        <v>13359.01579652</v>
      </c>
      <c r="O181" s="47">
        <v>7485.3260499899998</v>
      </c>
      <c r="P181" s="47">
        <f t="shared" ref="P181" si="1034">SUM(Q181:S181)</f>
        <v>5873.6897465299999</v>
      </c>
      <c r="Q181" s="47">
        <v>4039.29730238</v>
      </c>
      <c r="R181" s="47">
        <v>1760.99985528</v>
      </c>
      <c r="S181" s="47">
        <v>73.392588869999997</v>
      </c>
      <c r="T181" s="47"/>
      <c r="U181" s="47"/>
      <c r="V181" s="47"/>
      <c r="W181" s="47"/>
      <c r="X181" s="47"/>
      <c r="Y181" s="47"/>
    </row>
    <row r="182" spans="1:25">
      <c r="A182" s="15">
        <v>45748</v>
      </c>
      <c r="B182" s="47">
        <v>46955.043858589997</v>
      </c>
      <c r="C182" s="47">
        <f t="shared" ref="C182" si="1035">I182+O182</f>
        <v>27805.221557279998</v>
      </c>
      <c r="D182" s="47">
        <f t="shared" ref="D182" si="1036">J182+P182</f>
        <v>19149.82230131</v>
      </c>
      <c r="E182" s="47">
        <f t="shared" ref="E182" si="1037">K182+Q182</f>
        <v>13842.135432860001</v>
      </c>
      <c r="F182" s="47">
        <f t="shared" ref="F182" si="1038">L182+R182</f>
        <v>5145.0567610300004</v>
      </c>
      <c r="G182" s="47">
        <f t="shared" ref="G182" si="1039">M182+S182</f>
        <v>162.63010742</v>
      </c>
      <c r="H182" s="47">
        <f t="shared" ref="H182" si="1040">SUM(I182:J182)</f>
        <v>33465.003434519997</v>
      </c>
      <c r="I182" s="47">
        <v>20188.140051869999</v>
      </c>
      <c r="J182" s="47">
        <f t="shared" ref="J182" si="1041">SUM(K182:M182)</f>
        <v>13276.863382650001</v>
      </c>
      <c r="K182" s="47">
        <v>9815.4291012800004</v>
      </c>
      <c r="L182" s="47">
        <v>3365.2065807899999</v>
      </c>
      <c r="M182" s="47">
        <v>96.227700580000004</v>
      </c>
      <c r="N182" s="47">
        <f t="shared" ref="N182" si="1042">SUM(O182:P182)</f>
        <v>13490.040424070001</v>
      </c>
      <c r="O182" s="47">
        <v>7617.0815054100003</v>
      </c>
      <c r="P182" s="47">
        <f t="shared" ref="P182" si="1043">SUM(Q182:S182)</f>
        <v>5872.9589186600006</v>
      </c>
      <c r="Q182" s="47">
        <v>4026.7063315800001</v>
      </c>
      <c r="R182" s="47">
        <v>1779.8501802400001</v>
      </c>
      <c r="S182" s="47">
        <v>66.402406839999998</v>
      </c>
      <c r="T182" s="47"/>
      <c r="U182" s="47"/>
      <c r="V182" s="47"/>
      <c r="W182" s="47"/>
      <c r="X182" s="47"/>
      <c r="Y182" s="47"/>
    </row>
    <row r="183" spans="1:25">
      <c r="A183" s="15">
        <v>45778</v>
      </c>
      <c r="B183" s="47">
        <v>47642.28201481</v>
      </c>
      <c r="C183" s="47">
        <f t="shared" ref="C183" si="1044">I183+O183</f>
        <v>28398.74818291</v>
      </c>
      <c r="D183" s="47">
        <f t="shared" ref="D183" si="1045">J183+P183</f>
        <v>19243.5338319</v>
      </c>
      <c r="E183" s="47">
        <f t="shared" ref="E183" si="1046">K183+Q183</f>
        <v>14209.579572480001</v>
      </c>
      <c r="F183" s="47">
        <f t="shared" ref="F183" si="1047">L183+R183</f>
        <v>4871.95040273</v>
      </c>
      <c r="G183" s="47">
        <f t="shared" ref="G183" si="1048">M183+S183</f>
        <v>162.00385669000002</v>
      </c>
      <c r="H183" s="47">
        <f t="shared" ref="H183" si="1049">SUM(I183:J183)</f>
        <v>34176.930142390003</v>
      </c>
      <c r="I183" s="47">
        <v>20760.498077839999</v>
      </c>
      <c r="J183" s="47">
        <f t="shared" ref="J183" si="1050">SUM(K183:M183)</f>
        <v>13416.432064550001</v>
      </c>
      <c r="K183" s="47">
        <v>10173.955214920001</v>
      </c>
      <c r="L183" s="47">
        <v>3146.00694213</v>
      </c>
      <c r="M183" s="47">
        <v>96.469907500000005</v>
      </c>
      <c r="N183" s="47">
        <f t="shared" ref="N183" si="1051">SUM(O183:P183)</f>
        <v>13465.35187242</v>
      </c>
      <c r="O183" s="47">
        <v>7638.2501050700002</v>
      </c>
      <c r="P183" s="47">
        <f t="shared" ref="P183" si="1052">SUM(Q183:S183)</f>
        <v>5827.10176735</v>
      </c>
      <c r="Q183" s="47">
        <v>4035.6243575600001</v>
      </c>
      <c r="R183" s="47">
        <v>1725.9434606</v>
      </c>
      <c r="S183" s="47">
        <v>65.533949190000001</v>
      </c>
      <c r="T183" s="47"/>
      <c r="U183" s="47"/>
      <c r="V183" s="47"/>
      <c r="W183" s="47"/>
      <c r="X183" s="47"/>
      <c r="Y183" s="47"/>
    </row>
    <row r="184" spans="1:25">
      <c r="A184" s="15">
        <v>45809</v>
      </c>
      <c r="B184" s="47">
        <v>48298.378143620008</v>
      </c>
      <c r="C184" s="47">
        <f t="shared" ref="C184" si="1053">I184+O184</f>
        <v>28760.40475844</v>
      </c>
      <c r="D184" s="47">
        <f t="shared" ref="D184" si="1054">J184+P184</f>
        <v>19537.973385179997</v>
      </c>
      <c r="E184" s="47">
        <f t="shared" ref="E184" si="1055">K184+Q184</f>
        <v>14513.033036960001</v>
      </c>
      <c r="F184" s="47">
        <f t="shared" ref="F184" si="1056">L184+R184</f>
        <v>4860.6291271700002</v>
      </c>
      <c r="G184" s="47">
        <f t="shared" ref="G184" si="1057">M184+S184</f>
        <v>164.31122105</v>
      </c>
      <c r="H184" s="47">
        <f t="shared" ref="H184" si="1058">SUM(I184:J184)</f>
        <v>34597.130463909998</v>
      </c>
      <c r="I184" s="47">
        <v>20955.941388669999</v>
      </c>
      <c r="J184" s="47">
        <f t="shared" ref="J184" si="1059">SUM(K184:M184)</f>
        <v>13641.18907524</v>
      </c>
      <c r="K184" s="47">
        <v>10386.404306230001</v>
      </c>
      <c r="L184" s="47">
        <v>3157.01323456</v>
      </c>
      <c r="M184" s="47">
        <v>97.771534450000004</v>
      </c>
      <c r="N184" s="47">
        <f t="shared" ref="N184" si="1060">SUM(O184:P184)</f>
        <v>13701.247679709999</v>
      </c>
      <c r="O184" s="47">
        <v>7804.4633697700001</v>
      </c>
      <c r="P184" s="47">
        <f t="shared" ref="P184" si="1061">SUM(Q184:S184)</f>
        <v>5896.7843099399997</v>
      </c>
      <c r="Q184" s="47">
        <v>4126.6287307299999</v>
      </c>
      <c r="R184" s="47">
        <v>1703.6158926099999</v>
      </c>
      <c r="S184" s="47">
        <v>66.539686599999996</v>
      </c>
      <c r="T184" s="47"/>
      <c r="U184" s="47"/>
      <c r="V184" s="47"/>
      <c r="W184" s="47"/>
      <c r="X184" s="47"/>
      <c r="Y184" s="47"/>
    </row>
    <row r="185" spans="1:25">
      <c r="A185" s="15">
        <v>45839</v>
      </c>
      <c r="B185" s="47">
        <v>48728.324035510006</v>
      </c>
      <c r="C185" s="47">
        <f t="shared" ref="C185" si="1062">I185+O185</f>
        <v>28910.820398790001</v>
      </c>
      <c r="D185" s="47">
        <f t="shared" ref="D185" si="1063">J185+P185</f>
        <v>19817.503636720001</v>
      </c>
      <c r="E185" s="47">
        <f t="shared" ref="E185" si="1064">K185+Q185</f>
        <v>14762.19230264</v>
      </c>
      <c r="F185" s="47">
        <f t="shared" ref="F185" si="1065">L185+R185</f>
        <v>4894.7298394899999</v>
      </c>
      <c r="G185" s="47">
        <f t="shared" ref="G185" si="1066">M185+S185</f>
        <v>160.58149458999998</v>
      </c>
      <c r="H185" s="47">
        <f t="shared" ref="H185" si="1067">SUM(I185:J185)</f>
        <v>34894.702038100004</v>
      </c>
      <c r="I185" s="47">
        <v>21004.013570530002</v>
      </c>
      <c r="J185" s="47">
        <f t="shared" ref="J185" si="1068">SUM(K185:M185)</f>
        <v>13890.68846757</v>
      </c>
      <c r="K185" s="47">
        <v>10607.12866909</v>
      </c>
      <c r="L185" s="47">
        <v>3194.5608143899999</v>
      </c>
      <c r="M185" s="47">
        <v>88.998984089999993</v>
      </c>
      <c r="N185" s="47">
        <f t="shared" ref="N185" si="1069">SUM(O185:P185)</f>
        <v>13833.62199741</v>
      </c>
      <c r="O185" s="47">
        <v>7906.8068282599997</v>
      </c>
      <c r="P185" s="47">
        <f t="shared" ref="P185" si="1070">SUM(Q185:S185)</f>
        <v>5926.8151691500007</v>
      </c>
      <c r="Q185" s="47">
        <v>4155.0636335500003</v>
      </c>
      <c r="R185" s="47">
        <v>1700.1690251</v>
      </c>
      <c r="S185" s="47">
        <v>71.582510499999998</v>
      </c>
      <c r="T185" s="47"/>
      <c r="U185" s="47"/>
      <c r="V185" s="47"/>
      <c r="W185" s="47"/>
      <c r="X185" s="47"/>
      <c r="Y185" s="47"/>
    </row>
    <row r="186" spans="1:25">
      <c r="A186" s="15">
        <v>45870</v>
      </c>
      <c r="B186" s="47">
        <v>49161.968537979999</v>
      </c>
      <c r="C186" s="47">
        <f t="shared" ref="C186" si="1071">I186+O186</f>
        <v>29369.563669800002</v>
      </c>
      <c r="D186" s="47">
        <f t="shared" ref="D186" si="1072">J186+P186</f>
        <v>19792.404868179998</v>
      </c>
      <c r="E186" s="47">
        <f t="shared" ref="E186" si="1073">K186+Q186</f>
        <v>14864.933937850001</v>
      </c>
      <c r="F186" s="47">
        <f t="shared" ref="F186" si="1074">L186+R186</f>
        <v>4771.7808344899995</v>
      </c>
      <c r="G186" s="47">
        <f t="shared" ref="G186" si="1075">M186+S186</f>
        <v>155.69009584</v>
      </c>
      <c r="H186" s="47">
        <f t="shared" ref="H186" si="1076">SUM(I186:J186)</f>
        <v>35551.319248970001</v>
      </c>
      <c r="I186" s="47">
        <v>21550.411792070001</v>
      </c>
      <c r="J186" s="47">
        <f t="shared" ref="J186" si="1077">SUM(K186:M186)</f>
        <v>14000.907456899999</v>
      </c>
      <c r="K186" s="47">
        <v>10760.11470536</v>
      </c>
      <c r="L186" s="47">
        <v>3151.1614961599998</v>
      </c>
      <c r="M186" s="47">
        <v>89.631255379999999</v>
      </c>
      <c r="N186" s="47">
        <f t="shared" ref="N186" si="1078">SUM(O186:P186)</f>
        <v>13610.64928901</v>
      </c>
      <c r="O186" s="47">
        <v>7819.1518777299998</v>
      </c>
      <c r="P186" s="47">
        <f t="shared" ref="P186" si="1079">SUM(Q186:S186)</f>
        <v>5791.4974112800001</v>
      </c>
      <c r="Q186" s="47">
        <v>4104.8192324900001</v>
      </c>
      <c r="R186" s="47">
        <v>1620.6193383299999</v>
      </c>
      <c r="S186" s="47">
        <v>66.058840459999999</v>
      </c>
      <c r="T186" s="47"/>
      <c r="U186" s="47"/>
      <c r="V186" s="47"/>
      <c r="W186" s="47"/>
      <c r="X186" s="47"/>
      <c r="Y186" s="47"/>
    </row>
    <row r="187" spans="1:25">
      <c r="A187" s="15">
        <v>45901</v>
      </c>
      <c r="B187" s="47">
        <v>49809.669614419996</v>
      </c>
      <c r="C187" s="47">
        <f t="shared" ref="C187" si="1080">I187+O187</f>
        <v>29850.220388449998</v>
      </c>
      <c r="D187" s="47">
        <f t="shared" ref="D187" si="1081">J187+P187</f>
        <v>19959.449225969998</v>
      </c>
      <c r="E187" s="47">
        <f t="shared" ref="E187" si="1082">K187+Q187</f>
        <v>15074.950687589999</v>
      </c>
      <c r="F187" s="47">
        <f t="shared" ref="F187" si="1083">L187+R187</f>
        <v>4730.05964614</v>
      </c>
      <c r="G187" s="47">
        <f t="shared" ref="G187" si="1084">M187+S187</f>
        <v>154.43889224</v>
      </c>
      <c r="H187" s="47">
        <f t="shared" ref="H187" si="1085">SUM(I187:J187)</f>
        <v>36130.092250129994</v>
      </c>
      <c r="I187" s="47">
        <v>22057.186087829999</v>
      </c>
      <c r="J187" s="47">
        <f t="shared" ref="J187" si="1086">SUM(K187:M187)</f>
        <v>14072.906162299998</v>
      </c>
      <c r="K187" s="47">
        <v>10867.804207269999</v>
      </c>
      <c r="L187" s="47">
        <v>3115.6991918799999</v>
      </c>
      <c r="M187" s="47">
        <v>89.402763149999998</v>
      </c>
      <c r="N187" s="47">
        <f t="shared" ref="N187" si="1087">SUM(O187:P187)</f>
        <v>13679.57736429</v>
      </c>
      <c r="O187" s="47">
        <v>7793.0343006200001</v>
      </c>
      <c r="P187" s="47">
        <f t="shared" ref="P187" si="1088">SUM(Q187:S187)</f>
        <v>5886.5430636700003</v>
      </c>
      <c r="Q187" s="47">
        <v>4207.1464803199997</v>
      </c>
      <c r="R187" s="47">
        <v>1614.3604542600001</v>
      </c>
      <c r="S187" s="47">
        <v>65.036129090000003</v>
      </c>
      <c r="T187" s="47"/>
      <c r="U187" s="47"/>
      <c r="V187" s="47"/>
      <c r="W187" s="47"/>
      <c r="X187" s="47"/>
      <c r="Y187" s="47"/>
    </row>
    <row r="188" spans="1:25">
      <c r="A188" s="15">
        <v>45931</v>
      </c>
      <c r="B188" s="47">
        <v>50436.142622439998</v>
      </c>
      <c r="C188" s="47">
        <f t="shared" ref="C188" si="1089">I188+O188</f>
        <v>30246.121201840004</v>
      </c>
      <c r="D188" s="47">
        <f t="shared" ref="D188" si="1090">J188+P188</f>
        <v>20190.021420600002</v>
      </c>
      <c r="E188" s="47">
        <f t="shared" ref="E188" si="1091">K188+Q188</f>
        <v>15304.337400650002</v>
      </c>
      <c r="F188" s="47">
        <f t="shared" ref="F188" si="1092">L188+R188</f>
        <v>4733.5576847100001</v>
      </c>
      <c r="G188" s="47">
        <f t="shared" ref="G188" si="1093">M188+S188</f>
        <v>152.12633524</v>
      </c>
      <c r="H188" s="47">
        <f t="shared" ref="H188" si="1094">SUM(I188:J188)</f>
        <v>36491.521838450004</v>
      </c>
      <c r="I188" s="47">
        <v>22296.237503200002</v>
      </c>
      <c r="J188" s="47">
        <f t="shared" ref="J188" si="1095">SUM(K188:M188)</f>
        <v>14195.28433525</v>
      </c>
      <c r="K188" s="47">
        <v>10996.387093060001</v>
      </c>
      <c r="L188" s="47">
        <v>3110.2798224899998</v>
      </c>
      <c r="M188" s="47">
        <v>88.617419699999999</v>
      </c>
      <c r="N188" s="47">
        <f t="shared" ref="N188" si="1096">SUM(O188:P188)</f>
        <v>13944.620783990002</v>
      </c>
      <c r="O188" s="47">
        <v>7949.8836986400001</v>
      </c>
      <c r="P188" s="47">
        <f t="shared" ref="P188" si="1097">SUM(Q188:S188)</f>
        <v>5994.7370853500006</v>
      </c>
      <c r="Q188" s="47">
        <v>4307.9503075900002</v>
      </c>
      <c r="R188" s="47">
        <v>1623.2778622200001</v>
      </c>
      <c r="S188" s="47">
        <v>63.508915539999997</v>
      </c>
      <c r="T188" s="47"/>
      <c r="U188" s="47"/>
      <c r="V188" s="47"/>
      <c r="W188" s="47"/>
      <c r="X188" s="47"/>
      <c r="Y188" s="47"/>
    </row>
    <row r="189" spans="1:25">
      <c r="A189" s="15">
        <v>45962</v>
      </c>
      <c r="B189" s="47">
        <v>50833.167500669995</v>
      </c>
      <c r="C189" s="47">
        <f t="shared" ref="C189" si="1098">I189+O189</f>
        <v>30674.64302879</v>
      </c>
      <c r="D189" s="47">
        <f t="shared" ref="D189" si="1099">J189+P189</f>
        <v>20158.524471879999</v>
      </c>
      <c r="E189" s="47">
        <f t="shared" ref="E189" si="1100">K189+Q189</f>
        <v>15406.422575889999</v>
      </c>
      <c r="F189" s="47">
        <f t="shared" ref="F189" si="1101">L189+R189</f>
        <v>4601.5302622500003</v>
      </c>
      <c r="G189" s="47">
        <f t="shared" ref="G189" si="1102">M189+S189</f>
        <v>150.57163374000001</v>
      </c>
      <c r="H189" s="47">
        <f t="shared" ref="H189" si="1103">SUM(I189:J189)</f>
        <v>36777.616177739998</v>
      </c>
      <c r="I189" s="47">
        <v>22462.276854650001</v>
      </c>
      <c r="J189" s="47">
        <f t="shared" ref="J189" si="1104">SUM(K189:M189)</f>
        <v>14315.339323089998</v>
      </c>
      <c r="K189" s="47">
        <v>11129.209476419999</v>
      </c>
      <c r="L189" s="47">
        <v>3098.0082431000001</v>
      </c>
      <c r="M189" s="47">
        <v>88.121603570000005</v>
      </c>
      <c r="N189" s="47">
        <f t="shared" ref="N189" si="1105">SUM(O189:P189)</f>
        <v>14055.55132293</v>
      </c>
      <c r="O189" s="47">
        <v>8212.3661741399992</v>
      </c>
      <c r="P189" s="47">
        <f t="shared" ref="P189" si="1106">SUM(Q189:S189)</f>
        <v>5843.1851487900003</v>
      </c>
      <c r="Q189" s="47">
        <v>4277.2130994700001</v>
      </c>
      <c r="R189" s="47">
        <v>1503.52201915</v>
      </c>
      <c r="S189" s="47">
        <v>62.450030169999998</v>
      </c>
      <c r="T189" s="47"/>
      <c r="U189" s="47"/>
      <c r="V189" s="47"/>
      <c r="W189" s="47"/>
      <c r="X189" s="47"/>
      <c r="Y189" s="47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2.5546875" style="31" customWidth="1"/>
    <col min="4" max="4" width="12.88671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0" width="12.109375" style="31" customWidth="1"/>
    <col min="11" max="11" width="12.44140625" style="31" customWidth="1"/>
    <col min="12" max="12" width="13.88671875" style="31" customWidth="1"/>
    <col min="13" max="13" width="10.88671875" style="31" customWidth="1"/>
    <col min="14" max="14" width="11.109375" style="31" customWidth="1"/>
    <col min="15" max="15" width="13.6640625" style="31" customWidth="1"/>
    <col min="16" max="16" width="7.109375" style="31" customWidth="1"/>
    <col min="17" max="17" width="10.33203125" style="31" customWidth="1"/>
    <col min="18" max="18" width="10.109375" style="31" customWidth="1"/>
    <col min="19" max="16384" width="9.109375" style="31"/>
  </cols>
  <sheetData>
    <row r="1" spans="1:23">
      <c r="A1" s="27" t="s">
        <v>131</v>
      </c>
      <c r="B1" s="17"/>
      <c r="C1" s="24"/>
    </row>
    <row r="2" spans="1:23" ht="5.25" customHeight="1"/>
    <row r="3" spans="1:23" ht="25.5" customHeight="1">
      <c r="A3" s="222" t="s">
        <v>106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23" ht="12.75" customHeight="1">
      <c r="A4" s="215" t="s">
        <v>130</v>
      </c>
      <c r="B4" s="227"/>
      <c r="C4" s="227"/>
      <c r="D4" s="227"/>
      <c r="E4" s="227"/>
      <c r="F4" s="227"/>
    </row>
    <row r="5" spans="1:23" ht="12.75" customHeight="1">
      <c r="A5" s="33" t="s">
        <v>229</v>
      </c>
    </row>
    <row r="6" spans="1:23" ht="12.75" customHeight="1">
      <c r="A6" s="238" t="s">
        <v>0</v>
      </c>
      <c r="B6" s="242" t="s">
        <v>1</v>
      </c>
      <c r="C6" s="246" t="s">
        <v>50</v>
      </c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8"/>
    </row>
    <row r="7" spans="1:23" s="48" customFormat="1" ht="12.75" customHeight="1">
      <c r="A7" s="239"/>
      <c r="B7" s="243"/>
      <c r="C7" s="232" t="s">
        <v>49</v>
      </c>
      <c r="D7" s="232" t="s">
        <v>48</v>
      </c>
      <c r="E7" s="232" t="s">
        <v>47</v>
      </c>
      <c r="F7" s="232" t="s">
        <v>46</v>
      </c>
      <c r="G7" s="232" t="s">
        <v>45</v>
      </c>
      <c r="H7" s="232" t="s">
        <v>44</v>
      </c>
      <c r="I7" s="232" t="s">
        <v>43</v>
      </c>
      <c r="J7" s="232" t="s">
        <v>42</v>
      </c>
      <c r="K7" s="232" t="s">
        <v>41</v>
      </c>
      <c r="L7" s="232" t="s">
        <v>40</v>
      </c>
      <c r="M7" s="249" t="s">
        <v>257</v>
      </c>
      <c r="N7" s="232" t="s">
        <v>39</v>
      </c>
      <c r="O7" s="232" t="s">
        <v>38</v>
      </c>
      <c r="P7" s="232" t="s">
        <v>52</v>
      </c>
      <c r="Q7" s="232" t="s">
        <v>37</v>
      </c>
      <c r="R7" s="232" t="s">
        <v>36</v>
      </c>
      <c r="S7" s="235" t="s">
        <v>35</v>
      </c>
      <c r="T7" s="232" t="s">
        <v>34</v>
      </c>
    </row>
    <row r="8" spans="1:23" s="48" customFormat="1" ht="12.75" customHeight="1">
      <c r="A8" s="240"/>
      <c r="B8" s="244"/>
      <c r="C8" s="233"/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3"/>
      <c r="Q8" s="233"/>
      <c r="R8" s="233"/>
      <c r="S8" s="236"/>
      <c r="T8" s="233"/>
    </row>
    <row r="9" spans="1:23" s="48" customFormat="1" ht="71.25" customHeight="1">
      <c r="A9" s="241"/>
      <c r="B9" s="245"/>
      <c r="C9" s="234"/>
      <c r="D9" s="234"/>
      <c r="E9" s="234"/>
      <c r="F9" s="234"/>
      <c r="G9" s="234"/>
      <c r="H9" s="234"/>
      <c r="I9" s="234"/>
      <c r="J9" s="234"/>
      <c r="K9" s="234"/>
      <c r="L9" s="234"/>
      <c r="M9" s="234"/>
      <c r="N9" s="234"/>
      <c r="O9" s="234"/>
      <c r="P9" s="234"/>
      <c r="Q9" s="234"/>
      <c r="R9" s="234"/>
      <c r="S9" s="237"/>
      <c r="T9" s="234"/>
    </row>
    <row r="10" spans="1:23" s="48" customFormat="1" collapsed="1">
      <c r="A10" s="149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5">
        <v>41275</v>
      </c>
      <c r="B35" s="123">
        <v>3075.9959829299996</v>
      </c>
      <c r="C35" s="123">
        <v>361.81130062000005</v>
      </c>
      <c r="D35" s="123">
        <v>9.5825581</v>
      </c>
      <c r="E35" s="123">
        <v>1136.0337676199999</v>
      </c>
      <c r="F35" s="123">
        <v>324.57717018000005</v>
      </c>
      <c r="G35" s="123">
        <v>17.26202747</v>
      </c>
      <c r="H35" s="123">
        <v>66.385271829999994</v>
      </c>
      <c r="I35" s="123">
        <v>648.11121793999996</v>
      </c>
      <c r="J35" s="123">
        <v>174.97640933</v>
      </c>
      <c r="K35" s="123">
        <v>16.79941208</v>
      </c>
      <c r="L35" s="123">
        <v>40.98051744</v>
      </c>
      <c r="M35" s="173" t="s">
        <v>189</v>
      </c>
      <c r="N35" s="123">
        <v>81.763434660000001</v>
      </c>
      <c r="O35" s="123">
        <v>135.76737456000001</v>
      </c>
      <c r="P35" s="123">
        <v>14.13184961</v>
      </c>
      <c r="Q35" s="123">
        <v>7.7291544700000001</v>
      </c>
      <c r="R35" s="123">
        <v>24.635422559999999</v>
      </c>
      <c r="S35" s="123">
        <v>4.69279812</v>
      </c>
      <c r="T35" s="123">
        <v>10.756296339999999</v>
      </c>
      <c r="U35" s="123"/>
      <c r="V35" s="123"/>
    </row>
    <row r="36" spans="1:22" hidden="1" outlineLevel="1">
      <c r="A36" s="15">
        <v>41306</v>
      </c>
      <c r="B36" s="123">
        <v>2917.0888256300004</v>
      </c>
      <c r="C36" s="123">
        <v>406.36515521000001</v>
      </c>
      <c r="D36" s="123">
        <v>17.151344729999998</v>
      </c>
      <c r="E36" s="123">
        <v>1042.78843579</v>
      </c>
      <c r="F36" s="123">
        <v>324.73543307</v>
      </c>
      <c r="G36" s="123">
        <v>9.356754920000002</v>
      </c>
      <c r="H36" s="123">
        <v>62.733421879999995</v>
      </c>
      <c r="I36" s="123">
        <v>612.05282700000009</v>
      </c>
      <c r="J36" s="123">
        <v>138.86387668</v>
      </c>
      <c r="K36" s="123">
        <v>16.899433370000001</v>
      </c>
      <c r="L36" s="123">
        <v>40.717563949999999</v>
      </c>
      <c r="M36" s="173" t="s">
        <v>189</v>
      </c>
      <c r="N36" s="123">
        <v>72.558166260000007</v>
      </c>
      <c r="O36" s="123">
        <v>114.15276956</v>
      </c>
      <c r="P36" s="123">
        <v>14.025502100000001</v>
      </c>
      <c r="Q36" s="123">
        <v>6.6131941200000011</v>
      </c>
      <c r="R36" s="123">
        <v>21.512620109999997</v>
      </c>
      <c r="S36" s="123">
        <v>2.5700910700000001</v>
      </c>
      <c r="T36" s="123">
        <v>13.99223581</v>
      </c>
      <c r="U36" s="123"/>
      <c r="V36" s="123"/>
    </row>
    <row r="37" spans="1:22" hidden="1" outlineLevel="1">
      <c r="A37" s="15">
        <v>41334</v>
      </c>
      <c r="B37" s="123">
        <v>3054.394619130001</v>
      </c>
      <c r="C37" s="123">
        <v>433.52021219</v>
      </c>
      <c r="D37" s="123">
        <v>2.7932818800000003</v>
      </c>
      <c r="E37" s="123">
        <v>1156.1903351999999</v>
      </c>
      <c r="F37" s="123">
        <v>236.55495051</v>
      </c>
      <c r="G37" s="123">
        <v>8.8358389399999986</v>
      </c>
      <c r="H37" s="123">
        <v>68.286545299999986</v>
      </c>
      <c r="I37" s="123">
        <v>712.93636973000002</v>
      </c>
      <c r="J37" s="123">
        <v>71.214047510000015</v>
      </c>
      <c r="K37" s="123">
        <v>17.594848580000001</v>
      </c>
      <c r="L37" s="123">
        <v>37.643558109999994</v>
      </c>
      <c r="M37" s="173" t="s">
        <v>189</v>
      </c>
      <c r="N37" s="123">
        <v>69.933235949999997</v>
      </c>
      <c r="O37" s="123">
        <v>174.15260433</v>
      </c>
      <c r="P37" s="123">
        <v>17.751278939999999</v>
      </c>
      <c r="Q37" s="123">
        <v>6.46993537</v>
      </c>
      <c r="R37" s="123">
        <v>26.044084299999998</v>
      </c>
      <c r="S37" s="123">
        <v>1.7750922400000002</v>
      </c>
      <c r="T37" s="123">
        <v>12.698400049999998</v>
      </c>
      <c r="U37" s="123"/>
      <c r="V37" s="123"/>
    </row>
    <row r="38" spans="1:22" hidden="1" outlineLevel="1">
      <c r="A38" s="15">
        <v>41365</v>
      </c>
      <c r="B38" s="123">
        <v>3173.4939091699998</v>
      </c>
      <c r="C38" s="123">
        <v>400.31367344</v>
      </c>
      <c r="D38" s="123">
        <v>29.076859169999999</v>
      </c>
      <c r="E38" s="123">
        <v>1237.9937983999998</v>
      </c>
      <c r="F38" s="123">
        <v>262.82377135000002</v>
      </c>
      <c r="G38" s="123">
        <v>6.5593081900000012</v>
      </c>
      <c r="H38" s="123">
        <v>80.282796419999997</v>
      </c>
      <c r="I38" s="123">
        <v>735.70116504999987</v>
      </c>
      <c r="J38" s="123">
        <v>65.891159939999994</v>
      </c>
      <c r="K38" s="123">
        <v>21.844202180000003</v>
      </c>
      <c r="L38" s="123">
        <v>36.971721889999998</v>
      </c>
      <c r="M38" s="173" t="s">
        <v>189</v>
      </c>
      <c r="N38" s="123">
        <v>69.55232307</v>
      </c>
      <c r="O38" s="123">
        <v>155.35606135</v>
      </c>
      <c r="P38" s="123">
        <v>18.025716610000003</v>
      </c>
      <c r="Q38" s="123">
        <v>5.9689576999999998</v>
      </c>
      <c r="R38" s="123">
        <v>31.661595820000002</v>
      </c>
      <c r="S38" s="123">
        <v>1.97281252</v>
      </c>
      <c r="T38" s="123">
        <v>13.49798607</v>
      </c>
      <c r="U38" s="123"/>
      <c r="V38" s="123"/>
    </row>
    <row r="39" spans="1:22" hidden="1" outlineLevel="1">
      <c r="A39" s="15">
        <v>41395</v>
      </c>
      <c r="B39" s="123">
        <v>3114.34608725</v>
      </c>
      <c r="C39" s="123">
        <v>379.51673455999992</v>
      </c>
      <c r="D39" s="123">
        <v>7.0837646500000009</v>
      </c>
      <c r="E39" s="123">
        <v>1256.6706036999999</v>
      </c>
      <c r="F39" s="123">
        <v>200.37926637000001</v>
      </c>
      <c r="G39" s="123">
        <v>5.7324912599999998</v>
      </c>
      <c r="H39" s="123">
        <v>92.618343240000002</v>
      </c>
      <c r="I39" s="123">
        <v>741.64485311999999</v>
      </c>
      <c r="J39" s="123">
        <v>73.451588309999991</v>
      </c>
      <c r="K39" s="123">
        <v>23.011684520000003</v>
      </c>
      <c r="L39" s="123">
        <v>39.635528739999998</v>
      </c>
      <c r="M39" s="173" t="s">
        <v>189</v>
      </c>
      <c r="N39" s="123">
        <v>66.335175379999995</v>
      </c>
      <c r="O39" s="123">
        <v>163.83287124</v>
      </c>
      <c r="P39" s="123">
        <v>19.451251849999998</v>
      </c>
      <c r="Q39" s="123">
        <v>5.5188902199999994</v>
      </c>
      <c r="R39" s="123">
        <v>22.11010533</v>
      </c>
      <c r="S39" s="123">
        <v>2.5051568300000002</v>
      </c>
      <c r="T39" s="123">
        <v>14.847777929999999</v>
      </c>
      <c r="U39" s="123"/>
      <c r="V39" s="123"/>
    </row>
    <row r="40" spans="1:22" hidden="1" outlineLevel="1">
      <c r="A40" s="15">
        <v>41426</v>
      </c>
      <c r="B40" s="123">
        <v>2835.6444368699995</v>
      </c>
      <c r="C40" s="123">
        <v>391.40465275999992</v>
      </c>
      <c r="D40" s="123">
        <v>19.73488695</v>
      </c>
      <c r="E40" s="123">
        <v>951.78951040999982</v>
      </c>
      <c r="F40" s="123">
        <v>179.41143767000003</v>
      </c>
      <c r="G40" s="123">
        <v>6.2840802399999989</v>
      </c>
      <c r="H40" s="123">
        <v>148.36788987</v>
      </c>
      <c r="I40" s="123">
        <v>732.87729727999999</v>
      </c>
      <c r="J40" s="123">
        <v>54.424329589999999</v>
      </c>
      <c r="K40" s="123">
        <v>32.146000430000001</v>
      </c>
      <c r="L40" s="123">
        <v>37.300266990000004</v>
      </c>
      <c r="M40" s="173" t="s">
        <v>189</v>
      </c>
      <c r="N40" s="123">
        <v>64.127137680000004</v>
      </c>
      <c r="O40" s="123">
        <v>157.78638352999999</v>
      </c>
      <c r="P40" s="123">
        <v>19.367978479999998</v>
      </c>
      <c r="Q40" s="123">
        <v>4.4353217999999996</v>
      </c>
      <c r="R40" s="123">
        <v>20.169499900000002</v>
      </c>
      <c r="S40" s="123">
        <v>2.3721319899999997</v>
      </c>
      <c r="T40" s="123">
        <v>13.6456313</v>
      </c>
      <c r="U40" s="123"/>
      <c r="V40" s="123"/>
    </row>
    <row r="41" spans="1:22" hidden="1" outlineLevel="1">
      <c r="A41" s="15">
        <v>41456</v>
      </c>
      <c r="B41" s="123">
        <v>3072.6257599400005</v>
      </c>
      <c r="C41" s="123">
        <v>403.76278606999995</v>
      </c>
      <c r="D41" s="123">
        <v>10.454803330000001</v>
      </c>
      <c r="E41" s="123">
        <v>1165.23678083</v>
      </c>
      <c r="F41" s="123">
        <v>165.55466219000002</v>
      </c>
      <c r="G41" s="123">
        <v>8.9041662700000028</v>
      </c>
      <c r="H41" s="123">
        <v>92.308294649999979</v>
      </c>
      <c r="I41" s="123">
        <v>761.11389191000001</v>
      </c>
      <c r="J41" s="123">
        <v>54.893328310000001</v>
      </c>
      <c r="K41" s="123">
        <v>38.476674460000005</v>
      </c>
      <c r="L41" s="123">
        <v>41.078415230000004</v>
      </c>
      <c r="M41" s="173" t="s">
        <v>189</v>
      </c>
      <c r="N41" s="123">
        <v>68.485773879999996</v>
      </c>
      <c r="O41" s="123">
        <v>187.92893386</v>
      </c>
      <c r="P41" s="123">
        <v>20.901097649999997</v>
      </c>
      <c r="Q41" s="123">
        <v>10.29807259</v>
      </c>
      <c r="R41" s="123">
        <v>22.972138140000002</v>
      </c>
      <c r="S41" s="123">
        <v>4.4959660000000001</v>
      </c>
      <c r="T41" s="123">
        <v>15.759974569999999</v>
      </c>
      <c r="U41" s="123"/>
      <c r="V41" s="123"/>
    </row>
    <row r="42" spans="1:22" hidden="1" outlineLevel="1">
      <c r="A42" s="15">
        <v>41487</v>
      </c>
      <c r="B42" s="123">
        <v>3089.6397113899993</v>
      </c>
      <c r="C42" s="123">
        <v>387.27078287000006</v>
      </c>
      <c r="D42" s="123">
        <v>131.99540232999999</v>
      </c>
      <c r="E42" s="123">
        <v>1218.9332591999998</v>
      </c>
      <c r="F42" s="123">
        <v>80.701232770000004</v>
      </c>
      <c r="G42" s="123">
        <v>6.7884106499999994</v>
      </c>
      <c r="H42" s="123">
        <v>94.053710859999995</v>
      </c>
      <c r="I42" s="123">
        <v>758.98373366999999</v>
      </c>
      <c r="J42" s="123">
        <v>63.242731169999999</v>
      </c>
      <c r="K42" s="123">
        <v>30.265981749999995</v>
      </c>
      <c r="L42" s="123">
        <v>35.931781389999998</v>
      </c>
      <c r="M42" s="173" t="s">
        <v>189</v>
      </c>
      <c r="N42" s="123">
        <v>63.908463500000003</v>
      </c>
      <c r="O42" s="123">
        <v>152.53361507</v>
      </c>
      <c r="P42" s="123">
        <v>17.213351789999997</v>
      </c>
      <c r="Q42" s="123">
        <v>12.34201363</v>
      </c>
      <c r="R42" s="123">
        <v>17.438011600000003</v>
      </c>
      <c r="S42" s="123">
        <v>3.92444806</v>
      </c>
      <c r="T42" s="123">
        <v>14.112781080000003</v>
      </c>
      <c r="U42" s="123"/>
      <c r="V42" s="123"/>
    </row>
    <row r="43" spans="1:22" hidden="1" outlineLevel="1">
      <c r="A43" s="15">
        <v>41518</v>
      </c>
      <c r="B43" s="123">
        <v>3100.6884762799996</v>
      </c>
      <c r="C43" s="123">
        <v>353.39934391999998</v>
      </c>
      <c r="D43" s="123">
        <v>109.97134700999999</v>
      </c>
      <c r="E43" s="123">
        <v>1070.0588914300001</v>
      </c>
      <c r="F43" s="123">
        <v>114.11601498</v>
      </c>
      <c r="G43" s="123">
        <v>8.137661360000001</v>
      </c>
      <c r="H43" s="123">
        <v>104.91030478000002</v>
      </c>
      <c r="I43" s="123">
        <v>884.9104863199999</v>
      </c>
      <c r="J43" s="123">
        <v>64.307541659999998</v>
      </c>
      <c r="K43" s="123">
        <v>26.567147089999999</v>
      </c>
      <c r="L43" s="123">
        <v>37.157946190000004</v>
      </c>
      <c r="M43" s="173" t="s">
        <v>189</v>
      </c>
      <c r="N43" s="123">
        <v>69.528060580000002</v>
      </c>
      <c r="O43" s="123">
        <v>184.68598111</v>
      </c>
      <c r="P43" s="123">
        <v>18.121645659999999</v>
      </c>
      <c r="Q43" s="123">
        <v>16.002009170000001</v>
      </c>
      <c r="R43" s="123">
        <v>21.869552800000001</v>
      </c>
      <c r="S43" s="123">
        <v>2.3995911299999997</v>
      </c>
      <c r="T43" s="123">
        <v>14.54495109</v>
      </c>
      <c r="U43" s="123"/>
      <c r="V43" s="123"/>
    </row>
    <row r="44" spans="1:22" hidden="1" outlineLevel="1">
      <c r="A44" s="15">
        <v>41548</v>
      </c>
      <c r="B44" s="123">
        <v>3137.6441578800009</v>
      </c>
      <c r="C44" s="123">
        <v>424.38996487000009</v>
      </c>
      <c r="D44" s="123">
        <v>7.611785939999999</v>
      </c>
      <c r="E44" s="123">
        <v>1079.4701346699999</v>
      </c>
      <c r="F44" s="123">
        <v>73.057680619999999</v>
      </c>
      <c r="G44" s="123">
        <v>8.2684743799999989</v>
      </c>
      <c r="H44" s="123">
        <v>99.685093260000002</v>
      </c>
      <c r="I44" s="123">
        <v>973.75493661999985</v>
      </c>
      <c r="J44" s="123">
        <v>72.478327629999995</v>
      </c>
      <c r="K44" s="123">
        <v>26.581832669999997</v>
      </c>
      <c r="L44" s="123">
        <v>31.671496759999997</v>
      </c>
      <c r="M44" s="173" t="s">
        <v>189</v>
      </c>
      <c r="N44" s="123">
        <v>95.701975969999992</v>
      </c>
      <c r="O44" s="123">
        <v>174.03785020000001</v>
      </c>
      <c r="P44" s="123">
        <v>17.481306679999999</v>
      </c>
      <c r="Q44" s="123">
        <v>19.243030909999998</v>
      </c>
      <c r="R44" s="123">
        <v>18.1853023</v>
      </c>
      <c r="S44" s="123">
        <v>2.4075224</v>
      </c>
      <c r="T44" s="123">
        <v>13.617442</v>
      </c>
      <c r="U44" s="123"/>
      <c r="V44" s="123"/>
    </row>
    <row r="45" spans="1:22" hidden="1" outlineLevel="1">
      <c r="A45" s="15">
        <v>41579</v>
      </c>
      <c r="B45" s="123">
        <v>2833.7074611100002</v>
      </c>
      <c r="C45" s="123">
        <v>425.62817011999999</v>
      </c>
      <c r="D45" s="123">
        <v>36.84234506</v>
      </c>
      <c r="E45" s="123">
        <v>903.21156948999987</v>
      </c>
      <c r="F45" s="123">
        <v>84.226055299999999</v>
      </c>
      <c r="G45" s="123">
        <v>8.5567411599999996</v>
      </c>
      <c r="H45" s="123">
        <v>107.13407432</v>
      </c>
      <c r="I45" s="123">
        <v>806.38871094000001</v>
      </c>
      <c r="J45" s="123">
        <v>68.712577599999989</v>
      </c>
      <c r="K45" s="123">
        <v>26.161724419999999</v>
      </c>
      <c r="L45" s="123">
        <v>31.402218530000003</v>
      </c>
      <c r="M45" s="173" t="s">
        <v>189</v>
      </c>
      <c r="N45" s="123">
        <v>104.27368663999999</v>
      </c>
      <c r="O45" s="123">
        <v>163.96982643000001</v>
      </c>
      <c r="P45" s="123">
        <v>18.506438849999999</v>
      </c>
      <c r="Q45" s="123">
        <v>17.669548120000002</v>
      </c>
      <c r="R45" s="123">
        <v>14.602805249999999</v>
      </c>
      <c r="S45" s="123">
        <v>2.6199192600000001</v>
      </c>
      <c r="T45" s="123">
        <v>13.801049620000001</v>
      </c>
      <c r="U45" s="123"/>
      <c r="V45" s="123"/>
    </row>
    <row r="46" spans="1:22" hidden="1" outlineLevel="1">
      <c r="A46" s="15">
        <v>41609</v>
      </c>
      <c r="B46" s="123">
        <v>3571.7461527200003</v>
      </c>
      <c r="C46" s="123">
        <v>452.44088379999999</v>
      </c>
      <c r="D46" s="123">
        <v>16.15889078</v>
      </c>
      <c r="E46" s="123">
        <v>1424.7008797799999</v>
      </c>
      <c r="F46" s="123">
        <v>99.458133129999993</v>
      </c>
      <c r="G46" s="123">
        <v>12.571309400000001</v>
      </c>
      <c r="H46" s="123">
        <v>127.67084029</v>
      </c>
      <c r="I46" s="123">
        <v>938.38130369999999</v>
      </c>
      <c r="J46" s="123">
        <v>134.4157481</v>
      </c>
      <c r="K46" s="123">
        <v>28.25399758</v>
      </c>
      <c r="L46" s="123">
        <v>35.66780533</v>
      </c>
      <c r="M46" s="173" t="s">
        <v>189</v>
      </c>
      <c r="N46" s="123">
        <v>108.30959967000003</v>
      </c>
      <c r="O46" s="123">
        <v>127.52697028999999</v>
      </c>
      <c r="P46" s="123">
        <v>17.341436390000005</v>
      </c>
      <c r="Q46" s="123">
        <v>12.676531450000001</v>
      </c>
      <c r="R46" s="123">
        <v>19.235670729999999</v>
      </c>
      <c r="S46" s="123">
        <v>2.49294035</v>
      </c>
      <c r="T46" s="123">
        <v>14.44321195</v>
      </c>
      <c r="U46" s="123"/>
      <c r="V46" s="123"/>
    </row>
    <row r="47" spans="1:22" hidden="1" outlineLevel="1">
      <c r="A47" s="15">
        <v>41640</v>
      </c>
      <c r="B47" s="123">
        <v>2998.4502904299998</v>
      </c>
      <c r="C47" s="123">
        <v>412.48093924999995</v>
      </c>
      <c r="D47" s="123">
        <v>146.75602542999999</v>
      </c>
      <c r="E47" s="123">
        <v>1086.5566470100002</v>
      </c>
      <c r="F47" s="123">
        <v>97.706858840000024</v>
      </c>
      <c r="G47" s="123">
        <v>12.05363053</v>
      </c>
      <c r="H47" s="123">
        <v>80.659858479999997</v>
      </c>
      <c r="I47" s="123">
        <v>739.86580658000003</v>
      </c>
      <c r="J47" s="123">
        <v>49.781381380000006</v>
      </c>
      <c r="K47" s="123">
        <v>25.079208510000001</v>
      </c>
      <c r="L47" s="123">
        <v>32.373857090000001</v>
      </c>
      <c r="M47" s="173" t="s">
        <v>189</v>
      </c>
      <c r="N47" s="123">
        <v>106.61496344999999</v>
      </c>
      <c r="O47" s="123">
        <v>138.21851264000003</v>
      </c>
      <c r="P47" s="123">
        <v>16.888939689999997</v>
      </c>
      <c r="Q47" s="123">
        <v>13.58062324</v>
      </c>
      <c r="R47" s="123">
        <v>17.155139039999998</v>
      </c>
      <c r="S47" s="123">
        <v>12.548525860000002</v>
      </c>
      <c r="T47" s="123">
        <v>10.129373409999999</v>
      </c>
      <c r="U47" s="123"/>
      <c r="V47" s="123"/>
    </row>
    <row r="48" spans="1:22" hidden="1" outlineLevel="1">
      <c r="A48" s="15">
        <v>41671</v>
      </c>
      <c r="B48" s="123">
        <v>3169.4681655999998</v>
      </c>
      <c r="C48" s="123">
        <v>378.78266594999997</v>
      </c>
      <c r="D48" s="123">
        <v>117.80092522999999</v>
      </c>
      <c r="E48" s="123">
        <v>1187.57168772</v>
      </c>
      <c r="F48" s="123">
        <v>144.19298374000002</v>
      </c>
      <c r="G48" s="123">
        <v>8.7505807200000003</v>
      </c>
      <c r="H48" s="123">
        <v>85.097000260000002</v>
      </c>
      <c r="I48" s="123">
        <v>832.9549355900001</v>
      </c>
      <c r="J48" s="123">
        <v>50.255492939999996</v>
      </c>
      <c r="K48" s="123">
        <v>19.106721159999999</v>
      </c>
      <c r="L48" s="123">
        <v>32.30552685</v>
      </c>
      <c r="M48" s="173" t="s">
        <v>189</v>
      </c>
      <c r="N48" s="123">
        <v>105.30856797</v>
      </c>
      <c r="O48" s="123">
        <v>144.42066222</v>
      </c>
      <c r="P48" s="123">
        <v>17.971744019999999</v>
      </c>
      <c r="Q48" s="123">
        <v>14.516185489999998</v>
      </c>
      <c r="R48" s="123">
        <v>16.861428800000002</v>
      </c>
      <c r="S48" s="123">
        <v>2.0956320900000001</v>
      </c>
      <c r="T48" s="123">
        <v>11.475424850000001</v>
      </c>
      <c r="U48" s="123"/>
      <c r="V48" s="123"/>
    </row>
    <row r="49" spans="1:22" hidden="1" outlineLevel="1">
      <c r="A49" s="15">
        <v>41699</v>
      </c>
      <c r="B49" s="123">
        <v>3384.9039768600001</v>
      </c>
      <c r="C49" s="123">
        <v>468.05405618999993</v>
      </c>
      <c r="D49" s="123">
        <v>251.33668386000002</v>
      </c>
      <c r="E49" s="123">
        <v>1154.69509225</v>
      </c>
      <c r="F49" s="123">
        <v>162.07540904999999</v>
      </c>
      <c r="G49" s="123">
        <v>10.339394809999998</v>
      </c>
      <c r="H49" s="123">
        <v>77.396229530000014</v>
      </c>
      <c r="I49" s="123">
        <v>795.65611378000006</v>
      </c>
      <c r="J49" s="123">
        <v>60.979693810000001</v>
      </c>
      <c r="K49" s="123">
        <v>16.32506807</v>
      </c>
      <c r="L49" s="123">
        <v>32.390600570000004</v>
      </c>
      <c r="M49" s="173" t="s">
        <v>189</v>
      </c>
      <c r="N49" s="123">
        <v>109.31236964</v>
      </c>
      <c r="O49" s="123">
        <v>182.22404409000001</v>
      </c>
      <c r="P49" s="123">
        <v>17.458393819999998</v>
      </c>
      <c r="Q49" s="123">
        <v>15.883604330000001</v>
      </c>
      <c r="R49" s="123">
        <v>16.194881730000002</v>
      </c>
      <c r="S49" s="123">
        <v>2.5020625399999998</v>
      </c>
      <c r="T49" s="123">
        <v>12.080278790000001</v>
      </c>
      <c r="U49" s="123"/>
      <c r="V49" s="123"/>
    </row>
    <row r="50" spans="1:22" hidden="1" outlineLevel="1">
      <c r="A50" s="15">
        <v>41730</v>
      </c>
      <c r="B50" s="123">
        <v>4186.9606735499992</v>
      </c>
      <c r="C50" s="123">
        <v>506.19848872999995</v>
      </c>
      <c r="D50" s="123">
        <v>439.05082646999995</v>
      </c>
      <c r="E50" s="123">
        <v>1659.7783242100004</v>
      </c>
      <c r="F50" s="123">
        <v>151.23606099</v>
      </c>
      <c r="G50" s="123">
        <v>11.905161240000002</v>
      </c>
      <c r="H50" s="123">
        <v>131.61157412999995</v>
      </c>
      <c r="I50" s="123">
        <v>805.70335286999989</v>
      </c>
      <c r="J50" s="123">
        <v>80.683368020000003</v>
      </c>
      <c r="K50" s="123">
        <v>14.954911090000001</v>
      </c>
      <c r="L50" s="123">
        <v>35.287327410000003</v>
      </c>
      <c r="M50" s="173" t="s">
        <v>189</v>
      </c>
      <c r="N50" s="123">
        <v>90.79942681</v>
      </c>
      <c r="O50" s="123">
        <v>194.62172487000001</v>
      </c>
      <c r="P50" s="123">
        <v>15.061206509999998</v>
      </c>
      <c r="Q50" s="123">
        <v>19.753816759999999</v>
      </c>
      <c r="R50" s="123">
        <v>15.2392176</v>
      </c>
      <c r="S50" s="123">
        <v>2.1741211499999999</v>
      </c>
      <c r="T50" s="123">
        <v>12.90176469</v>
      </c>
      <c r="U50" s="123"/>
      <c r="V50" s="123"/>
    </row>
    <row r="51" spans="1:22" hidden="1" outlineLevel="1">
      <c r="A51" s="15">
        <v>41760</v>
      </c>
      <c r="B51" s="123">
        <v>4436.0597980599996</v>
      </c>
      <c r="C51" s="123">
        <v>498.30447979000002</v>
      </c>
      <c r="D51" s="123">
        <v>412.62573706999996</v>
      </c>
      <c r="E51" s="123">
        <v>1834.9338167600001</v>
      </c>
      <c r="F51" s="123">
        <v>202.04564479000001</v>
      </c>
      <c r="G51" s="123">
        <v>11.714060730000002</v>
      </c>
      <c r="H51" s="123">
        <v>139.33193392000001</v>
      </c>
      <c r="I51" s="123">
        <v>821.33125816999984</v>
      </c>
      <c r="J51" s="123">
        <v>90.780984480000001</v>
      </c>
      <c r="K51" s="123">
        <v>18.722020739999998</v>
      </c>
      <c r="L51" s="123">
        <v>35.384773749999994</v>
      </c>
      <c r="M51" s="173" t="s">
        <v>189</v>
      </c>
      <c r="N51" s="123">
        <v>89.485894549999998</v>
      </c>
      <c r="O51" s="123">
        <v>208.21700456999997</v>
      </c>
      <c r="P51" s="123">
        <v>18.83037796</v>
      </c>
      <c r="Q51" s="123">
        <v>20.588737379999998</v>
      </c>
      <c r="R51" s="123">
        <v>16.918289159999997</v>
      </c>
      <c r="S51" s="123">
        <v>3.6243318700000002</v>
      </c>
      <c r="T51" s="123">
        <v>13.220452369999997</v>
      </c>
      <c r="U51" s="123"/>
      <c r="V51" s="123"/>
    </row>
    <row r="52" spans="1:22" hidden="1" outlineLevel="1">
      <c r="A52" s="15">
        <v>41791</v>
      </c>
      <c r="B52" s="123">
        <v>4148.3161758999995</v>
      </c>
      <c r="C52" s="123">
        <v>437.44830439999998</v>
      </c>
      <c r="D52" s="123">
        <v>494.09881284000005</v>
      </c>
      <c r="E52" s="123">
        <v>1702.2303433099999</v>
      </c>
      <c r="F52" s="123">
        <v>95.486175130000007</v>
      </c>
      <c r="G52" s="123">
        <v>9.5674767899999988</v>
      </c>
      <c r="H52" s="123">
        <v>116.40602004</v>
      </c>
      <c r="I52" s="123">
        <v>777.16740899000001</v>
      </c>
      <c r="J52" s="123">
        <v>93.494377720000017</v>
      </c>
      <c r="K52" s="123">
        <v>32.737306750000009</v>
      </c>
      <c r="L52" s="123">
        <v>39.645982520000004</v>
      </c>
      <c r="M52" s="173" t="s">
        <v>189</v>
      </c>
      <c r="N52" s="123">
        <v>81.632053210000009</v>
      </c>
      <c r="O52" s="123">
        <v>198.71041278999999</v>
      </c>
      <c r="P52" s="123">
        <v>21.069184100000001</v>
      </c>
      <c r="Q52" s="123">
        <v>20.482653110000001</v>
      </c>
      <c r="R52" s="123">
        <v>13.906409189999998</v>
      </c>
      <c r="S52" s="123">
        <v>1.8679203000000002</v>
      </c>
      <c r="T52" s="123">
        <v>12.365334709999999</v>
      </c>
      <c r="U52" s="123"/>
      <c r="V52" s="123"/>
    </row>
    <row r="53" spans="1:22" hidden="1" outlineLevel="1">
      <c r="A53" s="15">
        <v>41821</v>
      </c>
      <c r="B53" s="123">
        <v>4478.2635230800006</v>
      </c>
      <c r="C53" s="123">
        <v>575.90867451999998</v>
      </c>
      <c r="D53" s="123">
        <v>315.93873860999997</v>
      </c>
      <c r="E53" s="123">
        <v>1833.89987075</v>
      </c>
      <c r="F53" s="123">
        <v>251.83872367000001</v>
      </c>
      <c r="G53" s="123">
        <v>10.795830609999999</v>
      </c>
      <c r="H53" s="123">
        <v>110.13363965000001</v>
      </c>
      <c r="I53" s="123">
        <v>831.14480749000018</v>
      </c>
      <c r="J53" s="123">
        <v>100.85459245999999</v>
      </c>
      <c r="K53" s="123">
        <v>37.614387310000005</v>
      </c>
      <c r="L53" s="123">
        <v>38.221314389999996</v>
      </c>
      <c r="M53" s="173" t="s">
        <v>189</v>
      </c>
      <c r="N53" s="123">
        <v>81.052377750000005</v>
      </c>
      <c r="O53" s="123">
        <v>208.20751534000001</v>
      </c>
      <c r="P53" s="123">
        <v>21.376211179999999</v>
      </c>
      <c r="Q53" s="123">
        <v>19.544501589999999</v>
      </c>
      <c r="R53" s="123">
        <v>27.11695096</v>
      </c>
      <c r="S53" s="123">
        <v>2.2148885100000002</v>
      </c>
      <c r="T53" s="123">
        <v>12.40049829</v>
      </c>
      <c r="U53" s="123"/>
      <c r="V53" s="123"/>
    </row>
    <row r="54" spans="1:22" hidden="1" outlineLevel="1">
      <c r="A54" s="15">
        <v>41852</v>
      </c>
      <c r="B54" s="123">
        <v>4296.0828379499999</v>
      </c>
      <c r="C54" s="123">
        <v>492.30128064999997</v>
      </c>
      <c r="D54" s="123">
        <v>260.86588998999997</v>
      </c>
      <c r="E54" s="123">
        <v>1842.6046760800004</v>
      </c>
      <c r="F54" s="123">
        <v>85.345102929999996</v>
      </c>
      <c r="G54" s="123">
        <v>10.751302369999999</v>
      </c>
      <c r="H54" s="123">
        <v>132.59953079000002</v>
      </c>
      <c r="I54" s="123">
        <v>873.48745567000003</v>
      </c>
      <c r="J54" s="123">
        <v>127.49269978999999</v>
      </c>
      <c r="K54" s="123">
        <v>30.709634889999997</v>
      </c>
      <c r="L54" s="123">
        <v>32.486617499999994</v>
      </c>
      <c r="M54" s="173" t="s">
        <v>189</v>
      </c>
      <c r="N54" s="123">
        <v>87.534154409999985</v>
      </c>
      <c r="O54" s="123">
        <v>234.98150874000001</v>
      </c>
      <c r="P54" s="123">
        <v>23.753587030000002</v>
      </c>
      <c r="Q54" s="123">
        <v>22.739606379999998</v>
      </c>
      <c r="R54" s="123">
        <v>21.966501440000002</v>
      </c>
      <c r="S54" s="123">
        <v>4.1990215100000006</v>
      </c>
      <c r="T54" s="123">
        <v>12.264267780000001</v>
      </c>
      <c r="U54" s="123"/>
      <c r="V54" s="129"/>
    </row>
    <row r="55" spans="1:22" hidden="1" outlineLevel="1">
      <c r="A55" s="15">
        <v>41883</v>
      </c>
      <c r="B55" s="123">
        <v>4302.5264564700001</v>
      </c>
      <c r="C55" s="123">
        <v>496.85474259</v>
      </c>
      <c r="D55" s="123">
        <v>111.12561258000001</v>
      </c>
      <c r="E55" s="123">
        <v>1934.1384839500001</v>
      </c>
      <c r="F55" s="123">
        <v>160.82892570999999</v>
      </c>
      <c r="G55" s="123">
        <v>10.74034125</v>
      </c>
      <c r="H55" s="123">
        <v>124.17461373000002</v>
      </c>
      <c r="I55" s="123">
        <v>863.54688059999989</v>
      </c>
      <c r="J55" s="123">
        <v>145.46437577999998</v>
      </c>
      <c r="K55" s="123">
        <v>28.700141699999996</v>
      </c>
      <c r="L55" s="123">
        <v>32.880619719999999</v>
      </c>
      <c r="M55" s="173" t="s">
        <v>189</v>
      </c>
      <c r="N55" s="123">
        <v>89.900387559999999</v>
      </c>
      <c r="O55" s="123">
        <v>217.51090138999999</v>
      </c>
      <c r="P55" s="123">
        <v>20.333913359999997</v>
      </c>
      <c r="Q55" s="123">
        <v>24.112029709999995</v>
      </c>
      <c r="R55" s="123">
        <v>27.083606590000002</v>
      </c>
      <c r="S55" s="123">
        <v>2.3376996499999998</v>
      </c>
      <c r="T55" s="123">
        <v>12.793180600000001</v>
      </c>
      <c r="U55" s="123"/>
      <c r="V55" s="123"/>
    </row>
    <row r="56" spans="1:22" hidden="1" outlineLevel="1">
      <c r="A56" s="15">
        <v>41913</v>
      </c>
      <c r="B56" s="123">
        <v>3766.9204597199996</v>
      </c>
      <c r="C56" s="123">
        <v>468.72518909000001</v>
      </c>
      <c r="D56" s="123">
        <v>105.32904284</v>
      </c>
      <c r="E56" s="123">
        <v>1518.58752882</v>
      </c>
      <c r="F56" s="123">
        <v>62.253398949999998</v>
      </c>
      <c r="G56" s="123">
        <v>11.022052030000001</v>
      </c>
      <c r="H56" s="123">
        <v>112.40257244000001</v>
      </c>
      <c r="I56" s="123">
        <v>879.16047806000006</v>
      </c>
      <c r="J56" s="123">
        <v>148.22200462999999</v>
      </c>
      <c r="K56" s="123">
        <v>23.645715689999996</v>
      </c>
      <c r="L56" s="123">
        <v>39.789149359999996</v>
      </c>
      <c r="M56" s="173" t="s">
        <v>189</v>
      </c>
      <c r="N56" s="123">
        <v>106.02125063</v>
      </c>
      <c r="O56" s="123">
        <v>209.73230139999998</v>
      </c>
      <c r="P56" s="123">
        <v>22.424488140000001</v>
      </c>
      <c r="Q56" s="123">
        <v>25.59743125</v>
      </c>
      <c r="R56" s="123">
        <v>18.502994190000003</v>
      </c>
      <c r="S56" s="123">
        <v>1.7534809099999999</v>
      </c>
      <c r="T56" s="123">
        <v>13.751381290000001</v>
      </c>
      <c r="U56" s="123"/>
      <c r="V56" s="123"/>
    </row>
    <row r="57" spans="1:22" hidden="1" outlineLevel="1">
      <c r="A57" s="15">
        <v>41944</v>
      </c>
      <c r="B57" s="123">
        <v>4239.4380934299998</v>
      </c>
      <c r="C57" s="123">
        <v>539.05646749000005</v>
      </c>
      <c r="D57" s="123">
        <v>57.451015840000004</v>
      </c>
      <c r="E57" s="123">
        <v>1772.5891860500001</v>
      </c>
      <c r="F57" s="123">
        <v>113.38111058999999</v>
      </c>
      <c r="G57" s="123">
        <v>10.919865440000001</v>
      </c>
      <c r="H57" s="123">
        <v>103.72632075999998</v>
      </c>
      <c r="I57" s="123">
        <v>940.76514699000018</v>
      </c>
      <c r="J57" s="123">
        <v>168.13257604</v>
      </c>
      <c r="K57" s="123">
        <v>20.917053409999998</v>
      </c>
      <c r="L57" s="123">
        <v>44.644591890000001</v>
      </c>
      <c r="M57" s="173" t="s">
        <v>189</v>
      </c>
      <c r="N57" s="123">
        <v>121.59553636999999</v>
      </c>
      <c r="O57" s="123">
        <v>264.06972602000002</v>
      </c>
      <c r="P57" s="123">
        <v>19.348138200000001</v>
      </c>
      <c r="Q57" s="123">
        <v>29.854914709999999</v>
      </c>
      <c r="R57" s="123">
        <v>16.642734530000002</v>
      </c>
      <c r="S57" s="123">
        <v>1.7068819199999998</v>
      </c>
      <c r="T57" s="123">
        <v>14.636827180000003</v>
      </c>
      <c r="U57" s="123"/>
      <c r="V57" s="123"/>
    </row>
    <row r="58" spans="1:22" hidden="1" outlineLevel="1">
      <c r="A58" s="15">
        <v>41974</v>
      </c>
      <c r="B58" s="123">
        <v>4849.7213589700013</v>
      </c>
      <c r="C58" s="123">
        <v>496.89092833000007</v>
      </c>
      <c r="D58" s="123">
        <v>24.846104589999999</v>
      </c>
      <c r="E58" s="123">
        <v>2441.8464759800004</v>
      </c>
      <c r="F58" s="123">
        <v>156.25158041999998</v>
      </c>
      <c r="G58" s="123">
        <v>10.3312531</v>
      </c>
      <c r="H58" s="123">
        <v>73.538742010000007</v>
      </c>
      <c r="I58" s="123">
        <v>950.48948897999992</v>
      </c>
      <c r="J58" s="123">
        <v>153.42974404</v>
      </c>
      <c r="K58" s="123">
        <v>19.630123639999997</v>
      </c>
      <c r="L58" s="123">
        <v>36.97751521</v>
      </c>
      <c r="M58" s="173" t="s">
        <v>189</v>
      </c>
      <c r="N58" s="123">
        <v>122.82968484</v>
      </c>
      <c r="O58" s="123">
        <v>282.29571950000002</v>
      </c>
      <c r="P58" s="123">
        <v>16.922514939999996</v>
      </c>
      <c r="Q58" s="123">
        <v>28.269972299999999</v>
      </c>
      <c r="R58" s="123">
        <v>17.19335732</v>
      </c>
      <c r="S58" s="123">
        <v>4.0125604299999997</v>
      </c>
      <c r="T58" s="123">
        <v>13.965593340000002</v>
      </c>
      <c r="U58" s="123"/>
      <c r="V58" s="123"/>
    </row>
    <row r="59" spans="1:22" hidden="1" outlineLevel="1">
      <c r="A59" s="15">
        <v>42005</v>
      </c>
      <c r="B59" s="123">
        <v>4610.6908597800011</v>
      </c>
      <c r="C59" s="123">
        <v>575.17485623000005</v>
      </c>
      <c r="D59" s="123">
        <v>70.600470279999996</v>
      </c>
      <c r="E59" s="123">
        <v>2126.6621271099998</v>
      </c>
      <c r="F59" s="123">
        <v>74.889348179999985</v>
      </c>
      <c r="G59" s="123">
        <v>9.2035106799999991</v>
      </c>
      <c r="H59" s="123">
        <v>75.351542939999987</v>
      </c>
      <c r="I59" s="123">
        <v>956.07970490999992</v>
      </c>
      <c r="J59" s="123">
        <v>165.51256678999999</v>
      </c>
      <c r="K59" s="123">
        <v>17.24138559</v>
      </c>
      <c r="L59" s="123">
        <v>43.494182080000002</v>
      </c>
      <c r="M59" s="173" t="s">
        <v>189</v>
      </c>
      <c r="N59" s="123">
        <v>130.59916347000001</v>
      </c>
      <c r="O59" s="123">
        <v>278.94099212999998</v>
      </c>
      <c r="P59" s="123">
        <v>49.795446800000008</v>
      </c>
      <c r="Q59" s="123">
        <v>6.936064309999999</v>
      </c>
      <c r="R59" s="123">
        <v>14.2950927</v>
      </c>
      <c r="S59" s="123">
        <v>1.8458829299999997</v>
      </c>
      <c r="T59" s="123">
        <v>14.06852265</v>
      </c>
      <c r="U59" s="123"/>
      <c r="V59" s="123"/>
    </row>
    <row r="60" spans="1:22" hidden="1" outlineLevel="1">
      <c r="A60" s="15">
        <v>42036</v>
      </c>
      <c r="B60" s="123">
        <v>6389.7017585099984</v>
      </c>
      <c r="C60" s="123">
        <v>550.0952430000001</v>
      </c>
      <c r="D60" s="123">
        <v>72.675097780000002</v>
      </c>
      <c r="E60" s="123">
        <v>3477.06707009</v>
      </c>
      <c r="F60" s="123">
        <v>124.20584463</v>
      </c>
      <c r="G60" s="123">
        <v>8.5225596400000008</v>
      </c>
      <c r="H60" s="123">
        <v>77.385046529999983</v>
      </c>
      <c r="I60" s="123">
        <v>1159.04400446</v>
      </c>
      <c r="J60" s="123">
        <v>248.48298068999998</v>
      </c>
      <c r="K60" s="123">
        <v>16.3596854</v>
      </c>
      <c r="L60" s="123">
        <v>48.765718050000004</v>
      </c>
      <c r="M60" s="173" t="s">
        <v>189</v>
      </c>
      <c r="N60" s="123">
        <v>139.39464693999997</v>
      </c>
      <c r="O60" s="123">
        <v>370.72161643000004</v>
      </c>
      <c r="P60" s="123">
        <v>59.036437990000003</v>
      </c>
      <c r="Q60" s="123">
        <v>6.3031749199999991</v>
      </c>
      <c r="R60" s="123">
        <v>15.962421700000002</v>
      </c>
      <c r="S60" s="123">
        <v>1.5404470799999999</v>
      </c>
      <c r="T60" s="123">
        <v>14.139763179999999</v>
      </c>
      <c r="U60" s="123"/>
      <c r="V60" s="123"/>
    </row>
    <row r="61" spans="1:22" hidden="1" outlineLevel="1">
      <c r="A61" s="15">
        <v>42064</v>
      </c>
      <c r="B61" s="123">
        <v>5635.9421109299992</v>
      </c>
      <c r="C61" s="123">
        <v>589.03657190999979</v>
      </c>
      <c r="D61" s="123">
        <v>33.409771210000002</v>
      </c>
      <c r="E61" s="123">
        <v>2889.6458378999996</v>
      </c>
      <c r="F61" s="123">
        <v>86.302001779999998</v>
      </c>
      <c r="G61" s="123">
        <v>9.2223480000000002</v>
      </c>
      <c r="H61" s="123">
        <v>92.473914289999996</v>
      </c>
      <c r="I61" s="123">
        <v>1007.02707119</v>
      </c>
      <c r="J61" s="123">
        <v>238.33851050999999</v>
      </c>
      <c r="K61" s="123">
        <v>12.64458441</v>
      </c>
      <c r="L61" s="123">
        <v>49.503358499999997</v>
      </c>
      <c r="M61" s="173" t="s">
        <v>189</v>
      </c>
      <c r="N61" s="123">
        <v>172.18103823999996</v>
      </c>
      <c r="O61" s="123">
        <v>370.24429942999996</v>
      </c>
      <c r="P61" s="123">
        <v>40.500748530000003</v>
      </c>
      <c r="Q61" s="123">
        <v>6.2732862899999997</v>
      </c>
      <c r="R61" s="123">
        <v>12.995913689999998</v>
      </c>
      <c r="S61" s="123">
        <v>7.0551423600000005</v>
      </c>
      <c r="T61" s="123">
        <v>19.08771269</v>
      </c>
      <c r="U61" s="123"/>
      <c r="V61" s="123"/>
    </row>
    <row r="62" spans="1:22" hidden="1" outlineLevel="1">
      <c r="A62" s="15">
        <v>42095</v>
      </c>
      <c r="B62" s="123">
        <v>5960.07299203</v>
      </c>
      <c r="C62" s="123">
        <v>706.24477252999998</v>
      </c>
      <c r="D62" s="123">
        <v>69.368480950000006</v>
      </c>
      <c r="E62" s="123">
        <v>2987.4993844000001</v>
      </c>
      <c r="F62" s="123">
        <v>99.27843630000001</v>
      </c>
      <c r="G62" s="123">
        <v>8.1396812000000001</v>
      </c>
      <c r="H62" s="123">
        <v>88.458088939999996</v>
      </c>
      <c r="I62" s="123">
        <v>1073.1058775399999</v>
      </c>
      <c r="J62" s="123">
        <v>245.43853667000002</v>
      </c>
      <c r="K62" s="123">
        <v>15.55778387</v>
      </c>
      <c r="L62" s="123">
        <v>43.579409230000003</v>
      </c>
      <c r="M62" s="173" t="s">
        <v>189</v>
      </c>
      <c r="N62" s="123">
        <v>178.01785402000002</v>
      </c>
      <c r="O62" s="123">
        <v>356.91329665000001</v>
      </c>
      <c r="P62" s="123">
        <v>40.514094929999999</v>
      </c>
      <c r="Q62" s="123">
        <v>5.9480704099999997</v>
      </c>
      <c r="R62" s="123">
        <v>14.420669699999998</v>
      </c>
      <c r="S62" s="123">
        <v>9.1497729499999991</v>
      </c>
      <c r="T62" s="123">
        <v>18.438781740000003</v>
      </c>
      <c r="U62" s="123"/>
      <c r="V62" s="123"/>
    </row>
    <row r="63" spans="1:22" hidden="1" outlineLevel="1">
      <c r="A63" s="15">
        <v>42125</v>
      </c>
      <c r="B63" s="123">
        <v>6153.8092243600004</v>
      </c>
      <c r="C63" s="123">
        <v>940.36517710999988</v>
      </c>
      <c r="D63" s="123">
        <v>55.058288940000011</v>
      </c>
      <c r="E63" s="123">
        <v>2894.8867478000002</v>
      </c>
      <c r="F63" s="123">
        <v>164.25256489999998</v>
      </c>
      <c r="G63" s="123">
        <v>8.0050608000000008</v>
      </c>
      <c r="H63" s="123">
        <v>84.755633230000001</v>
      </c>
      <c r="I63" s="123">
        <v>1073.4931161899999</v>
      </c>
      <c r="J63" s="123">
        <v>264.80755950000002</v>
      </c>
      <c r="K63" s="123">
        <v>17.564572239999997</v>
      </c>
      <c r="L63" s="123">
        <v>48.857816630000002</v>
      </c>
      <c r="M63" s="173" t="s">
        <v>189</v>
      </c>
      <c r="N63" s="123">
        <v>181.43054820999998</v>
      </c>
      <c r="O63" s="123">
        <v>337.82127277999996</v>
      </c>
      <c r="P63" s="123">
        <v>34.016573700000009</v>
      </c>
      <c r="Q63" s="123">
        <v>5.5752179699999997</v>
      </c>
      <c r="R63" s="123">
        <v>18.929269049999998</v>
      </c>
      <c r="S63" s="123">
        <v>6.3860039699999991</v>
      </c>
      <c r="T63" s="123">
        <v>17.603801339999997</v>
      </c>
      <c r="U63" s="123"/>
      <c r="V63" s="123"/>
    </row>
    <row r="64" spans="1:22" hidden="1" outlineLevel="1">
      <c r="A64" s="15">
        <v>42156</v>
      </c>
      <c r="B64" s="123">
        <v>6158.9048528799995</v>
      </c>
      <c r="C64" s="123">
        <v>961.94542712999987</v>
      </c>
      <c r="D64" s="123">
        <v>62.216776010000004</v>
      </c>
      <c r="E64" s="123">
        <v>2707.77720718</v>
      </c>
      <c r="F64" s="123">
        <v>172.78976714000001</v>
      </c>
      <c r="G64" s="123">
        <v>8.8677887999999996</v>
      </c>
      <c r="H64" s="123">
        <v>88.082682179999992</v>
      </c>
      <c r="I64" s="123">
        <v>1187.5200719099998</v>
      </c>
      <c r="J64" s="123">
        <v>296.81272915</v>
      </c>
      <c r="K64" s="123">
        <v>31.56363253</v>
      </c>
      <c r="L64" s="123">
        <v>44.124478680000003</v>
      </c>
      <c r="M64" s="173" t="s">
        <v>189</v>
      </c>
      <c r="N64" s="123">
        <v>192.66584914000001</v>
      </c>
      <c r="O64" s="123">
        <v>331.29259894</v>
      </c>
      <c r="P64" s="123">
        <v>27.778722089999995</v>
      </c>
      <c r="Q64" s="123">
        <v>4.97735941</v>
      </c>
      <c r="R64" s="123">
        <v>17.72370853</v>
      </c>
      <c r="S64" s="123">
        <v>3.8817906899999999</v>
      </c>
      <c r="T64" s="123">
        <v>18.884263369999999</v>
      </c>
      <c r="U64" s="123"/>
      <c r="V64" s="123"/>
    </row>
    <row r="65" spans="1:22" hidden="1" outlineLevel="1">
      <c r="A65" s="15">
        <v>42186</v>
      </c>
      <c r="B65" s="123">
        <v>6132.0351028499999</v>
      </c>
      <c r="C65" s="123">
        <v>926.10492940000006</v>
      </c>
      <c r="D65" s="123">
        <v>56.125507180000007</v>
      </c>
      <c r="E65" s="123">
        <v>2847.5670919000004</v>
      </c>
      <c r="F65" s="123">
        <v>67.135011070000004</v>
      </c>
      <c r="G65" s="123">
        <v>8.7906476199999997</v>
      </c>
      <c r="H65" s="123">
        <v>87.920756409999981</v>
      </c>
      <c r="I65" s="123">
        <v>1167.6201675099999</v>
      </c>
      <c r="J65" s="123">
        <v>288.57343477999996</v>
      </c>
      <c r="K65" s="123">
        <v>38.128149540000003</v>
      </c>
      <c r="L65" s="123">
        <v>42.049919699999997</v>
      </c>
      <c r="M65" s="173" t="s">
        <v>189</v>
      </c>
      <c r="N65" s="123">
        <v>181.62901646</v>
      </c>
      <c r="O65" s="123">
        <v>337.58660536999997</v>
      </c>
      <c r="P65" s="123">
        <v>34.159843170000002</v>
      </c>
      <c r="Q65" s="123">
        <v>4.9834001999999993</v>
      </c>
      <c r="R65" s="123">
        <v>20.571589759999998</v>
      </c>
      <c r="S65" s="123">
        <v>2.9861571900000001</v>
      </c>
      <c r="T65" s="123">
        <v>20.10287559</v>
      </c>
      <c r="U65" s="123"/>
      <c r="V65" s="123"/>
    </row>
    <row r="66" spans="1:22" hidden="1" outlineLevel="1">
      <c r="A66" s="15">
        <v>42217</v>
      </c>
      <c r="B66" s="123">
        <v>6055.468787759999</v>
      </c>
      <c r="C66" s="123">
        <v>820.96602384000005</v>
      </c>
      <c r="D66" s="123">
        <v>52.326157080000002</v>
      </c>
      <c r="E66" s="123">
        <v>2796.2127909400006</v>
      </c>
      <c r="F66" s="123">
        <v>137.78386500000002</v>
      </c>
      <c r="G66" s="123">
        <v>11.169149180000002</v>
      </c>
      <c r="H66" s="123">
        <v>87.185784959999992</v>
      </c>
      <c r="I66" s="123">
        <v>1172.1091117899998</v>
      </c>
      <c r="J66" s="123">
        <v>296.45146558999994</v>
      </c>
      <c r="K66" s="123">
        <v>34.231508489999996</v>
      </c>
      <c r="L66" s="123">
        <v>46.320928479999999</v>
      </c>
      <c r="M66" s="173" t="s">
        <v>189</v>
      </c>
      <c r="N66" s="123">
        <v>189.92509036999996</v>
      </c>
      <c r="O66" s="123">
        <v>333.52225791000001</v>
      </c>
      <c r="P66" s="123">
        <v>25.07258058</v>
      </c>
      <c r="Q66" s="123">
        <v>7.0214025700000002</v>
      </c>
      <c r="R66" s="123">
        <v>20.592267060000001</v>
      </c>
      <c r="S66" s="123">
        <v>4.7882073700000003</v>
      </c>
      <c r="T66" s="123">
        <v>19.790196549999997</v>
      </c>
      <c r="U66" s="123"/>
      <c r="V66" s="123"/>
    </row>
    <row r="67" spans="1:22" hidden="1" outlineLevel="1">
      <c r="A67" s="15">
        <v>42248</v>
      </c>
      <c r="B67" s="123">
        <v>5878.7604726500003</v>
      </c>
      <c r="C67" s="123">
        <v>976.76986108999995</v>
      </c>
      <c r="D67" s="123">
        <v>38.654139020000002</v>
      </c>
      <c r="E67" s="123">
        <v>2372.3129553199997</v>
      </c>
      <c r="F67" s="123">
        <v>133.63209526999998</v>
      </c>
      <c r="G67" s="123">
        <v>9.4304917299999982</v>
      </c>
      <c r="H67" s="123">
        <v>95.982409010000012</v>
      </c>
      <c r="I67" s="123">
        <v>1255.3074201999998</v>
      </c>
      <c r="J67" s="123">
        <v>311.86413852999999</v>
      </c>
      <c r="K67" s="123">
        <v>30.206760499999998</v>
      </c>
      <c r="L67" s="123">
        <v>42.047140200000001</v>
      </c>
      <c r="M67" s="173" t="s">
        <v>189</v>
      </c>
      <c r="N67" s="123">
        <v>203.32508021000004</v>
      </c>
      <c r="O67" s="123">
        <v>322.36995383999999</v>
      </c>
      <c r="P67" s="123">
        <v>33.127664670000001</v>
      </c>
      <c r="Q67" s="123">
        <v>7.9885229000000004</v>
      </c>
      <c r="R67" s="123">
        <v>21.548616110000001</v>
      </c>
      <c r="S67" s="123">
        <v>2.6258490300000004</v>
      </c>
      <c r="T67" s="123">
        <v>21.567375019999997</v>
      </c>
      <c r="U67" s="123"/>
      <c r="V67" s="123"/>
    </row>
    <row r="68" spans="1:22" hidden="1" outlineLevel="1">
      <c r="A68" s="15">
        <v>42278</v>
      </c>
      <c r="B68" s="123">
        <v>6330.8334391900007</v>
      </c>
      <c r="C68" s="123">
        <v>899.48177692000002</v>
      </c>
      <c r="D68" s="123">
        <v>123.97454551</v>
      </c>
      <c r="E68" s="123">
        <v>2593.6606091499998</v>
      </c>
      <c r="F68" s="123">
        <v>80.43782367</v>
      </c>
      <c r="G68" s="123">
        <v>10.44387865</v>
      </c>
      <c r="H68" s="123">
        <v>113.54231598000001</v>
      </c>
      <c r="I68" s="123">
        <v>1503.75918215</v>
      </c>
      <c r="J68" s="123">
        <v>314.04143758000004</v>
      </c>
      <c r="K68" s="123">
        <v>27.502177349999997</v>
      </c>
      <c r="L68" s="123">
        <v>50.043540899999996</v>
      </c>
      <c r="M68" s="173" t="s">
        <v>189</v>
      </c>
      <c r="N68" s="123">
        <v>209.94251507999999</v>
      </c>
      <c r="O68" s="123">
        <v>309.26586806</v>
      </c>
      <c r="P68" s="123">
        <v>42.120553170000001</v>
      </c>
      <c r="Q68" s="123">
        <v>7.463770929999999</v>
      </c>
      <c r="R68" s="123">
        <v>18.482723890000003</v>
      </c>
      <c r="S68" s="123">
        <v>4.8946751699999993</v>
      </c>
      <c r="T68" s="123">
        <v>21.776045029999995</v>
      </c>
      <c r="U68" s="123"/>
      <c r="V68" s="123"/>
    </row>
    <row r="69" spans="1:22" hidden="1" outlineLevel="1">
      <c r="A69" s="15">
        <v>42309</v>
      </c>
      <c r="B69" s="123">
        <v>6884.014712369999</v>
      </c>
      <c r="C69" s="123">
        <v>882.40516578000006</v>
      </c>
      <c r="D69" s="123">
        <v>174.45489811000002</v>
      </c>
      <c r="E69" s="123">
        <v>3297.7726267399999</v>
      </c>
      <c r="F69" s="123">
        <v>75.76686393</v>
      </c>
      <c r="G69" s="123">
        <v>10.73618875</v>
      </c>
      <c r="H69" s="123">
        <v>106.08347304999999</v>
      </c>
      <c r="I69" s="123">
        <v>1276.56737168</v>
      </c>
      <c r="J69" s="123">
        <v>335.78948566000003</v>
      </c>
      <c r="K69" s="123">
        <v>26.955511159999997</v>
      </c>
      <c r="L69" s="123">
        <v>53.386192740000006</v>
      </c>
      <c r="M69" s="173" t="s">
        <v>189</v>
      </c>
      <c r="N69" s="123">
        <v>220.03557382000002</v>
      </c>
      <c r="O69" s="123">
        <v>324.68541446000006</v>
      </c>
      <c r="P69" s="123">
        <v>33.857522110000005</v>
      </c>
      <c r="Q69" s="123">
        <v>7.1530955499999997</v>
      </c>
      <c r="R69" s="123">
        <v>20.782256750000002</v>
      </c>
      <c r="S69" s="123">
        <v>15.14083113</v>
      </c>
      <c r="T69" s="123">
        <v>22.442240950000002</v>
      </c>
      <c r="U69" s="123"/>
      <c r="V69" s="123"/>
    </row>
    <row r="70" spans="1:22" hidden="1" outlineLevel="1">
      <c r="A70" s="15">
        <v>42339</v>
      </c>
      <c r="B70" s="123">
        <v>7877.2043479300009</v>
      </c>
      <c r="C70" s="123">
        <v>1120.6427814000003</v>
      </c>
      <c r="D70" s="123">
        <v>50.687540740000003</v>
      </c>
      <c r="E70" s="123">
        <v>4118.89546565</v>
      </c>
      <c r="F70" s="123">
        <v>102.10470912999999</v>
      </c>
      <c r="G70" s="123">
        <v>11.384560410000001</v>
      </c>
      <c r="H70" s="123">
        <v>132.44863475999998</v>
      </c>
      <c r="I70" s="123">
        <v>1202.6757647700001</v>
      </c>
      <c r="J70" s="123">
        <v>317.66150802999999</v>
      </c>
      <c r="K70" s="123">
        <v>27.9103973</v>
      </c>
      <c r="L70" s="123">
        <v>46.808272860000002</v>
      </c>
      <c r="M70" s="173" t="s">
        <v>189</v>
      </c>
      <c r="N70" s="123">
        <v>230.67269254999999</v>
      </c>
      <c r="O70" s="123">
        <v>397.34391285000004</v>
      </c>
      <c r="P70" s="123">
        <v>61.457082109999995</v>
      </c>
      <c r="Q70" s="123">
        <v>5.9566444999999995</v>
      </c>
      <c r="R70" s="123">
        <v>23.408056709999997</v>
      </c>
      <c r="S70" s="123">
        <v>6.1616294800000002</v>
      </c>
      <c r="T70" s="123">
        <v>20.98469468</v>
      </c>
      <c r="U70" s="123"/>
      <c r="V70" s="123"/>
    </row>
    <row r="71" spans="1:22" hidden="1" outlineLevel="1">
      <c r="A71" s="15">
        <v>42370</v>
      </c>
      <c r="B71" s="123">
        <v>7214.8471024200007</v>
      </c>
      <c r="C71" s="123">
        <v>884.76293495999994</v>
      </c>
      <c r="D71" s="123">
        <v>38.252089699999999</v>
      </c>
      <c r="E71" s="123">
        <v>3588.4251183400002</v>
      </c>
      <c r="F71" s="123">
        <v>127.04431429000002</v>
      </c>
      <c r="G71" s="123">
        <v>9.6641629699999996</v>
      </c>
      <c r="H71" s="123">
        <v>131.75994015999999</v>
      </c>
      <c r="I71" s="123">
        <v>1232.43452796</v>
      </c>
      <c r="J71" s="123">
        <v>323.91161480000005</v>
      </c>
      <c r="K71" s="123">
        <v>27.913419619999999</v>
      </c>
      <c r="L71" s="123">
        <v>52.065140909999997</v>
      </c>
      <c r="M71" s="173" t="s">
        <v>189</v>
      </c>
      <c r="N71" s="123">
        <v>238.91892472000001</v>
      </c>
      <c r="O71" s="123">
        <v>451.25939566</v>
      </c>
      <c r="P71" s="123">
        <v>52.985454570000009</v>
      </c>
      <c r="Q71" s="123">
        <v>7.4050609700000001</v>
      </c>
      <c r="R71" s="123">
        <v>19.812350930000004</v>
      </c>
      <c r="S71" s="123">
        <v>6.5061172000000003</v>
      </c>
      <c r="T71" s="123">
        <v>21.726534660000002</v>
      </c>
      <c r="U71" s="123"/>
      <c r="V71" s="123"/>
    </row>
    <row r="72" spans="1:22" hidden="1" outlineLevel="1">
      <c r="A72" s="15">
        <v>42401</v>
      </c>
      <c r="B72" s="123">
        <v>7668.4846412200004</v>
      </c>
      <c r="C72" s="123">
        <v>942.96275522999997</v>
      </c>
      <c r="D72" s="123">
        <v>49.254153040000006</v>
      </c>
      <c r="E72" s="123">
        <v>3813.5532627600001</v>
      </c>
      <c r="F72" s="123">
        <v>155.63671115000002</v>
      </c>
      <c r="G72" s="123">
        <v>9.4368189499999993</v>
      </c>
      <c r="H72" s="123">
        <v>126.44332495000002</v>
      </c>
      <c r="I72" s="123">
        <v>1333.6436315200001</v>
      </c>
      <c r="J72" s="123">
        <v>308.38224566999997</v>
      </c>
      <c r="K72" s="123">
        <v>32.527152739999998</v>
      </c>
      <c r="L72" s="123">
        <v>54.32839972</v>
      </c>
      <c r="M72" s="173" t="s">
        <v>189</v>
      </c>
      <c r="N72" s="123">
        <v>277.23748649000004</v>
      </c>
      <c r="O72" s="123">
        <v>436.36970115000008</v>
      </c>
      <c r="P72" s="123">
        <v>60.814192080000005</v>
      </c>
      <c r="Q72" s="123">
        <v>6.5522353999999998</v>
      </c>
      <c r="R72" s="123">
        <v>20.447157829999998</v>
      </c>
      <c r="S72" s="123">
        <v>21.470580530000007</v>
      </c>
      <c r="T72" s="123">
        <v>19.424832010000003</v>
      </c>
      <c r="U72" s="123"/>
      <c r="V72" s="123"/>
    </row>
    <row r="73" spans="1:22" hidden="1" outlineLevel="1">
      <c r="A73" s="15">
        <v>42430</v>
      </c>
      <c r="B73" s="123">
        <v>7657.50052117</v>
      </c>
      <c r="C73" s="123">
        <v>997.25768636999987</v>
      </c>
      <c r="D73" s="123">
        <v>34.7711392</v>
      </c>
      <c r="E73" s="123">
        <v>3812.5421787499999</v>
      </c>
      <c r="F73" s="123">
        <v>153.42591306</v>
      </c>
      <c r="G73" s="123">
        <v>19.92561405</v>
      </c>
      <c r="H73" s="123">
        <v>122.47464209</v>
      </c>
      <c r="I73" s="123">
        <v>1251.4462732400002</v>
      </c>
      <c r="J73" s="123">
        <v>320.82728273000004</v>
      </c>
      <c r="K73" s="123">
        <v>23.693542149999995</v>
      </c>
      <c r="L73" s="123">
        <v>56.038429230000006</v>
      </c>
      <c r="M73" s="173" t="s">
        <v>189</v>
      </c>
      <c r="N73" s="123">
        <v>279.45957785000007</v>
      </c>
      <c r="O73" s="123">
        <v>477.41669161999994</v>
      </c>
      <c r="P73" s="123">
        <v>57.711104969999994</v>
      </c>
      <c r="Q73" s="123">
        <v>6.8917678199999992</v>
      </c>
      <c r="R73" s="123">
        <v>22.441274830000001</v>
      </c>
      <c r="S73" s="123">
        <v>3.10202534</v>
      </c>
      <c r="T73" s="123">
        <v>18.075377870000001</v>
      </c>
      <c r="U73" s="123"/>
      <c r="V73" s="123"/>
    </row>
    <row r="74" spans="1:22" hidden="1" outlineLevel="1">
      <c r="A74" s="15">
        <v>42461</v>
      </c>
      <c r="B74" s="123">
        <v>10898.911103840001</v>
      </c>
      <c r="C74" s="123">
        <v>1315.22688404</v>
      </c>
      <c r="D74" s="123">
        <v>40.117432479999998</v>
      </c>
      <c r="E74" s="123">
        <v>6585.2732145600012</v>
      </c>
      <c r="F74" s="123">
        <v>171.07961638999998</v>
      </c>
      <c r="G74" s="123">
        <v>17.796732620000004</v>
      </c>
      <c r="H74" s="123">
        <v>129.08539485</v>
      </c>
      <c r="I74" s="123">
        <v>1352.24758649</v>
      </c>
      <c r="J74" s="123">
        <v>358.46672553999997</v>
      </c>
      <c r="K74" s="123">
        <v>27.170873899999997</v>
      </c>
      <c r="L74" s="123">
        <v>51.418080970000005</v>
      </c>
      <c r="M74" s="173" t="s">
        <v>189</v>
      </c>
      <c r="N74" s="123">
        <v>289.57551783999997</v>
      </c>
      <c r="O74" s="123">
        <v>429.97307731000001</v>
      </c>
      <c r="P74" s="123">
        <v>77.428509890000001</v>
      </c>
      <c r="Q74" s="123">
        <v>7.2180674400000004</v>
      </c>
      <c r="R74" s="123">
        <v>23.13437777</v>
      </c>
      <c r="S74" s="123">
        <v>2.3216374200000001</v>
      </c>
      <c r="T74" s="123">
        <v>21.377374330000002</v>
      </c>
      <c r="U74" s="123"/>
      <c r="V74" s="123"/>
    </row>
    <row r="75" spans="1:22" hidden="1" outlineLevel="1">
      <c r="A75" s="15">
        <v>42491</v>
      </c>
      <c r="B75" s="123">
        <v>10283.594470619999</v>
      </c>
      <c r="C75" s="123">
        <v>1292.9779114999999</v>
      </c>
      <c r="D75" s="123">
        <v>31.379108539999997</v>
      </c>
      <c r="E75" s="123">
        <v>6242.5383629199996</v>
      </c>
      <c r="F75" s="123">
        <v>66.897396459999996</v>
      </c>
      <c r="G75" s="123">
        <v>17.988683630000001</v>
      </c>
      <c r="H75" s="123">
        <v>122.81735151000001</v>
      </c>
      <c r="I75" s="123">
        <v>1186.1480956600001</v>
      </c>
      <c r="J75" s="123">
        <v>346.90708271000005</v>
      </c>
      <c r="K75" s="123">
        <v>38.922400979999999</v>
      </c>
      <c r="L75" s="123">
        <v>51.370432980000004</v>
      </c>
      <c r="M75" s="173" t="s">
        <v>189</v>
      </c>
      <c r="N75" s="123">
        <v>304.32907055999999</v>
      </c>
      <c r="O75" s="123">
        <v>415.56443337000002</v>
      </c>
      <c r="P75" s="123">
        <v>108.32303162000001</v>
      </c>
      <c r="Q75" s="123">
        <v>6.94748594</v>
      </c>
      <c r="R75" s="123">
        <v>25.831292589999997</v>
      </c>
      <c r="S75" s="123">
        <v>4.7675122099999996</v>
      </c>
      <c r="T75" s="123">
        <v>19.884817439999996</v>
      </c>
      <c r="U75" s="123"/>
      <c r="V75" s="123"/>
    </row>
    <row r="76" spans="1:22" hidden="1" outlineLevel="1">
      <c r="A76" s="15">
        <v>42522</v>
      </c>
      <c r="B76" s="123">
        <v>10127.48127111</v>
      </c>
      <c r="C76" s="123">
        <v>1242.0481392800002</v>
      </c>
      <c r="D76" s="123">
        <v>47.254489759999998</v>
      </c>
      <c r="E76" s="123">
        <v>5869.5898812799996</v>
      </c>
      <c r="F76" s="123">
        <v>109.31624755</v>
      </c>
      <c r="G76" s="123">
        <v>16.395215740000001</v>
      </c>
      <c r="H76" s="123">
        <v>140.77828124999999</v>
      </c>
      <c r="I76" s="123">
        <v>1324.4449865400002</v>
      </c>
      <c r="J76" s="123">
        <v>380.38770311999997</v>
      </c>
      <c r="K76" s="123">
        <v>44.690829530000002</v>
      </c>
      <c r="L76" s="123">
        <v>52.600639729999997</v>
      </c>
      <c r="M76" s="173" t="s">
        <v>189</v>
      </c>
      <c r="N76" s="123">
        <v>308.82265546999992</v>
      </c>
      <c r="O76" s="123">
        <v>425.68927909000001</v>
      </c>
      <c r="P76" s="123">
        <v>102.81232921999998</v>
      </c>
      <c r="Q76" s="123">
        <v>6.9520483899999999</v>
      </c>
      <c r="R76" s="123">
        <v>32.518905890000006</v>
      </c>
      <c r="S76" s="123">
        <v>4.3565336199999996</v>
      </c>
      <c r="T76" s="123">
        <v>18.823105650000002</v>
      </c>
      <c r="U76" s="123"/>
      <c r="V76" s="123"/>
    </row>
    <row r="77" spans="1:22" hidden="1" outlineLevel="1">
      <c r="A77" s="15">
        <v>42552</v>
      </c>
      <c r="B77" s="123">
        <v>10734.473081459997</v>
      </c>
      <c r="C77" s="123">
        <v>1243.0765734899999</v>
      </c>
      <c r="D77" s="123">
        <v>20.1947796</v>
      </c>
      <c r="E77" s="123">
        <v>6619.1719482099998</v>
      </c>
      <c r="F77" s="123">
        <v>57.053682980000005</v>
      </c>
      <c r="G77" s="123">
        <v>18.22101211</v>
      </c>
      <c r="H77" s="123">
        <v>141.72867604000001</v>
      </c>
      <c r="I77" s="123">
        <v>1221.3065100000001</v>
      </c>
      <c r="J77" s="123">
        <v>381.30611548000002</v>
      </c>
      <c r="K77" s="123">
        <v>49.942216879999989</v>
      </c>
      <c r="L77" s="123">
        <v>49.222477179999998</v>
      </c>
      <c r="M77" s="173" t="s">
        <v>189</v>
      </c>
      <c r="N77" s="123">
        <v>322.65286765999991</v>
      </c>
      <c r="O77" s="123">
        <v>443.02430724999999</v>
      </c>
      <c r="P77" s="123">
        <v>92.13995838000001</v>
      </c>
      <c r="Q77" s="123">
        <v>6.0242829900000006</v>
      </c>
      <c r="R77" s="123">
        <v>39.106411819999998</v>
      </c>
      <c r="S77" s="123">
        <v>6.0542619800000006</v>
      </c>
      <c r="T77" s="123">
        <v>24.246999409999997</v>
      </c>
      <c r="U77" s="123"/>
      <c r="V77" s="123"/>
    </row>
    <row r="78" spans="1:22" hidden="1" outlineLevel="1">
      <c r="A78" s="15">
        <v>42583</v>
      </c>
      <c r="B78" s="123">
        <v>10688.491022180002</v>
      </c>
      <c r="C78" s="123">
        <v>1159.54149011</v>
      </c>
      <c r="D78" s="123">
        <v>37.875954810000003</v>
      </c>
      <c r="E78" s="123">
        <v>6599.6617305999989</v>
      </c>
      <c r="F78" s="123">
        <v>56.358087099999999</v>
      </c>
      <c r="G78" s="123">
        <v>20.457371559999999</v>
      </c>
      <c r="H78" s="123">
        <v>120.26830461</v>
      </c>
      <c r="I78" s="123">
        <v>1314.8979354500002</v>
      </c>
      <c r="J78" s="123">
        <v>361.06085385999995</v>
      </c>
      <c r="K78" s="123">
        <v>39.55460995</v>
      </c>
      <c r="L78" s="123">
        <v>48.794480290000003</v>
      </c>
      <c r="M78" s="173" t="s">
        <v>189</v>
      </c>
      <c r="N78" s="123">
        <v>324.73234077999996</v>
      </c>
      <c r="O78" s="123">
        <v>444.74596889000003</v>
      </c>
      <c r="P78" s="123">
        <v>90.28280307</v>
      </c>
      <c r="Q78" s="123">
        <v>8.0100614300000004</v>
      </c>
      <c r="R78" s="123">
        <v>35.356208729999999</v>
      </c>
      <c r="S78" s="123">
        <v>6.5731407899999992</v>
      </c>
      <c r="T78" s="123">
        <v>20.31968015</v>
      </c>
      <c r="U78" s="123"/>
      <c r="V78" s="123"/>
    </row>
    <row r="79" spans="1:22" hidden="1" outlineLevel="1">
      <c r="A79" s="15">
        <v>42614</v>
      </c>
      <c r="B79" s="123">
        <v>10154.37293992</v>
      </c>
      <c r="C79" s="123">
        <v>1147.7943146699999</v>
      </c>
      <c r="D79" s="123">
        <v>35.057997180000001</v>
      </c>
      <c r="E79" s="123">
        <v>5922.9712541900008</v>
      </c>
      <c r="F79" s="123">
        <v>55.507627989999996</v>
      </c>
      <c r="G79" s="123">
        <v>31.718123010000003</v>
      </c>
      <c r="H79" s="123">
        <v>124.81941220000002</v>
      </c>
      <c r="I79" s="123">
        <v>1453.7874953200001</v>
      </c>
      <c r="J79" s="123">
        <v>365.65327242999996</v>
      </c>
      <c r="K79" s="123">
        <v>29.895771990000004</v>
      </c>
      <c r="L79" s="123">
        <v>53.867152589999996</v>
      </c>
      <c r="M79" s="173" t="s">
        <v>189</v>
      </c>
      <c r="N79" s="123">
        <v>332.28747191999997</v>
      </c>
      <c r="O79" s="123">
        <v>428.05764422000004</v>
      </c>
      <c r="P79" s="123">
        <v>93.623899989999998</v>
      </c>
      <c r="Q79" s="123">
        <v>10.632629809999999</v>
      </c>
      <c r="R79" s="123">
        <v>38.302343670000006</v>
      </c>
      <c r="S79" s="123">
        <v>8.2283301999999985</v>
      </c>
      <c r="T79" s="123">
        <v>22.168198539999999</v>
      </c>
      <c r="U79" s="123"/>
      <c r="V79" s="123"/>
    </row>
    <row r="80" spans="1:22" hidden="1" outlineLevel="1">
      <c r="A80" s="15">
        <v>42644</v>
      </c>
      <c r="B80" s="123">
        <v>10233.391499530002</v>
      </c>
      <c r="C80" s="123">
        <v>1127.8578932200003</v>
      </c>
      <c r="D80" s="123">
        <v>33.913561420000001</v>
      </c>
      <c r="E80" s="123">
        <v>5812.487915650001</v>
      </c>
      <c r="F80" s="123">
        <v>59.666287439999998</v>
      </c>
      <c r="G80" s="123">
        <v>40.596822869999997</v>
      </c>
      <c r="H80" s="123">
        <v>146.17828233</v>
      </c>
      <c r="I80" s="123">
        <v>1504.4042886099996</v>
      </c>
      <c r="J80" s="123">
        <v>379.77417473000003</v>
      </c>
      <c r="K80" s="123">
        <v>30.093689719999993</v>
      </c>
      <c r="L80" s="123">
        <v>50.117963840000002</v>
      </c>
      <c r="M80" s="173" t="s">
        <v>189</v>
      </c>
      <c r="N80" s="123">
        <v>368.00248167000001</v>
      </c>
      <c r="O80" s="123">
        <v>441.59217849999993</v>
      </c>
      <c r="P80" s="123">
        <v>113.38135496</v>
      </c>
      <c r="Q80" s="123">
        <v>10.84873211</v>
      </c>
      <c r="R80" s="123">
        <v>36.288517770000006</v>
      </c>
      <c r="S80" s="123">
        <v>53.438203740000006</v>
      </c>
      <c r="T80" s="123">
        <v>24.749150950000001</v>
      </c>
      <c r="U80" s="123"/>
      <c r="V80" s="123"/>
    </row>
    <row r="81" spans="1:22" hidden="1" outlineLevel="1">
      <c r="A81" s="15">
        <v>42675</v>
      </c>
      <c r="B81" s="123">
        <v>9702.2902529099993</v>
      </c>
      <c r="C81" s="123">
        <v>1084.4601726800001</v>
      </c>
      <c r="D81" s="123">
        <v>44.74157056</v>
      </c>
      <c r="E81" s="123">
        <v>5473.7279804600003</v>
      </c>
      <c r="F81" s="123">
        <v>78.286034810000004</v>
      </c>
      <c r="G81" s="123">
        <v>32.070359879999998</v>
      </c>
      <c r="H81" s="123">
        <v>163.67316322000002</v>
      </c>
      <c r="I81" s="123">
        <v>1356.1647138000001</v>
      </c>
      <c r="J81" s="123">
        <v>341.91691522000002</v>
      </c>
      <c r="K81" s="123">
        <v>29.010262520000001</v>
      </c>
      <c r="L81" s="123">
        <v>50.78772656999999</v>
      </c>
      <c r="M81" s="173" t="s">
        <v>189</v>
      </c>
      <c r="N81" s="123">
        <v>361.69946094000005</v>
      </c>
      <c r="O81" s="123">
        <v>440.06831882999995</v>
      </c>
      <c r="P81" s="123">
        <v>102.01470673999999</v>
      </c>
      <c r="Q81" s="123">
        <v>9.5085511700000005</v>
      </c>
      <c r="R81" s="123">
        <v>37.274074640000002</v>
      </c>
      <c r="S81" s="123">
        <v>38.708543349999999</v>
      </c>
      <c r="T81" s="123">
        <v>58.177697520000009</v>
      </c>
      <c r="U81" s="123"/>
      <c r="V81" s="123"/>
    </row>
    <row r="82" spans="1:22" hidden="1" outlineLevel="1">
      <c r="A82" s="15">
        <v>42705</v>
      </c>
      <c r="B82" s="123">
        <v>11213.65263843</v>
      </c>
      <c r="C82" s="123">
        <v>1175.7936424000002</v>
      </c>
      <c r="D82" s="123">
        <v>38.433714719999998</v>
      </c>
      <c r="E82" s="123">
        <v>6744.7020713599995</v>
      </c>
      <c r="F82" s="123">
        <v>90.906572240000017</v>
      </c>
      <c r="G82" s="123">
        <v>37.77145084</v>
      </c>
      <c r="H82" s="123">
        <v>223.81842469999998</v>
      </c>
      <c r="I82" s="123">
        <v>1423.29758808</v>
      </c>
      <c r="J82" s="123">
        <v>342.15296063000005</v>
      </c>
      <c r="K82" s="123">
        <v>29.326596239999997</v>
      </c>
      <c r="L82" s="123">
        <v>58.892784030000001</v>
      </c>
      <c r="M82" s="173" t="s">
        <v>189</v>
      </c>
      <c r="N82" s="123">
        <v>299.32945508000006</v>
      </c>
      <c r="O82" s="123">
        <v>539.60907924999992</v>
      </c>
      <c r="P82" s="123">
        <v>123.44528898999998</v>
      </c>
      <c r="Q82" s="123">
        <v>8.5030769199999998</v>
      </c>
      <c r="R82" s="123">
        <v>33.811738969999986</v>
      </c>
      <c r="S82" s="123">
        <v>22.495750000000001</v>
      </c>
      <c r="T82" s="123">
        <v>21.362443980000002</v>
      </c>
      <c r="U82" s="123"/>
      <c r="V82" s="123"/>
    </row>
    <row r="83" spans="1:22" hidden="1" outlineLevel="1">
      <c r="A83" s="15">
        <v>42736</v>
      </c>
      <c r="B83" s="123">
        <v>10040.239014389999</v>
      </c>
      <c r="C83" s="123">
        <v>1056.49707175</v>
      </c>
      <c r="D83" s="123">
        <v>85.989369530000005</v>
      </c>
      <c r="E83" s="123">
        <v>5930.92441254</v>
      </c>
      <c r="F83" s="123">
        <v>85.935353180000007</v>
      </c>
      <c r="G83" s="123">
        <v>37.316589310000005</v>
      </c>
      <c r="H83" s="123">
        <v>156.38078503</v>
      </c>
      <c r="I83" s="123">
        <v>1180.1245232700003</v>
      </c>
      <c r="J83" s="123">
        <v>342.41989233999999</v>
      </c>
      <c r="K83" s="123">
        <v>27.716073219999998</v>
      </c>
      <c r="L83" s="123">
        <v>56.521144450000001</v>
      </c>
      <c r="M83" s="173" t="s">
        <v>189</v>
      </c>
      <c r="N83" s="123">
        <v>311.00922043000003</v>
      </c>
      <c r="O83" s="123">
        <v>536.36051814000007</v>
      </c>
      <c r="P83" s="123">
        <v>141.86248892000003</v>
      </c>
      <c r="Q83" s="123">
        <v>10.23001268</v>
      </c>
      <c r="R83" s="123">
        <v>34.823646750000002</v>
      </c>
      <c r="S83" s="123">
        <v>24.060811749999999</v>
      </c>
      <c r="T83" s="123">
        <v>22.067101099999999</v>
      </c>
      <c r="U83" s="123"/>
      <c r="V83" s="123"/>
    </row>
    <row r="84" spans="1:22" hidden="1" outlineLevel="1">
      <c r="A84" s="15">
        <v>42767</v>
      </c>
      <c r="B84" s="123">
        <v>10230.58054399</v>
      </c>
      <c r="C84" s="123">
        <v>1131.3736385999998</v>
      </c>
      <c r="D84" s="123">
        <v>159.06025381999999</v>
      </c>
      <c r="E84" s="123">
        <v>6033.6807630799995</v>
      </c>
      <c r="F84" s="123">
        <v>126.80285563000001</v>
      </c>
      <c r="G84" s="123">
        <v>26.448619020000002</v>
      </c>
      <c r="H84" s="123">
        <v>147.57243278999999</v>
      </c>
      <c r="I84" s="123">
        <v>1203.5931359299998</v>
      </c>
      <c r="J84" s="123">
        <v>290.32089374999998</v>
      </c>
      <c r="K84" s="123">
        <v>22.463713449999997</v>
      </c>
      <c r="L84" s="123">
        <v>53.546860510000002</v>
      </c>
      <c r="M84" s="173" t="s">
        <v>189</v>
      </c>
      <c r="N84" s="123">
        <v>323.62711875000002</v>
      </c>
      <c r="O84" s="123">
        <v>521.24717669000006</v>
      </c>
      <c r="P84" s="123">
        <v>116.97540066000001</v>
      </c>
      <c r="Q84" s="123">
        <v>9.4050735799999998</v>
      </c>
      <c r="R84" s="123">
        <v>35.137463650000001</v>
      </c>
      <c r="S84" s="123">
        <v>6.23398393</v>
      </c>
      <c r="T84" s="123">
        <v>23.09116015</v>
      </c>
      <c r="U84" s="123"/>
      <c r="V84" s="123"/>
    </row>
    <row r="85" spans="1:22" hidden="1" outlineLevel="1">
      <c r="A85" s="15">
        <v>42795</v>
      </c>
      <c r="B85" s="123">
        <v>10180.730006549999</v>
      </c>
      <c r="C85" s="123">
        <v>1230.5307147999999</v>
      </c>
      <c r="D85" s="123">
        <v>288.56100996000004</v>
      </c>
      <c r="E85" s="123">
        <v>5880.0216541499994</v>
      </c>
      <c r="F85" s="123">
        <v>132.75797359000001</v>
      </c>
      <c r="G85" s="123">
        <v>20.563114779999999</v>
      </c>
      <c r="H85" s="123">
        <v>113.55349048999999</v>
      </c>
      <c r="I85" s="123">
        <v>1176.8184366099999</v>
      </c>
      <c r="J85" s="123">
        <v>253.76092263999999</v>
      </c>
      <c r="K85" s="123">
        <v>18.78390624</v>
      </c>
      <c r="L85" s="123">
        <v>47.655010619999999</v>
      </c>
      <c r="M85" s="173" t="s">
        <v>189</v>
      </c>
      <c r="N85" s="123">
        <v>286.87738712999999</v>
      </c>
      <c r="O85" s="123">
        <v>554.42792480000003</v>
      </c>
      <c r="P85" s="123">
        <v>94.825750020000001</v>
      </c>
      <c r="Q85" s="123">
        <v>7.6525216299999999</v>
      </c>
      <c r="R85" s="123">
        <v>37.100187949999999</v>
      </c>
      <c r="S85" s="123">
        <v>14.131643830000002</v>
      </c>
      <c r="T85" s="123">
        <v>22.70835731</v>
      </c>
      <c r="U85" s="123"/>
      <c r="V85" s="123"/>
    </row>
    <row r="86" spans="1:22" hidden="1" outlineLevel="1">
      <c r="A86" s="15">
        <v>42826</v>
      </c>
      <c r="B86" s="123">
        <v>9919.9440882200015</v>
      </c>
      <c r="C86" s="123">
        <v>1297.2650554500001</v>
      </c>
      <c r="D86" s="123">
        <v>411.75556660999996</v>
      </c>
      <c r="E86" s="123">
        <v>5312.5614668000017</v>
      </c>
      <c r="F86" s="123">
        <v>178.15795545</v>
      </c>
      <c r="G86" s="123">
        <v>26.635600359999998</v>
      </c>
      <c r="H86" s="123">
        <v>137.89922547</v>
      </c>
      <c r="I86" s="123">
        <v>1227.0720110100001</v>
      </c>
      <c r="J86" s="123">
        <v>271.03222290000002</v>
      </c>
      <c r="K86" s="123">
        <v>22.512092539999998</v>
      </c>
      <c r="L86" s="123">
        <v>49.647416379999996</v>
      </c>
      <c r="M86" s="173" t="s">
        <v>189</v>
      </c>
      <c r="N86" s="123">
        <v>292.08851570000002</v>
      </c>
      <c r="O86" s="123">
        <v>513.44046266999999</v>
      </c>
      <c r="P86" s="123">
        <v>99.774300799999992</v>
      </c>
      <c r="Q86" s="123">
        <v>6.8601151400000004</v>
      </c>
      <c r="R86" s="123">
        <v>40.114793540000001</v>
      </c>
      <c r="S86" s="123">
        <v>6.2424353899999998</v>
      </c>
      <c r="T86" s="123">
        <v>26.884852009999999</v>
      </c>
      <c r="U86" s="123"/>
      <c r="V86" s="123"/>
    </row>
    <row r="87" spans="1:22" hidden="1" outlineLevel="1">
      <c r="A87" s="15">
        <v>42856</v>
      </c>
      <c r="B87" s="123">
        <v>9943.3076629499992</v>
      </c>
      <c r="C87" s="123">
        <v>1344.3502157000003</v>
      </c>
      <c r="D87" s="123">
        <v>457.08777446999994</v>
      </c>
      <c r="E87" s="123">
        <v>5220.3729162299996</v>
      </c>
      <c r="F87" s="123">
        <v>216.00947466000002</v>
      </c>
      <c r="G87" s="123">
        <v>25.746402959999998</v>
      </c>
      <c r="H87" s="123">
        <v>139.52562170000002</v>
      </c>
      <c r="I87" s="123">
        <v>1277.5850867700001</v>
      </c>
      <c r="J87" s="123">
        <v>239.56928203999999</v>
      </c>
      <c r="K87" s="123">
        <v>31.7297783</v>
      </c>
      <c r="L87" s="123">
        <v>46.132171229999997</v>
      </c>
      <c r="M87" s="173" t="s">
        <v>189</v>
      </c>
      <c r="N87" s="123">
        <v>307.54837092000002</v>
      </c>
      <c r="O87" s="123">
        <v>465.61618582999995</v>
      </c>
      <c r="P87" s="123">
        <v>87.393810610000003</v>
      </c>
      <c r="Q87" s="123">
        <v>7.4337783099999992</v>
      </c>
      <c r="R87" s="123">
        <v>38.757366270000006</v>
      </c>
      <c r="S87" s="123">
        <v>9.3325856499999986</v>
      </c>
      <c r="T87" s="123">
        <v>29.116841300000001</v>
      </c>
      <c r="U87" s="123"/>
      <c r="V87" s="123"/>
    </row>
    <row r="88" spans="1:22" hidden="1" outlineLevel="1">
      <c r="A88" s="15">
        <v>42887</v>
      </c>
      <c r="B88" s="123">
        <v>9678.922392360002</v>
      </c>
      <c r="C88" s="123">
        <v>1177.51791587</v>
      </c>
      <c r="D88" s="123">
        <v>58.915981559999999</v>
      </c>
      <c r="E88" s="123">
        <v>5671.2466149000002</v>
      </c>
      <c r="F88" s="123">
        <v>141.42428494000001</v>
      </c>
      <c r="G88" s="123">
        <v>18.150185739999998</v>
      </c>
      <c r="H88" s="123">
        <v>127.21859254</v>
      </c>
      <c r="I88" s="123">
        <v>1181.6224989900002</v>
      </c>
      <c r="J88" s="123">
        <v>280.30262307999999</v>
      </c>
      <c r="K88" s="123">
        <v>52.468900250000004</v>
      </c>
      <c r="L88" s="123">
        <v>51.440760330000003</v>
      </c>
      <c r="M88" s="173" t="s">
        <v>189</v>
      </c>
      <c r="N88" s="123">
        <v>309.76653443999999</v>
      </c>
      <c r="O88" s="123">
        <v>435.84372730000007</v>
      </c>
      <c r="P88" s="123">
        <v>78.574309040000003</v>
      </c>
      <c r="Q88" s="123">
        <v>6.9096985900000005</v>
      </c>
      <c r="R88" s="123">
        <v>43.437058230000005</v>
      </c>
      <c r="S88" s="123">
        <v>11.359949180000001</v>
      </c>
      <c r="T88" s="123">
        <v>32.722757380000004</v>
      </c>
      <c r="U88" s="123"/>
      <c r="V88" s="123"/>
    </row>
    <row r="89" spans="1:22" hidden="1" outlineLevel="1">
      <c r="A89" s="15">
        <v>42917</v>
      </c>
      <c r="B89" s="123">
        <v>9700.2535425099995</v>
      </c>
      <c r="C89" s="123">
        <v>1321.2393504400002</v>
      </c>
      <c r="D89" s="123">
        <v>69.609011780000003</v>
      </c>
      <c r="E89" s="123">
        <v>5430.89813804</v>
      </c>
      <c r="F89" s="123">
        <v>163.75205575999999</v>
      </c>
      <c r="G89" s="123">
        <v>27.133753850000002</v>
      </c>
      <c r="H89" s="123">
        <v>151.19721093000001</v>
      </c>
      <c r="I89" s="123">
        <v>1208.40018622</v>
      </c>
      <c r="J89" s="123">
        <v>290.36764541000002</v>
      </c>
      <c r="K89" s="123">
        <v>65.041123590000012</v>
      </c>
      <c r="L89" s="123">
        <v>49.361908749999998</v>
      </c>
      <c r="M89" s="173" t="s">
        <v>189</v>
      </c>
      <c r="N89" s="123">
        <v>318.72305378999999</v>
      </c>
      <c r="O89" s="123">
        <v>412.09588914000005</v>
      </c>
      <c r="P89" s="123">
        <v>91.811977750000011</v>
      </c>
      <c r="Q89" s="123">
        <v>8.7255243</v>
      </c>
      <c r="R89" s="123">
        <v>45.277972790000007</v>
      </c>
      <c r="S89" s="123">
        <v>14.32463858</v>
      </c>
      <c r="T89" s="123">
        <v>32.294101390000002</v>
      </c>
      <c r="U89" s="123"/>
      <c r="V89" s="123"/>
    </row>
    <row r="90" spans="1:22" hidden="1" outlineLevel="1">
      <c r="A90" s="15">
        <v>42948</v>
      </c>
      <c r="B90" s="123">
        <v>9557.4221547699999</v>
      </c>
      <c r="C90" s="123">
        <v>1108.7862011099999</v>
      </c>
      <c r="D90" s="123">
        <v>214.60805526999999</v>
      </c>
      <c r="E90" s="123">
        <v>5445.4204951400006</v>
      </c>
      <c r="F90" s="123">
        <v>113.06406439</v>
      </c>
      <c r="G90" s="123">
        <v>30.903305449999998</v>
      </c>
      <c r="H90" s="123">
        <v>140.54127535000001</v>
      </c>
      <c r="I90" s="123">
        <v>1216.5874720000002</v>
      </c>
      <c r="J90" s="123">
        <v>288.29795653999997</v>
      </c>
      <c r="K90" s="123">
        <v>54.8092313</v>
      </c>
      <c r="L90" s="123">
        <v>53.181344850000002</v>
      </c>
      <c r="M90" s="173" t="s">
        <v>189</v>
      </c>
      <c r="N90" s="123">
        <v>331.03842511999994</v>
      </c>
      <c r="O90" s="123">
        <v>387.18142708000005</v>
      </c>
      <c r="P90" s="123">
        <v>77.352961780000015</v>
      </c>
      <c r="Q90" s="123">
        <v>8.1097346200000011</v>
      </c>
      <c r="R90" s="123">
        <v>51.22140452</v>
      </c>
      <c r="S90" s="123">
        <v>6.9183122199999998</v>
      </c>
      <c r="T90" s="123">
        <v>29.400488030000002</v>
      </c>
      <c r="U90" s="123"/>
      <c r="V90" s="123"/>
    </row>
    <row r="91" spans="1:22" hidden="1" outlineLevel="1">
      <c r="A91" s="15">
        <v>42979</v>
      </c>
      <c r="B91" s="123">
        <v>9832.1171718400001</v>
      </c>
      <c r="C91" s="123">
        <v>1072.15993426</v>
      </c>
      <c r="D91" s="123">
        <v>214.46960747999998</v>
      </c>
      <c r="E91" s="123">
        <v>5301.4781539800006</v>
      </c>
      <c r="F91" s="123">
        <v>113.87011858000002</v>
      </c>
      <c r="G91" s="123">
        <v>33.914318919999992</v>
      </c>
      <c r="H91" s="123">
        <v>169.31164759000001</v>
      </c>
      <c r="I91" s="123">
        <v>1487.8098950799999</v>
      </c>
      <c r="J91" s="123">
        <v>293.79332053999997</v>
      </c>
      <c r="K91" s="123">
        <v>49.322351819999994</v>
      </c>
      <c r="L91" s="123">
        <v>52.632717240000005</v>
      </c>
      <c r="M91" s="173" t="s">
        <v>189</v>
      </c>
      <c r="N91" s="123">
        <v>329.43832062999996</v>
      </c>
      <c r="O91" s="123">
        <v>556.08988060999991</v>
      </c>
      <c r="P91" s="123">
        <v>64.334570130000003</v>
      </c>
      <c r="Q91" s="123">
        <v>9.9376726800000004</v>
      </c>
      <c r="R91" s="123">
        <v>53.557931940000017</v>
      </c>
      <c r="S91" s="123">
        <v>7.1178644799999997</v>
      </c>
      <c r="T91" s="123">
        <v>22.878865879999999</v>
      </c>
      <c r="U91" s="123"/>
      <c r="V91" s="123"/>
    </row>
    <row r="92" spans="1:22" hidden="1" outlineLevel="1">
      <c r="A92" s="15">
        <v>43009</v>
      </c>
      <c r="B92" s="123">
        <v>9909.2297901499987</v>
      </c>
      <c r="C92" s="123">
        <v>1031.9012546000001</v>
      </c>
      <c r="D92" s="123">
        <v>235.87492232</v>
      </c>
      <c r="E92" s="123">
        <v>4769.9194159500003</v>
      </c>
      <c r="F92" s="123">
        <v>102.29312109</v>
      </c>
      <c r="G92" s="123">
        <v>28.758191569999997</v>
      </c>
      <c r="H92" s="123">
        <v>175.28224071999998</v>
      </c>
      <c r="I92" s="123">
        <v>1878.0216684499999</v>
      </c>
      <c r="J92" s="123">
        <v>308.89863169</v>
      </c>
      <c r="K92" s="123">
        <v>43.10243449</v>
      </c>
      <c r="L92" s="123">
        <v>58.14495784999999</v>
      </c>
      <c r="M92" s="173" t="s">
        <v>189</v>
      </c>
      <c r="N92" s="123">
        <v>342.21027615999998</v>
      </c>
      <c r="O92" s="123">
        <v>736.41394630999991</v>
      </c>
      <c r="P92" s="123">
        <v>53.670316330000006</v>
      </c>
      <c r="Q92" s="123">
        <v>7.63227484</v>
      </c>
      <c r="R92" s="123">
        <v>54.187092020000009</v>
      </c>
      <c r="S92" s="123">
        <v>58.072326480000001</v>
      </c>
      <c r="T92" s="123">
        <v>24.846719279999999</v>
      </c>
      <c r="U92" s="123"/>
      <c r="V92" s="123"/>
    </row>
    <row r="93" spans="1:22" hidden="1" outlineLevel="1">
      <c r="A93" s="15">
        <v>43040</v>
      </c>
      <c r="B93" s="123">
        <v>9527.4075848100001</v>
      </c>
      <c r="C93" s="123">
        <v>1023.04107071</v>
      </c>
      <c r="D93" s="123">
        <v>132.05404093000001</v>
      </c>
      <c r="E93" s="123">
        <v>4784.4552125400005</v>
      </c>
      <c r="F93" s="123">
        <v>82.385481119999994</v>
      </c>
      <c r="G93" s="123">
        <v>26.305626239999995</v>
      </c>
      <c r="H93" s="123">
        <v>175.77268332</v>
      </c>
      <c r="I93" s="123">
        <v>1660.0639214799999</v>
      </c>
      <c r="J93" s="123">
        <v>289.32397989999998</v>
      </c>
      <c r="K93" s="123">
        <v>34.925289200000002</v>
      </c>
      <c r="L93" s="123">
        <v>58.354960569999996</v>
      </c>
      <c r="M93" s="173" t="s">
        <v>189</v>
      </c>
      <c r="N93" s="123">
        <v>344.42439618000003</v>
      </c>
      <c r="O93" s="123">
        <v>735.71189315000004</v>
      </c>
      <c r="P93" s="123">
        <v>57.357876140000002</v>
      </c>
      <c r="Q93" s="123">
        <v>7.04084792</v>
      </c>
      <c r="R93" s="123">
        <v>56.128815259999996</v>
      </c>
      <c r="S93" s="123">
        <v>36.497501409999998</v>
      </c>
      <c r="T93" s="123">
        <v>23.563988740000003</v>
      </c>
      <c r="U93" s="123"/>
      <c r="V93" s="123"/>
    </row>
    <row r="94" spans="1:22" hidden="1" outlineLevel="1">
      <c r="A94" s="15">
        <v>43070</v>
      </c>
      <c r="B94" s="123">
        <v>10099.417419019999</v>
      </c>
      <c r="C94" s="123">
        <v>965.50228044000016</v>
      </c>
      <c r="D94" s="123">
        <v>75.161642170000007</v>
      </c>
      <c r="E94" s="123">
        <v>5497.4615870899997</v>
      </c>
      <c r="F94" s="123">
        <v>122.23237139</v>
      </c>
      <c r="G94" s="123">
        <v>25.365446540000001</v>
      </c>
      <c r="H94" s="123">
        <v>271.44721392000002</v>
      </c>
      <c r="I94" s="123">
        <v>1328.5604259900001</v>
      </c>
      <c r="J94" s="123">
        <v>346.77029518000001</v>
      </c>
      <c r="K94" s="123">
        <v>32.655170380000001</v>
      </c>
      <c r="L94" s="123">
        <v>57.083834679999995</v>
      </c>
      <c r="M94" s="173" t="s">
        <v>189</v>
      </c>
      <c r="N94" s="123">
        <v>371.61577802000005</v>
      </c>
      <c r="O94" s="123">
        <v>857.07155590000002</v>
      </c>
      <c r="P94" s="123">
        <v>44.678342699999995</v>
      </c>
      <c r="Q94" s="123">
        <v>6.3062986300000006</v>
      </c>
      <c r="R94" s="123">
        <v>53.245429840000007</v>
      </c>
      <c r="S94" s="123">
        <v>24.183851669999999</v>
      </c>
      <c r="T94" s="123">
        <v>20.075894480000002</v>
      </c>
      <c r="U94" s="123"/>
      <c r="V94" s="123"/>
    </row>
    <row r="95" spans="1:22" hidden="1" outlineLevel="1">
      <c r="A95" s="15">
        <v>43101</v>
      </c>
      <c r="B95" s="123">
        <v>10130.720431060001</v>
      </c>
      <c r="C95" s="123">
        <v>995.82544599000005</v>
      </c>
      <c r="D95" s="123">
        <v>86.209542230000011</v>
      </c>
      <c r="E95" s="123">
        <v>5674.6638468199999</v>
      </c>
      <c r="F95" s="123">
        <v>100.98988545</v>
      </c>
      <c r="G95" s="123">
        <v>23.949622299999998</v>
      </c>
      <c r="H95" s="123">
        <v>190.45304283000002</v>
      </c>
      <c r="I95" s="123">
        <v>1374.6189791100001</v>
      </c>
      <c r="J95" s="123">
        <v>263.71912673999998</v>
      </c>
      <c r="K95" s="123">
        <v>29.357599659999998</v>
      </c>
      <c r="L95" s="123">
        <v>61.426504950000002</v>
      </c>
      <c r="M95" s="173" t="s">
        <v>189</v>
      </c>
      <c r="N95" s="123">
        <v>375.23114589999994</v>
      </c>
      <c r="O95" s="123">
        <v>791.20910880999998</v>
      </c>
      <c r="P95" s="123">
        <v>46.793006579999989</v>
      </c>
      <c r="Q95" s="123">
        <v>7.8566135300000006</v>
      </c>
      <c r="R95" s="123">
        <v>51.985081210000004</v>
      </c>
      <c r="S95" s="123">
        <v>36.87090044</v>
      </c>
      <c r="T95" s="123">
        <v>19.560978509999998</v>
      </c>
      <c r="U95" s="123"/>
      <c r="V95" s="123"/>
    </row>
    <row r="96" spans="1:22" hidden="1" outlineLevel="1">
      <c r="A96" s="15">
        <v>43132</v>
      </c>
      <c r="B96" s="123">
        <v>10588.9427643</v>
      </c>
      <c r="C96" s="123">
        <v>1093.1894678599997</v>
      </c>
      <c r="D96" s="123">
        <v>73.182403050000005</v>
      </c>
      <c r="E96" s="123">
        <v>5997.6702864200006</v>
      </c>
      <c r="F96" s="123">
        <v>157.80812283</v>
      </c>
      <c r="G96" s="123">
        <v>15.041757759999999</v>
      </c>
      <c r="H96" s="123">
        <v>189.47182566000001</v>
      </c>
      <c r="I96" s="123">
        <v>1451.6822770900001</v>
      </c>
      <c r="J96" s="123">
        <v>228.39815192999998</v>
      </c>
      <c r="K96" s="123">
        <v>27.743108520000003</v>
      </c>
      <c r="L96" s="123">
        <v>55.679414170000001</v>
      </c>
      <c r="M96" s="173" t="s">
        <v>189</v>
      </c>
      <c r="N96" s="123">
        <v>379.56148336000007</v>
      </c>
      <c r="O96" s="123">
        <v>785.33966615999998</v>
      </c>
      <c r="P96" s="123">
        <v>37.411261770000003</v>
      </c>
      <c r="Q96" s="123">
        <v>7.1634119899999993</v>
      </c>
      <c r="R96" s="123">
        <v>54.376459740000001</v>
      </c>
      <c r="S96" s="123">
        <v>15.55689158</v>
      </c>
      <c r="T96" s="123">
        <v>19.666774409999999</v>
      </c>
      <c r="U96" s="123"/>
      <c r="V96" s="123"/>
    </row>
    <row r="97" spans="1:22" hidden="1" outlineLevel="1">
      <c r="A97" s="15">
        <v>43160</v>
      </c>
      <c r="B97" s="123">
        <v>9926.9512292299987</v>
      </c>
      <c r="C97" s="123">
        <v>1236.1551578500003</v>
      </c>
      <c r="D97" s="123">
        <v>54.908793539999998</v>
      </c>
      <c r="E97" s="123">
        <v>5424.6858432600002</v>
      </c>
      <c r="F97" s="123">
        <v>117.50386971999998</v>
      </c>
      <c r="G97" s="123">
        <v>18.033756139999998</v>
      </c>
      <c r="H97" s="123">
        <v>162.31507185999999</v>
      </c>
      <c r="I97" s="123">
        <v>1389.90249092</v>
      </c>
      <c r="J97" s="123">
        <v>218.07724366000002</v>
      </c>
      <c r="K97" s="123">
        <v>23.376507909999997</v>
      </c>
      <c r="L97" s="123">
        <v>71.297432560000004</v>
      </c>
      <c r="M97" s="173" t="s">
        <v>189</v>
      </c>
      <c r="N97" s="123">
        <v>381.28345638000008</v>
      </c>
      <c r="O97" s="123">
        <v>694.25014181999995</v>
      </c>
      <c r="P97" s="123">
        <v>41.970122979999992</v>
      </c>
      <c r="Q97" s="123">
        <v>7.0973735200000014</v>
      </c>
      <c r="R97" s="123">
        <v>59.676969250000006</v>
      </c>
      <c r="S97" s="123">
        <v>7.7122553900000002</v>
      </c>
      <c r="T97" s="123">
        <v>18.704742469999999</v>
      </c>
      <c r="U97" s="123"/>
      <c r="V97" s="123"/>
    </row>
    <row r="98" spans="1:22" hidden="1" outlineLevel="1">
      <c r="A98" s="15">
        <v>43191</v>
      </c>
      <c r="B98" s="123">
        <v>9948.3842166500017</v>
      </c>
      <c r="C98" s="123">
        <v>1461.5237880499999</v>
      </c>
      <c r="D98" s="123">
        <v>51.62838464</v>
      </c>
      <c r="E98" s="123">
        <v>5272.1792756100003</v>
      </c>
      <c r="F98" s="123">
        <v>172.82068738000001</v>
      </c>
      <c r="G98" s="123">
        <v>16.248703939999999</v>
      </c>
      <c r="H98" s="123">
        <v>154.99263057999997</v>
      </c>
      <c r="I98" s="123">
        <v>1422.88186931</v>
      </c>
      <c r="J98" s="123">
        <v>217.46625426999998</v>
      </c>
      <c r="K98" s="123">
        <v>26.549898900000002</v>
      </c>
      <c r="L98" s="123">
        <v>57.758056519999997</v>
      </c>
      <c r="M98" s="173" t="s">
        <v>189</v>
      </c>
      <c r="N98" s="123">
        <v>381.03679054999992</v>
      </c>
      <c r="O98" s="123">
        <v>577.78522810000004</v>
      </c>
      <c r="P98" s="123">
        <v>46.848824749999991</v>
      </c>
      <c r="Q98" s="123">
        <v>6.0939013599999994</v>
      </c>
      <c r="R98" s="123">
        <v>58.119872249999993</v>
      </c>
      <c r="S98" s="123">
        <v>7.50848447</v>
      </c>
      <c r="T98" s="123">
        <v>16.941565969999996</v>
      </c>
      <c r="U98" s="123"/>
      <c r="V98" s="123"/>
    </row>
    <row r="99" spans="1:22" hidden="1" outlineLevel="1">
      <c r="A99" s="15">
        <v>43221</v>
      </c>
      <c r="B99" s="123">
        <v>9526.0181414199978</v>
      </c>
      <c r="C99" s="123">
        <v>1319.9065100600001</v>
      </c>
      <c r="D99" s="123">
        <v>33.763253660000004</v>
      </c>
      <c r="E99" s="123">
        <v>5225.0668076099992</v>
      </c>
      <c r="F99" s="123">
        <v>164.20580826000003</v>
      </c>
      <c r="G99" s="123">
        <v>17.485299959999999</v>
      </c>
      <c r="H99" s="123">
        <v>156.47056777999998</v>
      </c>
      <c r="I99" s="123">
        <v>1166.5047679499999</v>
      </c>
      <c r="J99" s="123">
        <v>229.09605159999998</v>
      </c>
      <c r="K99" s="123">
        <v>40.966542390000001</v>
      </c>
      <c r="L99" s="123">
        <v>64.740882690000007</v>
      </c>
      <c r="M99" s="173" t="s">
        <v>189</v>
      </c>
      <c r="N99" s="123">
        <v>386.83418795</v>
      </c>
      <c r="O99" s="123">
        <v>578.10971100999996</v>
      </c>
      <c r="P99" s="123">
        <v>47.911600329999999</v>
      </c>
      <c r="Q99" s="123">
        <v>6.8266014200000003</v>
      </c>
      <c r="R99" s="123">
        <v>62.296684530000007</v>
      </c>
      <c r="S99" s="123">
        <v>7.0837594299999997</v>
      </c>
      <c r="T99" s="123">
        <v>18.749104790000004</v>
      </c>
      <c r="U99" s="123"/>
      <c r="V99" s="123"/>
    </row>
    <row r="100" spans="1:22" hidden="1" outlineLevel="1">
      <c r="A100" s="15">
        <v>43252</v>
      </c>
      <c r="B100" s="123">
        <v>9417.542888920003</v>
      </c>
      <c r="C100" s="123">
        <v>1139.3173112300001</v>
      </c>
      <c r="D100" s="123">
        <v>44.59130485</v>
      </c>
      <c r="E100" s="123">
        <v>5134.2298066300009</v>
      </c>
      <c r="F100" s="123">
        <v>174.57722928000001</v>
      </c>
      <c r="G100" s="123">
        <v>15.900129489999999</v>
      </c>
      <c r="H100" s="123">
        <v>165.66829207000001</v>
      </c>
      <c r="I100" s="123">
        <v>1156.2504996600001</v>
      </c>
      <c r="J100" s="123">
        <v>230.16405653999999</v>
      </c>
      <c r="K100" s="123">
        <v>63.145838189999999</v>
      </c>
      <c r="L100" s="123">
        <v>61.337223680000008</v>
      </c>
      <c r="M100" s="173" t="s">
        <v>189</v>
      </c>
      <c r="N100" s="123">
        <v>396.26734591999997</v>
      </c>
      <c r="O100" s="123">
        <v>690.77111631999992</v>
      </c>
      <c r="P100" s="123">
        <v>49.558644099999995</v>
      </c>
      <c r="Q100" s="123">
        <v>8.1781862899999993</v>
      </c>
      <c r="R100" s="123">
        <v>64.14749879</v>
      </c>
      <c r="S100" s="123">
        <v>6.3946357600000008</v>
      </c>
      <c r="T100" s="123">
        <v>17.043770120000001</v>
      </c>
      <c r="U100" s="123"/>
      <c r="V100" s="123"/>
    </row>
    <row r="101" spans="1:22" hidden="1" outlineLevel="1">
      <c r="A101" s="15">
        <v>43282</v>
      </c>
      <c r="B101" s="123">
        <v>9227.9457142100018</v>
      </c>
      <c r="C101" s="123">
        <v>1172.7712676400001</v>
      </c>
      <c r="D101" s="123">
        <v>43.458039529999994</v>
      </c>
      <c r="E101" s="123">
        <v>4577.6700946999999</v>
      </c>
      <c r="F101" s="123">
        <v>76.346705270000001</v>
      </c>
      <c r="G101" s="123">
        <v>24.717981400000003</v>
      </c>
      <c r="H101" s="123">
        <v>201.68964845000002</v>
      </c>
      <c r="I101" s="123">
        <v>1409.0929593899998</v>
      </c>
      <c r="J101" s="123">
        <v>246.58792871</v>
      </c>
      <c r="K101" s="123">
        <v>83.009930090000012</v>
      </c>
      <c r="L101" s="123">
        <v>67.943675970000001</v>
      </c>
      <c r="M101" s="173" t="s">
        <v>189</v>
      </c>
      <c r="N101" s="123">
        <v>397.72562722999999</v>
      </c>
      <c r="O101" s="123">
        <v>686.16606833000003</v>
      </c>
      <c r="P101" s="123">
        <v>52.89666115</v>
      </c>
      <c r="Q101" s="123">
        <v>6.6657852000000011</v>
      </c>
      <c r="R101" s="123">
        <v>73.052823019999991</v>
      </c>
      <c r="S101" s="123">
        <v>88.227392469999998</v>
      </c>
      <c r="T101" s="123">
        <v>19.92312566</v>
      </c>
      <c r="U101" s="123"/>
      <c r="V101" s="123"/>
    </row>
    <row r="102" spans="1:22" hidden="1" outlineLevel="1">
      <c r="A102" s="15">
        <v>43313</v>
      </c>
      <c r="B102" s="123">
        <v>9441.6903620699995</v>
      </c>
      <c r="C102" s="123">
        <v>979.38146686999994</v>
      </c>
      <c r="D102" s="123">
        <v>39.496306439999998</v>
      </c>
      <c r="E102" s="123">
        <v>5000.7676375800002</v>
      </c>
      <c r="F102" s="123">
        <v>66.552230350000002</v>
      </c>
      <c r="G102" s="123">
        <v>19.162599330000003</v>
      </c>
      <c r="H102" s="123">
        <v>196.89094717999998</v>
      </c>
      <c r="I102" s="123">
        <v>1438.9008473199999</v>
      </c>
      <c r="J102" s="123">
        <v>234.41080626999999</v>
      </c>
      <c r="K102" s="123">
        <v>63.04835520999999</v>
      </c>
      <c r="L102" s="123">
        <v>78.134619359999988</v>
      </c>
      <c r="M102" s="173" t="s">
        <v>189</v>
      </c>
      <c r="N102" s="123">
        <v>408.80716954000007</v>
      </c>
      <c r="O102" s="123">
        <v>694.22885721000011</v>
      </c>
      <c r="P102" s="123">
        <v>56.20026386</v>
      </c>
      <c r="Q102" s="123">
        <v>7.8084634799999995</v>
      </c>
      <c r="R102" s="123">
        <v>76.891433449999994</v>
      </c>
      <c r="S102" s="123">
        <v>61.955620789999998</v>
      </c>
      <c r="T102" s="123">
        <v>19.052737830000002</v>
      </c>
      <c r="U102" s="123"/>
      <c r="V102" s="123"/>
    </row>
    <row r="103" spans="1:22" hidden="1" outlineLevel="1">
      <c r="A103" s="15">
        <v>43344</v>
      </c>
      <c r="B103" s="123">
        <v>8666.5321024000004</v>
      </c>
      <c r="C103" s="123">
        <v>925.30798937000009</v>
      </c>
      <c r="D103" s="123">
        <v>46.854567790000004</v>
      </c>
      <c r="E103" s="123">
        <v>4179.3282573899996</v>
      </c>
      <c r="F103" s="123">
        <v>186.65419901999999</v>
      </c>
      <c r="G103" s="123">
        <v>23.348398229999997</v>
      </c>
      <c r="H103" s="123">
        <v>199.64197424999998</v>
      </c>
      <c r="I103" s="123">
        <v>1448.6953719099999</v>
      </c>
      <c r="J103" s="123">
        <v>243.20539010000002</v>
      </c>
      <c r="K103" s="123">
        <v>57.33311716</v>
      </c>
      <c r="L103" s="123">
        <v>71.128661859999994</v>
      </c>
      <c r="M103" s="173" t="s">
        <v>189</v>
      </c>
      <c r="N103" s="123">
        <v>431.47646276999996</v>
      </c>
      <c r="O103" s="123">
        <v>585.73170588000005</v>
      </c>
      <c r="P103" s="123">
        <v>49.995541939999988</v>
      </c>
      <c r="Q103" s="123">
        <v>9.1912625800000001</v>
      </c>
      <c r="R103" s="123">
        <v>81.296511719999984</v>
      </c>
      <c r="S103" s="123">
        <v>109.82116943</v>
      </c>
      <c r="T103" s="123">
        <v>17.521520999999996</v>
      </c>
      <c r="U103" s="123"/>
      <c r="V103" s="123"/>
    </row>
    <row r="104" spans="1:22" hidden="1" outlineLevel="1">
      <c r="A104" s="15">
        <v>43374</v>
      </c>
      <c r="B104" s="123">
        <v>8906.1399728899996</v>
      </c>
      <c r="C104" s="123">
        <v>929.07883271000014</v>
      </c>
      <c r="D104" s="123">
        <v>65.155972699999992</v>
      </c>
      <c r="E104" s="123">
        <v>4166.7004773100007</v>
      </c>
      <c r="F104" s="123">
        <v>164.87394033999999</v>
      </c>
      <c r="G104" s="123">
        <v>30.799857940000003</v>
      </c>
      <c r="H104" s="123">
        <v>200.57258697</v>
      </c>
      <c r="I104" s="123">
        <v>1766.7927512300002</v>
      </c>
      <c r="J104" s="123">
        <v>274.34864835999997</v>
      </c>
      <c r="K104" s="123">
        <v>51.580621169999993</v>
      </c>
      <c r="L104" s="123">
        <v>80.54992956000001</v>
      </c>
      <c r="M104" s="173" t="s">
        <v>189</v>
      </c>
      <c r="N104" s="123">
        <v>444.54559053000003</v>
      </c>
      <c r="O104" s="123">
        <v>471.46726808999995</v>
      </c>
      <c r="P104" s="123">
        <v>49.876186510000004</v>
      </c>
      <c r="Q104" s="123">
        <v>10.264729959999999</v>
      </c>
      <c r="R104" s="123">
        <v>85.986806599999994</v>
      </c>
      <c r="S104" s="123">
        <v>95.556080150000014</v>
      </c>
      <c r="T104" s="123">
        <v>17.989692760000004</v>
      </c>
      <c r="U104" s="123"/>
      <c r="V104" s="123"/>
    </row>
    <row r="105" spans="1:22" hidden="1" outlineLevel="1">
      <c r="A105" s="15">
        <v>43405</v>
      </c>
      <c r="B105" s="123">
        <v>8131.8152144699998</v>
      </c>
      <c r="C105" s="123">
        <v>1040.50845534</v>
      </c>
      <c r="D105" s="123">
        <v>45.063283750000004</v>
      </c>
      <c r="E105" s="123">
        <v>3261.8592855699999</v>
      </c>
      <c r="F105" s="123">
        <v>78.276176570000004</v>
      </c>
      <c r="G105" s="123">
        <v>23.696480209999997</v>
      </c>
      <c r="H105" s="123">
        <v>244.01705934000003</v>
      </c>
      <c r="I105" s="123">
        <v>1866.8080688500002</v>
      </c>
      <c r="J105" s="123">
        <v>248.60350408999997</v>
      </c>
      <c r="K105" s="123">
        <v>39.885464380000002</v>
      </c>
      <c r="L105" s="123">
        <v>72.116997099999992</v>
      </c>
      <c r="M105" s="173" t="s">
        <v>189</v>
      </c>
      <c r="N105" s="123">
        <v>430.40492454000002</v>
      </c>
      <c r="O105" s="123">
        <v>545.52025743000002</v>
      </c>
      <c r="P105" s="123">
        <v>39.530146799999997</v>
      </c>
      <c r="Q105" s="123">
        <v>10.201694010000001</v>
      </c>
      <c r="R105" s="123">
        <v>89.720090880000015</v>
      </c>
      <c r="S105" s="123">
        <v>78.116420730000002</v>
      </c>
      <c r="T105" s="123">
        <v>17.486904880000001</v>
      </c>
      <c r="U105" s="123"/>
      <c r="V105" s="123"/>
    </row>
    <row r="106" spans="1:22" hidden="1" outlineLevel="1">
      <c r="A106" s="15">
        <v>43435</v>
      </c>
      <c r="B106" s="123">
        <v>8704.0578001499998</v>
      </c>
      <c r="C106" s="123">
        <v>1036.9343741</v>
      </c>
      <c r="D106" s="123">
        <v>41.897629309999999</v>
      </c>
      <c r="E106" s="123">
        <v>3907.9190870499997</v>
      </c>
      <c r="F106" s="123">
        <v>131.27038647000001</v>
      </c>
      <c r="G106" s="123">
        <v>22.592090189999997</v>
      </c>
      <c r="H106" s="123">
        <v>338.74550781999994</v>
      </c>
      <c r="I106" s="123">
        <v>1604.8734247100001</v>
      </c>
      <c r="J106" s="123">
        <v>300.21769913000003</v>
      </c>
      <c r="K106" s="123">
        <v>43.458963050000001</v>
      </c>
      <c r="L106" s="123">
        <v>63.518793810000005</v>
      </c>
      <c r="M106" s="173" t="s">
        <v>189</v>
      </c>
      <c r="N106" s="123">
        <v>447.86224374999995</v>
      </c>
      <c r="O106" s="123">
        <v>549.85270130999993</v>
      </c>
      <c r="P106" s="123">
        <v>49.85254072</v>
      </c>
      <c r="Q106" s="123">
        <v>9.4737529999999985</v>
      </c>
      <c r="R106" s="123">
        <v>94.747086320000008</v>
      </c>
      <c r="S106" s="123">
        <v>41.059858349999999</v>
      </c>
      <c r="T106" s="123">
        <v>19.781661060000001</v>
      </c>
      <c r="U106" s="123"/>
      <c r="V106" s="123"/>
    </row>
    <row r="107" spans="1:22" hidden="1" outlineLevel="1">
      <c r="A107" s="15">
        <v>43466</v>
      </c>
      <c r="B107" s="123">
        <v>8016.4915206599999</v>
      </c>
      <c r="C107" s="123">
        <v>1058.78652773</v>
      </c>
      <c r="D107" s="123">
        <v>41.389600160000001</v>
      </c>
      <c r="E107" s="123">
        <v>3490.7605721399996</v>
      </c>
      <c r="F107" s="123">
        <v>168.88754062999999</v>
      </c>
      <c r="G107" s="123">
        <v>22.188250600000003</v>
      </c>
      <c r="H107" s="123">
        <v>292.95472732999997</v>
      </c>
      <c r="I107" s="123">
        <v>1397.2802996100002</v>
      </c>
      <c r="J107" s="123">
        <v>249.84943598000001</v>
      </c>
      <c r="K107" s="123">
        <v>32.551254139999998</v>
      </c>
      <c r="L107" s="123">
        <v>79.555218360000012</v>
      </c>
      <c r="M107" s="173" t="s">
        <v>189</v>
      </c>
      <c r="N107" s="123">
        <v>455.44011337000001</v>
      </c>
      <c r="O107" s="123">
        <v>510.74035860999993</v>
      </c>
      <c r="P107" s="123">
        <v>46.563632299999995</v>
      </c>
      <c r="Q107" s="123">
        <v>9.8697409100000009</v>
      </c>
      <c r="R107" s="123">
        <v>106.23479969999998</v>
      </c>
      <c r="S107" s="123">
        <v>34.906776409999999</v>
      </c>
      <c r="T107" s="123">
        <v>18.532672680000001</v>
      </c>
      <c r="U107" s="123"/>
      <c r="V107" s="123"/>
    </row>
    <row r="108" spans="1:22" hidden="1" outlineLevel="1">
      <c r="A108" s="15">
        <v>43497</v>
      </c>
      <c r="B108" s="123">
        <v>8106.1903879200008</v>
      </c>
      <c r="C108" s="123">
        <v>1130.7424667499999</v>
      </c>
      <c r="D108" s="123">
        <v>47.474228969999999</v>
      </c>
      <c r="E108" s="123">
        <v>3419.0434134900001</v>
      </c>
      <c r="F108" s="123">
        <v>223.89696418000003</v>
      </c>
      <c r="G108" s="123">
        <v>20.538164099999996</v>
      </c>
      <c r="H108" s="123">
        <v>329.46505110000004</v>
      </c>
      <c r="I108" s="123">
        <v>1416.4918670500001</v>
      </c>
      <c r="J108" s="123">
        <v>233.00185267000001</v>
      </c>
      <c r="K108" s="123">
        <v>29.495064050000003</v>
      </c>
      <c r="L108" s="123">
        <v>81.020482909999998</v>
      </c>
      <c r="M108" s="173" t="s">
        <v>189</v>
      </c>
      <c r="N108" s="123">
        <v>451.36747582999999</v>
      </c>
      <c r="O108" s="123">
        <v>509.98461293999998</v>
      </c>
      <c r="P108" s="123">
        <v>40.336612679999995</v>
      </c>
      <c r="Q108" s="123">
        <v>10.534217349999999</v>
      </c>
      <c r="R108" s="123">
        <v>120.08019244000002</v>
      </c>
      <c r="S108" s="123">
        <v>23.86030718</v>
      </c>
      <c r="T108" s="123">
        <v>18.857414230000003</v>
      </c>
      <c r="U108" s="123"/>
      <c r="V108" s="123"/>
    </row>
    <row r="109" spans="1:22" hidden="1" outlineLevel="1">
      <c r="A109" s="15">
        <v>43525</v>
      </c>
      <c r="B109" s="123">
        <v>7402.2255707000004</v>
      </c>
      <c r="C109" s="123">
        <v>1060.72277302</v>
      </c>
      <c r="D109" s="123">
        <v>42.81759319999999</v>
      </c>
      <c r="E109" s="123">
        <v>2786.4684422099999</v>
      </c>
      <c r="F109" s="123">
        <v>190.69207046</v>
      </c>
      <c r="G109" s="123">
        <v>19.877740599999999</v>
      </c>
      <c r="H109" s="123">
        <v>254.70094965000001</v>
      </c>
      <c r="I109" s="123">
        <v>1425.0900220599999</v>
      </c>
      <c r="J109" s="123">
        <v>223.74693721</v>
      </c>
      <c r="K109" s="123">
        <v>28.824723689999999</v>
      </c>
      <c r="L109" s="123">
        <v>72.50860136</v>
      </c>
      <c r="M109" s="173" t="s">
        <v>189</v>
      </c>
      <c r="N109" s="123">
        <v>460.15038418999995</v>
      </c>
      <c r="O109" s="123">
        <v>616.05671532000008</v>
      </c>
      <c r="P109" s="123">
        <v>47.731867039999997</v>
      </c>
      <c r="Q109" s="123">
        <v>10.624988399999999</v>
      </c>
      <c r="R109" s="123">
        <v>133.45312560000002</v>
      </c>
      <c r="S109" s="123">
        <v>11.12977298</v>
      </c>
      <c r="T109" s="123">
        <v>17.628863710000001</v>
      </c>
      <c r="U109" s="123"/>
      <c r="V109" s="123"/>
    </row>
    <row r="110" spans="1:22" hidden="1" outlineLevel="1">
      <c r="A110" s="15">
        <v>43556</v>
      </c>
      <c r="B110" s="123">
        <v>7264.0270110599995</v>
      </c>
      <c r="C110" s="123">
        <v>1110.3405018200001</v>
      </c>
      <c r="D110" s="123">
        <v>35.382923380000001</v>
      </c>
      <c r="E110" s="123">
        <v>2930.2757835899997</v>
      </c>
      <c r="F110" s="123">
        <v>194.43459032999999</v>
      </c>
      <c r="G110" s="123">
        <v>24.183297200000002</v>
      </c>
      <c r="H110" s="123">
        <v>219.97650729999998</v>
      </c>
      <c r="I110" s="123">
        <v>1241.2887367300002</v>
      </c>
      <c r="J110" s="123">
        <v>207.31365919999999</v>
      </c>
      <c r="K110" s="123">
        <v>25.657955189999999</v>
      </c>
      <c r="L110" s="123">
        <v>64.342642339999998</v>
      </c>
      <c r="M110" s="173" t="s">
        <v>189</v>
      </c>
      <c r="N110" s="123">
        <v>465.10460656000004</v>
      </c>
      <c r="O110" s="123">
        <v>516.58542090999993</v>
      </c>
      <c r="P110" s="123">
        <v>42.557293889999997</v>
      </c>
      <c r="Q110" s="123">
        <v>10.556578439999999</v>
      </c>
      <c r="R110" s="123">
        <v>142.05708713999999</v>
      </c>
      <c r="S110" s="123">
        <v>16.452381599999999</v>
      </c>
      <c r="T110" s="123">
        <v>17.51704544</v>
      </c>
      <c r="U110" s="123"/>
      <c r="V110" s="123"/>
    </row>
    <row r="111" spans="1:22" hidden="1" outlineLevel="1">
      <c r="A111" s="15">
        <v>43586</v>
      </c>
      <c r="B111" s="123">
        <v>6880.750830859999</v>
      </c>
      <c r="C111" s="123">
        <v>1037.52824463</v>
      </c>
      <c r="D111" s="123">
        <v>30.901526499999999</v>
      </c>
      <c r="E111" s="123">
        <v>2567.7629264099996</v>
      </c>
      <c r="F111" s="123">
        <v>181.14027067999999</v>
      </c>
      <c r="G111" s="123">
        <v>18.460014430000005</v>
      </c>
      <c r="H111" s="123">
        <v>222.68939271999997</v>
      </c>
      <c r="I111" s="123">
        <v>1315.9188739800002</v>
      </c>
      <c r="J111" s="123">
        <v>196.17966340000001</v>
      </c>
      <c r="K111" s="123">
        <v>35.879806379999998</v>
      </c>
      <c r="L111" s="123">
        <v>75.120258390000004</v>
      </c>
      <c r="M111" s="173" t="s">
        <v>189</v>
      </c>
      <c r="N111" s="123">
        <v>463.08135411999996</v>
      </c>
      <c r="O111" s="123">
        <v>517.51076467999997</v>
      </c>
      <c r="P111" s="123">
        <v>47.35684285</v>
      </c>
      <c r="Q111" s="123">
        <v>10.514597569999999</v>
      </c>
      <c r="R111" s="123">
        <v>130.20900739000001</v>
      </c>
      <c r="S111" s="123">
        <v>8.3242715199999999</v>
      </c>
      <c r="T111" s="123">
        <v>22.173015210000003</v>
      </c>
      <c r="U111" s="123"/>
      <c r="V111" s="123"/>
    </row>
    <row r="112" spans="1:22" hidden="1" outlineLevel="1">
      <c r="A112" s="15">
        <v>43617</v>
      </c>
      <c r="B112" s="123">
        <v>6788.9130080699988</v>
      </c>
      <c r="C112" s="123">
        <v>988.27799729999992</v>
      </c>
      <c r="D112" s="123">
        <v>29.18410746</v>
      </c>
      <c r="E112" s="123">
        <v>2479.5607918000005</v>
      </c>
      <c r="F112" s="123">
        <v>325.72734507000007</v>
      </c>
      <c r="G112" s="123">
        <v>19.444186220000002</v>
      </c>
      <c r="H112" s="123">
        <v>238.10858507000003</v>
      </c>
      <c r="I112" s="123">
        <v>1244.7495882899998</v>
      </c>
      <c r="J112" s="123">
        <v>181.89654612999999</v>
      </c>
      <c r="K112" s="123">
        <v>68.014493209999998</v>
      </c>
      <c r="L112" s="123">
        <v>67.347283140000002</v>
      </c>
      <c r="M112" s="173" t="s">
        <v>189</v>
      </c>
      <c r="N112" s="123">
        <v>472.51339723999996</v>
      </c>
      <c r="O112" s="123">
        <v>471.18006403000004</v>
      </c>
      <c r="P112" s="123">
        <v>45.976690759999997</v>
      </c>
      <c r="Q112" s="123">
        <v>8.3911805800000003</v>
      </c>
      <c r="R112" s="123">
        <v>119.29663475</v>
      </c>
      <c r="S112" s="123">
        <v>10.24573949</v>
      </c>
      <c r="T112" s="123">
        <v>18.998377530000003</v>
      </c>
      <c r="U112" s="123"/>
      <c r="V112" s="123"/>
    </row>
    <row r="113" spans="1:22" hidden="1" outlineLevel="1">
      <c r="A113" s="15">
        <v>43647</v>
      </c>
      <c r="B113" s="123">
        <v>7994.5998961700006</v>
      </c>
      <c r="C113" s="123">
        <v>1027.7894572600001</v>
      </c>
      <c r="D113" s="123">
        <v>45.375579639999998</v>
      </c>
      <c r="E113" s="123">
        <v>3052.88151978</v>
      </c>
      <c r="F113" s="123">
        <v>393.48227057000003</v>
      </c>
      <c r="G113" s="123">
        <v>26.648667139999997</v>
      </c>
      <c r="H113" s="123">
        <v>277.94185456000002</v>
      </c>
      <c r="I113" s="123">
        <v>1582.6238870399998</v>
      </c>
      <c r="J113" s="123">
        <v>218.14090042999999</v>
      </c>
      <c r="K113" s="123">
        <v>91.850839060000013</v>
      </c>
      <c r="L113" s="123">
        <v>92.302417859999991</v>
      </c>
      <c r="M113" s="173" t="s">
        <v>189</v>
      </c>
      <c r="N113" s="123">
        <v>485.33592345000005</v>
      </c>
      <c r="O113" s="123">
        <v>418.59264963999999</v>
      </c>
      <c r="P113" s="123">
        <v>51.44837488999999</v>
      </c>
      <c r="Q113" s="123">
        <v>8.2170113499999999</v>
      </c>
      <c r="R113" s="123">
        <v>129.45563153000001</v>
      </c>
      <c r="S113" s="123">
        <v>69.805948690000008</v>
      </c>
      <c r="T113" s="123">
        <v>22.70696328</v>
      </c>
      <c r="U113" s="123"/>
      <c r="V113" s="123"/>
    </row>
    <row r="114" spans="1:22" hidden="1" outlineLevel="1">
      <c r="A114" s="15">
        <v>43678</v>
      </c>
      <c r="B114" s="123">
        <v>7644.9441733900003</v>
      </c>
      <c r="C114" s="123">
        <v>1054.0521711900001</v>
      </c>
      <c r="D114" s="123">
        <v>59.249575319999991</v>
      </c>
      <c r="E114" s="123">
        <v>2790.8936760799998</v>
      </c>
      <c r="F114" s="123">
        <v>177.30904584999999</v>
      </c>
      <c r="G114" s="123">
        <v>24.143985779999998</v>
      </c>
      <c r="H114" s="123">
        <v>284.82849947</v>
      </c>
      <c r="I114" s="123">
        <v>1654.48044076</v>
      </c>
      <c r="J114" s="123">
        <v>301.10477786000001</v>
      </c>
      <c r="K114" s="123">
        <v>88.202867900000015</v>
      </c>
      <c r="L114" s="123">
        <v>98.267139010000008</v>
      </c>
      <c r="M114" s="173" t="s">
        <v>189</v>
      </c>
      <c r="N114" s="123">
        <v>497.86976325000006</v>
      </c>
      <c r="O114" s="123">
        <v>371.23982242</v>
      </c>
      <c r="P114" s="123">
        <v>46.218519950000001</v>
      </c>
      <c r="Q114" s="123">
        <v>8.9570716099999999</v>
      </c>
      <c r="R114" s="123">
        <v>131.42610979</v>
      </c>
      <c r="S114" s="123">
        <v>36.338943049999997</v>
      </c>
      <c r="T114" s="123">
        <v>20.361764100000002</v>
      </c>
      <c r="U114" s="123"/>
      <c r="V114" s="123"/>
    </row>
    <row r="115" spans="1:22" hidden="1" outlineLevel="1">
      <c r="A115" s="15">
        <v>43709</v>
      </c>
      <c r="B115" s="123">
        <v>7559.2135177099999</v>
      </c>
      <c r="C115" s="123">
        <v>1097.2912897600002</v>
      </c>
      <c r="D115" s="123">
        <v>65.195138329999992</v>
      </c>
      <c r="E115" s="123">
        <v>2586.2387406000003</v>
      </c>
      <c r="F115" s="123">
        <v>172.52787887</v>
      </c>
      <c r="G115" s="123">
        <v>33.715180699999998</v>
      </c>
      <c r="H115" s="123">
        <v>254.86606671999999</v>
      </c>
      <c r="I115" s="123">
        <v>1839.7541522099998</v>
      </c>
      <c r="J115" s="123">
        <v>229.87898124999998</v>
      </c>
      <c r="K115" s="123">
        <v>73.013238140000013</v>
      </c>
      <c r="L115" s="123">
        <v>83.117186660000002</v>
      </c>
      <c r="M115" s="173" t="s">
        <v>189</v>
      </c>
      <c r="N115" s="123">
        <v>509.10554517999998</v>
      </c>
      <c r="O115" s="123">
        <v>379.62576536000006</v>
      </c>
      <c r="P115" s="123">
        <v>45.540340320000013</v>
      </c>
      <c r="Q115" s="123">
        <v>11.509407109999998</v>
      </c>
      <c r="R115" s="123">
        <v>142.78611192000002</v>
      </c>
      <c r="S115" s="123">
        <v>15.877018400000001</v>
      </c>
      <c r="T115" s="123">
        <v>19.171476179999999</v>
      </c>
      <c r="U115" s="123"/>
      <c r="V115" s="123"/>
    </row>
    <row r="116" spans="1:22" hidden="1" outlineLevel="1">
      <c r="A116" s="15">
        <v>43739</v>
      </c>
      <c r="B116" s="123">
        <v>7761.8927616499996</v>
      </c>
      <c r="C116" s="123">
        <v>951.08605024999997</v>
      </c>
      <c r="D116" s="123">
        <v>84.216049659999996</v>
      </c>
      <c r="E116" s="123">
        <v>2719.3349073900004</v>
      </c>
      <c r="F116" s="123">
        <v>171.02918302</v>
      </c>
      <c r="G116" s="123">
        <v>31.871655649999997</v>
      </c>
      <c r="H116" s="123">
        <v>263.26432010000002</v>
      </c>
      <c r="I116" s="123">
        <v>1949.9169282099997</v>
      </c>
      <c r="J116" s="123">
        <v>234.03041726999999</v>
      </c>
      <c r="K116" s="123">
        <v>63.168008780000008</v>
      </c>
      <c r="L116" s="123">
        <v>126.41866552</v>
      </c>
      <c r="M116" s="173" t="s">
        <v>189</v>
      </c>
      <c r="N116" s="123">
        <v>529.51155509</v>
      </c>
      <c r="O116" s="123">
        <v>366.94173709999995</v>
      </c>
      <c r="P116" s="123">
        <v>56.618318219999999</v>
      </c>
      <c r="Q116" s="123">
        <v>9.8461197699999996</v>
      </c>
      <c r="R116" s="123">
        <v>155.67492847999998</v>
      </c>
      <c r="S116" s="123">
        <v>28.07720612</v>
      </c>
      <c r="T116" s="123">
        <v>20.88671102</v>
      </c>
      <c r="U116" s="123"/>
      <c r="V116" s="123"/>
    </row>
    <row r="117" spans="1:22" hidden="1" outlineLevel="1">
      <c r="A117" s="15">
        <v>43770</v>
      </c>
      <c r="B117" s="123">
        <v>7869.1529462299995</v>
      </c>
      <c r="C117" s="123">
        <v>1063.91492705</v>
      </c>
      <c r="D117" s="123">
        <v>57.920727489999997</v>
      </c>
      <c r="E117" s="123">
        <v>2799.4379710699995</v>
      </c>
      <c r="F117" s="123">
        <v>106.10217215</v>
      </c>
      <c r="G117" s="123">
        <v>20.485428750000001</v>
      </c>
      <c r="H117" s="123">
        <v>243.50839572999999</v>
      </c>
      <c r="I117" s="123">
        <v>1823.1618797800002</v>
      </c>
      <c r="J117" s="123">
        <v>225.10370217000002</v>
      </c>
      <c r="K117" s="123">
        <v>59.175453849999997</v>
      </c>
      <c r="L117" s="123">
        <v>99.204357090000002</v>
      </c>
      <c r="M117" s="173" t="s">
        <v>189</v>
      </c>
      <c r="N117" s="123">
        <v>468.99175104</v>
      </c>
      <c r="O117" s="123">
        <v>640.74434625999993</v>
      </c>
      <c r="P117" s="123">
        <v>51.76309603</v>
      </c>
      <c r="Q117" s="123">
        <v>9.2354622400000004</v>
      </c>
      <c r="R117" s="123">
        <v>160.80778429</v>
      </c>
      <c r="S117" s="123">
        <v>19.094856929999999</v>
      </c>
      <c r="T117" s="123">
        <v>20.500634310000002</v>
      </c>
      <c r="U117" s="123"/>
      <c r="V117" s="123"/>
    </row>
    <row r="118" spans="1:22" hidden="1" outlineLevel="1">
      <c r="A118" s="15">
        <v>43800</v>
      </c>
      <c r="B118" s="123">
        <v>8419.2930587100018</v>
      </c>
      <c r="C118" s="123">
        <v>997.63159226999994</v>
      </c>
      <c r="D118" s="123">
        <v>194.86610564</v>
      </c>
      <c r="E118" s="123">
        <v>3138.0652483399999</v>
      </c>
      <c r="F118" s="123">
        <v>214.94691387</v>
      </c>
      <c r="G118" s="123">
        <v>25.422149640000004</v>
      </c>
      <c r="H118" s="123">
        <v>345.34811359000003</v>
      </c>
      <c r="I118" s="123">
        <v>1773.6736866899998</v>
      </c>
      <c r="J118" s="123">
        <v>291.04310215999999</v>
      </c>
      <c r="K118" s="123">
        <v>49.480430339999998</v>
      </c>
      <c r="L118" s="123">
        <v>102.69147871000001</v>
      </c>
      <c r="M118" s="173" t="s">
        <v>189</v>
      </c>
      <c r="N118" s="123">
        <v>507.69908412999996</v>
      </c>
      <c r="O118" s="123">
        <v>519.51875470999994</v>
      </c>
      <c r="P118" s="123">
        <v>57.454653950000008</v>
      </c>
      <c r="Q118" s="123">
        <v>8.9327976600000003</v>
      </c>
      <c r="R118" s="123">
        <v>153.22695398999997</v>
      </c>
      <c r="S118" s="123">
        <v>16.681480310000001</v>
      </c>
      <c r="T118" s="123">
        <v>22.610512710000002</v>
      </c>
      <c r="U118" s="123"/>
      <c r="V118" s="123"/>
    </row>
    <row r="119" spans="1:22" hidden="1" outlineLevel="1">
      <c r="A119" s="15">
        <v>43831</v>
      </c>
      <c r="B119" s="123">
        <v>8724.9013321799994</v>
      </c>
      <c r="C119" s="123">
        <v>1088.20642924</v>
      </c>
      <c r="D119" s="123">
        <v>373.55452075000005</v>
      </c>
      <c r="E119" s="123">
        <v>3192.74216759</v>
      </c>
      <c r="F119" s="123">
        <v>133.85557457000002</v>
      </c>
      <c r="G119" s="123">
        <v>25.249983069999995</v>
      </c>
      <c r="H119" s="123">
        <v>289.97560610000005</v>
      </c>
      <c r="I119" s="123">
        <v>1753.31965859</v>
      </c>
      <c r="J119" s="123">
        <v>396.55657853000002</v>
      </c>
      <c r="K119" s="123">
        <v>52.483290770000004</v>
      </c>
      <c r="L119" s="123">
        <v>105.18833735</v>
      </c>
      <c r="M119" s="123">
        <v>1.7445082300000001</v>
      </c>
      <c r="N119" s="123">
        <v>513.02340658000003</v>
      </c>
      <c r="O119" s="123">
        <v>527.15649758000006</v>
      </c>
      <c r="P119" s="123">
        <v>51.805415640000007</v>
      </c>
      <c r="Q119" s="123">
        <v>10.282023560000001</v>
      </c>
      <c r="R119" s="123">
        <v>166.64497889000003</v>
      </c>
      <c r="S119" s="123">
        <v>12.79651718</v>
      </c>
      <c r="T119" s="123">
        <v>30.31583796</v>
      </c>
      <c r="U119" s="123"/>
      <c r="V119" s="123"/>
    </row>
    <row r="120" spans="1:22" hidden="1" outlineLevel="1">
      <c r="A120" s="15">
        <v>43862</v>
      </c>
      <c r="B120" s="123">
        <v>8992.4129348099996</v>
      </c>
      <c r="C120" s="123">
        <v>1279.5694950499999</v>
      </c>
      <c r="D120" s="123">
        <v>468.74653594</v>
      </c>
      <c r="E120" s="123">
        <v>3302.5698653200002</v>
      </c>
      <c r="F120" s="123">
        <v>248.4652739</v>
      </c>
      <c r="G120" s="123">
        <v>20.567208059999999</v>
      </c>
      <c r="H120" s="123">
        <v>277.93503439000006</v>
      </c>
      <c r="I120" s="123">
        <v>1762.6080617299999</v>
      </c>
      <c r="J120" s="123">
        <v>258.68278597000005</v>
      </c>
      <c r="K120" s="123">
        <v>43.374446430000006</v>
      </c>
      <c r="L120" s="123">
        <v>102.5105384</v>
      </c>
      <c r="M120" s="123">
        <v>2.7811985400000001</v>
      </c>
      <c r="N120" s="123">
        <v>494.67674452</v>
      </c>
      <c r="O120" s="123">
        <v>461.44189793999999</v>
      </c>
      <c r="P120" s="123">
        <v>44.090405519999997</v>
      </c>
      <c r="Q120" s="123">
        <v>13.5213757</v>
      </c>
      <c r="R120" s="123">
        <v>171.03497650000003</v>
      </c>
      <c r="S120" s="123">
        <v>11.062741450000001</v>
      </c>
      <c r="T120" s="123">
        <v>28.774349449999999</v>
      </c>
      <c r="U120" s="123"/>
      <c r="V120" s="123"/>
    </row>
    <row r="121" spans="1:22" hidden="1" outlineLevel="1">
      <c r="A121" s="15">
        <v>43891</v>
      </c>
      <c r="B121" s="123">
        <v>9685.3867132200012</v>
      </c>
      <c r="C121" s="123">
        <v>1547.33109792</v>
      </c>
      <c r="D121" s="123">
        <v>520.02859418000003</v>
      </c>
      <c r="E121" s="123">
        <v>3496.0459997999997</v>
      </c>
      <c r="F121" s="123">
        <v>283.49015192999997</v>
      </c>
      <c r="G121" s="123">
        <v>16.39312104</v>
      </c>
      <c r="H121" s="123">
        <v>243.86999434000001</v>
      </c>
      <c r="I121" s="123">
        <v>1895.35871036</v>
      </c>
      <c r="J121" s="123">
        <v>302.73175464999997</v>
      </c>
      <c r="K121" s="123">
        <v>39.503148379999999</v>
      </c>
      <c r="L121" s="123">
        <v>113.16621182</v>
      </c>
      <c r="M121" s="123">
        <v>4.4969763700000005</v>
      </c>
      <c r="N121" s="123">
        <v>503.34352001000002</v>
      </c>
      <c r="O121" s="123">
        <v>442.21327807</v>
      </c>
      <c r="P121" s="123">
        <v>43.62027002</v>
      </c>
      <c r="Q121" s="123">
        <v>10.14685714</v>
      </c>
      <c r="R121" s="123">
        <v>190.26743930999999</v>
      </c>
      <c r="S121" s="123">
        <v>8.0190104499999997</v>
      </c>
      <c r="T121" s="123">
        <v>25.360577429999999</v>
      </c>
      <c r="U121" s="123"/>
      <c r="V121" s="123"/>
    </row>
    <row r="122" spans="1:22" hidden="1" outlineLevel="1">
      <c r="A122" s="15">
        <v>43922</v>
      </c>
      <c r="B122" s="123">
        <v>9803.8083717900008</v>
      </c>
      <c r="C122" s="123">
        <v>1699.2108790799998</v>
      </c>
      <c r="D122" s="123">
        <v>663.1506824999999</v>
      </c>
      <c r="E122" s="123">
        <v>3353.9300603600004</v>
      </c>
      <c r="F122" s="123">
        <v>199.04879736999999</v>
      </c>
      <c r="G122" s="123">
        <v>19.296075480000002</v>
      </c>
      <c r="H122" s="123">
        <v>249.85218706999999</v>
      </c>
      <c r="I122" s="123">
        <v>1793.8985874699999</v>
      </c>
      <c r="J122" s="123">
        <v>337.70648521000004</v>
      </c>
      <c r="K122" s="123">
        <v>32.190591089999998</v>
      </c>
      <c r="L122" s="123">
        <v>128.82085904000002</v>
      </c>
      <c r="M122" s="123">
        <v>5.0575428599999999</v>
      </c>
      <c r="N122" s="123">
        <v>483.07606450000003</v>
      </c>
      <c r="O122" s="123">
        <v>518.05390166000007</v>
      </c>
      <c r="P122" s="123">
        <v>41.355503470000002</v>
      </c>
      <c r="Q122" s="123">
        <v>9.8727204799999999</v>
      </c>
      <c r="R122" s="123">
        <v>218.85613631999999</v>
      </c>
      <c r="S122" s="123">
        <v>28.745673020000002</v>
      </c>
      <c r="T122" s="123">
        <v>21.68562481</v>
      </c>
      <c r="U122" s="123"/>
      <c r="V122" s="123"/>
    </row>
    <row r="123" spans="1:22" hidden="1" outlineLevel="1">
      <c r="A123" s="15">
        <v>43952</v>
      </c>
      <c r="B123" s="123">
        <v>9264.0634993899985</v>
      </c>
      <c r="C123" s="123">
        <v>1571.7393326299998</v>
      </c>
      <c r="D123" s="123">
        <v>850.52118175999999</v>
      </c>
      <c r="E123" s="123">
        <v>2792.7207600799993</v>
      </c>
      <c r="F123" s="123">
        <v>163.64314216</v>
      </c>
      <c r="G123" s="123">
        <v>29.239792790000003</v>
      </c>
      <c r="H123" s="123">
        <v>243.40865336000002</v>
      </c>
      <c r="I123" s="123">
        <v>1817.1670416300001</v>
      </c>
      <c r="J123" s="123">
        <v>234.30883476999998</v>
      </c>
      <c r="K123" s="123">
        <v>28.24592608</v>
      </c>
      <c r="L123" s="123">
        <v>119.48654167000001</v>
      </c>
      <c r="M123" s="123">
        <v>5.4094151000000004</v>
      </c>
      <c r="N123" s="123">
        <v>483.45849794000009</v>
      </c>
      <c r="O123" s="123">
        <v>514.59761044000004</v>
      </c>
      <c r="P123" s="123">
        <v>51.080640649999999</v>
      </c>
      <c r="Q123" s="123">
        <v>10.07059765</v>
      </c>
      <c r="R123" s="123">
        <v>296.06284060000002</v>
      </c>
      <c r="S123" s="123">
        <v>19.64219606</v>
      </c>
      <c r="T123" s="123">
        <v>33.260494020000003</v>
      </c>
      <c r="U123" s="123"/>
      <c r="V123" s="123"/>
    </row>
    <row r="124" spans="1:22" hidden="1" outlineLevel="1">
      <c r="A124" s="15">
        <v>43983</v>
      </c>
      <c r="B124" s="123">
        <v>9604.9823905100002</v>
      </c>
      <c r="C124" s="123">
        <v>1552.8587648699997</v>
      </c>
      <c r="D124" s="123">
        <v>715.32473545999994</v>
      </c>
      <c r="E124" s="123">
        <v>3181.7404256899999</v>
      </c>
      <c r="F124" s="123">
        <v>317.47956287999995</v>
      </c>
      <c r="G124" s="123">
        <v>30.957099290000002</v>
      </c>
      <c r="H124" s="123">
        <v>243.94048214999998</v>
      </c>
      <c r="I124" s="123">
        <v>1767.1103974099999</v>
      </c>
      <c r="J124" s="123">
        <v>208.61567543999996</v>
      </c>
      <c r="K124" s="123">
        <v>37.896343430000002</v>
      </c>
      <c r="L124" s="123">
        <v>129.74408905999999</v>
      </c>
      <c r="M124" s="123">
        <v>5.904840029999999</v>
      </c>
      <c r="N124" s="123">
        <v>501.26102178999997</v>
      </c>
      <c r="O124" s="123">
        <v>449.31935417</v>
      </c>
      <c r="P124" s="123">
        <v>56.640147829999997</v>
      </c>
      <c r="Q124" s="123">
        <v>12.255102990000001</v>
      </c>
      <c r="R124" s="123">
        <v>327.45167605</v>
      </c>
      <c r="S124" s="123">
        <v>26.81603084</v>
      </c>
      <c r="T124" s="123">
        <v>39.666641130000002</v>
      </c>
      <c r="U124" s="123"/>
      <c r="V124" s="123"/>
    </row>
    <row r="125" spans="1:22" hidden="1" outlineLevel="1">
      <c r="A125" s="15">
        <v>44013</v>
      </c>
      <c r="B125" s="123">
        <v>9767.7246609499998</v>
      </c>
      <c r="C125" s="123">
        <v>1678.74506127</v>
      </c>
      <c r="D125" s="123">
        <v>930.61793143</v>
      </c>
      <c r="E125" s="123">
        <v>2982.1799602199999</v>
      </c>
      <c r="F125" s="123">
        <v>209.63931305</v>
      </c>
      <c r="G125" s="123">
        <v>44.644141200000007</v>
      </c>
      <c r="H125" s="123">
        <v>256.48535949999996</v>
      </c>
      <c r="I125" s="123">
        <v>1791.9117325099996</v>
      </c>
      <c r="J125" s="123">
        <v>199.53106614000001</v>
      </c>
      <c r="K125" s="123">
        <v>37.672353149999999</v>
      </c>
      <c r="L125" s="123">
        <v>149.54151067000001</v>
      </c>
      <c r="M125" s="123">
        <v>7.1032280700000001</v>
      </c>
      <c r="N125" s="123">
        <v>504.12280549999997</v>
      </c>
      <c r="O125" s="123">
        <v>461.03652097000003</v>
      </c>
      <c r="P125" s="123">
        <v>62.813263469999995</v>
      </c>
      <c r="Q125" s="123">
        <v>10.842347000000002</v>
      </c>
      <c r="R125" s="123">
        <v>375.47102254999999</v>
      </c>
      <c r="S125" s="123">
        <v>8.3727776899999995</v>
      </c>
      <c r="T125" s="123">
        <v>56.99426656</v>
      </c>
      <c r="U125" s="123"/>
      <c r="V125" s="123"/>
    </row>
    <row r="126" spans="1:22" hidden="1" outlineLevel="1">
      <c r="A126" s="15">
        <v>44044</v>
      </c>
      <c r="B126" s="123">
        <v>10240.816518690001</v>
      </c>
      <c r="C126" s="123">
        <v>1748.2565664399999</v>
      </c>
      <c r="D126" s="123">
        <v>852.56407025999988</v>
      </c>
      <c r="E126" s="123">
        <v>3144.3108189300001</v>
      </c>
      <c r="F126" s="123">
        <v>306.14600224000003</v>
      </c>
      <c r="G126" s="123">
        <v>35.59533634999999</v>
      </c>
      <c r="H126" s="123">
        <v>272.96186224999997</v>
      </c>
      <c r="I126" s="123">
        <v>1951.70211868</v>
      </c>
      <c r="J126" s="123">
        <v>240.67218665000001</v>
      </c>
      <c r="K126" s="123">
        <v>46.717001580000002</v>
      </c>
      <c r="L126" s="123">
        <v>128.67128987000001</v>
      </c>
      <c r="M126" s="123">
        <v>10.25091626</v>
      </c>
      <c r="N126" s="123">
        <v>514.44716619999997</v>
      </c>
      <c r="O126" s="123">
        <v>429.72381786</v>
      </c>
      <c r="P126" s="123">
        <v>64.426720320000001</v>
      </c>
      <c r="Q126" s="123">
        <v>11.321086639999999</v>
      </c>
      <c r="R126" s="123">
        <v>416.96319935000002</v>
      </c>
      <c r="S126" s="123">
        <v>8.0189038399999983</v>
      </c>
      <c r="T126" s="123">
        <v>58.06745497</v>
      </c>
      <c r="U126" s="123"/>
      <c r="V126" s="123"/>
    </row>
    <row r="127" spans="1:22" hidden="1" outlineLevel="1">
      <c r="A127" s="15">
        <v>44075</v>
      </c>
      <c r="B127" s="123">
        <v>12219.594076009998</v>
      </c>
      <c r="C127" s="123">
        <v>2142.0668112600001</v>
      </c>
      <c r="D127" s="123">
        <v>822.35161865999999</v>
      </c>
      <c r="E127" s="123">
        <v>3813.6721275999998</v>
      </c>
      <c r="F127" s="123">
        <v>311.61155749</v>
      </c>
      <c r="G127" s="123">
        <v>37.912040430000005</v>
      </c>
      <c r="H127" s="123">
        <v>337.90426951999996</v>
      </c>
      <c r="I127" s="123">
        <v>2331.2955013800001</v>
      </c>
      <c r="J127" s="123">
        <v>241.09743516000003</v>
      </c>
      <c r="K127" s="123">
        <v>42.377212980000003</v>
      </c>
      <c r="L127" s="123">
        <v>126.34698559</v>
      </c>
      <c r="M127" s="123">
        <v>14.490148809999999</v>
      </c>
      <c r="N127" s="123">
        <v>543.97104968999997</v>
      </c>
      <c r="O127" s="123">
        <v>887.26101962000007</v>
      </c>
      <c r="P127" s="123">
        <v>57.247773530000003</v>
      </c>
      <c r="Q127" s="123">
        <v>14.972914189999999</v>
      </c>
      <c r="R127" s="123">
        <v>420.96662485999991</v>
      </c>
      <c r="S127" s="123">
        <v>10.066175569999999</v>
      </c>
      <c r="T127" s="123">
        <v>63.982809670000002</v>
      </c>
      <c r="U127" s="123"/>
      <c r="V127" s="123"/>
    </row>
    <row r="128" spans="1:22" hidden="1" outlineLevel="1">
      <c r="A128" s="15">
        <v>44105</v>
      </c>
      <c r="B128" s="123">
        <v>12576.2738974</v>
      </c>
      <c r="C128" s="123">
        <v>1955.9891634699998</v>
      </c>
      <c r="D128" s="123">
        <v>1258.8762849100001</v>
      </c>
      <c r="E128" s="123">
        <v>3402.9277812899995</v>
      </c>
      <c r="F128" s="123">
        <v>265.40798310000002</v>
      </c>
      <c r="G128" s="123">
        <v>38.813251940000001</v>
      </c>
      <c r="H128" s="123">
        <v>299.40378913000001</v>
      </c>
      <c r="I128" s="123">
        <v>2826.7776463999999</v>
      </c>
      <c r="J128" s="123">
        <v>222.49311313000001</v>
      </c>
      <c r="K128" s="123">
        <v>48.007177549999994</v>
      </c>
      <c r="L128" s="123">
        <v>140.40994856</v>
      </c>
      <c r="M128" s="123">
        <v>14.055658380000001</v>
      </c>
      <c r="N128" s="123">
        <v>561.89239123999994</v>
      </c>
      <c r="O128" s="123">
        <v>788.72297618000005</v>
      </c>
      <c r="P128" s="123">
        <v>57.020091419999986</v>
      </c>
      <c r="Q128" s="123">
        <v>13.734935149999998</v>
      </c>
      <c r="R128" s="123">
        <v>477.60837074</v>
      </c>
      <c r="S128" s="123">
        <v>144.84304886999999</v>
      </c>
      <c r="T128" s="123">
        <v>59.290285939999997</v>
      </c>
      <c r="U128" s="123"/>
      <c r="V128" s="123"/>
    </row>
    <row r="129" spans="1:22" hidden="1" outlineLevel="1">
      <c r="A129" s="15">
        <v>44136</v>
      </c>
      <c r="B129" s="123">
        <v>11669.159277630002</v>
      </c>
      <c r="C129" s="123">
        <v>1909.3787063099999</v>
      </c>
      <c r="D129" s="123">
        <v>761.11505953999995</v>
      </c>
      <c r="E129" s="123">
        <v>3561.8049969999997</v>
      </c>
      <c r="F129" s="123">
        <v>246.26370728000001</v>
      </c>
      <c r="G129" s="123">
        <v>40.28804701</v>
      </c>
      <c r="H129" s="123">
        <v>357.45780496999998</v>
      </c>
      <c r="I129" s="123">
        <v>2402.3552029199996</v>
      </c>
      <c r="J129" s="123">
        <v>205.41057283000001</v>
      </c>
      <c r="K129" s="123">
        <v>35.604986550000007</v>
      </c>
      <c r="L129" s="123">
        <v>122.52972754</v>
      </c>
      <c r="M129" s="123">
        <v>14.089593880000001</v>
      </c>
      <c r="N129" s="123">
        <v>576.35800425999992</v>
      </c>
      <c r="O129" s="123">
        <v>688.67290660000003</v>
      </c>
      <c r="P129" s="123">
        <v>63.514030690000006</v>
      </c>
      <c r="Q129" s="123">
        <v>13.265285819999999</v>
      </c>
      <c r="R129" s="123">
        <v>494.22325067000003</v>
      </c>
      <c r="S129" s="123">
        <v>126.99977652</v>
      </c>
      <c r="T129" s="123">
        <v>49.827617240000002</v>
      </c>
      <c r="U129" s="123"/>
      <c r="V129" s="123"/>
    </row>
    <row r="130" spans="1:22" hidden="1" outlineLevel="1">
      <c r="A130" s="15">
        <v>44166</v>
      </c>
      <c r="B130" s="123">
        <v>13897.77407499</v>
      </c>
      <c r="C130" s="123">
        <v>1995.7906857200001</v>
      </c>
      <c r="D130" s="123">
        <v>1232.66981605</v>
      </c>
      <c r="E130" s="123">
        <v>4128.4228017200003</v>
      </c>
      <c r="F130" s="123">
        <v>173.97705934000001</v>
      </c>
      <c r="G130" s="123">
        <v>43.115704290000004</v>
      </c>
      <c r="H130" s="123">
        <v>481.30810816999997</v>
      </c>
      <c r="I130" s="123">
        <v>2516.1127336000004</v>
      </c>
      <c r="J130" s="123">
        <v>281.05096085000002</v>
      </c>
      <c r="K130" s="123">
        <v>33.913878159999996</v>
      </c>
      <c r="L130" s="123">
        <v>157.02117632</v>
      </c>
      <c r="M130" s="123">
        <v>18.107263279999998</v>
      </c>
      <c r="N130" s="123">
        <v>679.51578480000012</v>
      </c>
      <c r="O130" s="123">
        <v>1226.7875029000002</v>
      </c>
      <c r="P130" s="123">
        <v>78.597648940000013</v>
      </c>
      <c r="Q130" s="123">
        <v>18.447552550000001</v>
      </c>
      <c r="R130" s="123">
        <v>683.62517371999991</v>
      </c>
      <c r="S130" s="123">
        <v>99.185032210000003</v>
      </c>
      <c r="T130" s="123">
        <v>50.125192370000008</v>
      </c>
      <c r="U130" s="123"/>
      <c r="V130" s="123"/>
    </row>
    <row r="131" spans="1:22" hidden="1" outlineLevel="1">
      <c r="A131" s="15">
        <v>44197</v>
      </c>
      <c r="B131" s="123">
        <v>13632.520269530001</v>
      </c>
      <c r="C131" s="123">
        <v>2102.28762078</v>
      </c>
      <c r="D131" s="123">
        <v>1661.7549350700001</v>
      </c>
      <c r="E131" s="123">
        <v>3910.3653290499997</v>
      </c>
      <c r="F131" s="123">
        <v>244.95867840999998</v>
      </c>
      <c r="G131" s="123">
        <v>30.96173224</v>
      </c>
      <c r="H131" s="123">
        <v>392.55007105999999</v>
      </c>
      <c r="I131" s="123">
        <v>2206.1983120300001</v>
      </c>
      <c r="J131" s="123">
        <v>172.47747593</v>
      </c>
      <c r="K131" s="123">
        <v>30.337690090000002</v>
      </c>
      <c r="L131" s="123">
        <v>126.89978754999999</v>
      </c>
      <c r="M131" s="123">
        <v>18.36408415</v>
      </c>
      <c r="N131" s="123">
        <v>667.68885648000003</v>
      </c>
      <c r="O131" s="123">
        <v>1170.88909158</v>
      </c>
      <c r="P131" s="123">
        <v>76.625207910000015</v>
      </c>
      <c r="Q131" s="123">
        <v>18.982033179999998</v>
      </c>
      <c r="R131" s="123">
        <v>623.85082270999987</v>
      </c>
      <c r="S131" s="123">
        <v>129.67918022000001</v>
      </c>
      <c r="T131" s="123">
        <v>47.649361089999999</v>
      </c>
      <c r="U131" s="123"/>
      <c r="V131" s="123"/>
    </row>
    <row r="132" spans="1:22" hidden="1" outlineLevel="1">
      <c r="A132" s="15">
        <v>44228</v>
      </c>
      <c r="B132" s="123">
        <v>13848.356514620002</v>
      </c>
      <c r="C132" s="123">
        <v>2207.0617172100001</v>
      </c>
      <c r="D132" s="123">
        <v>1754.5952164099999</v>
      </c>
      <c r="E132" s="123">
        <v>3979.0296631400006</v>
      </c>
      <c r="F132" s="123">
        <v>299.69461983999997</v>
      </c>
      <c r="G132" s="123">
        <v>38.17070287</v>
      </c>
      <c r="H132" s="123">
        <v>338.84270433</v>
      </c>
      <c r="I132" s="123">
        <v>2181.1847406400002</v>
      </c>
      <c r="J132" s="123">
        <v>152.39012971999998</v>
      </c>
      <c r="K132" s="123">
        <v>31.05193538</v>
      </c>
      <c r="L132" s="123">
        <v>118.57383654</v>
      </c>
      <c r="M132" s="123">
        <v>29.67109795</v>
      </c>
      <c r="N132" s="123">
        <v>689.33412186999999</v>
      </c>
      <c r="O132" s="123">
        <v>1034.49559636</v>
      </c>
      <c r="P132" s="123">
        <v>82.138970000000015</v>
      </c>
      <c r="Q132" s="123">
        <v>18.569753649999999</v>
      </c>
      <c r="R132" s="123">
        <v>734.98751088000006</v>
      </c>
      <c r="S132" s="123">
        <v>117.05650192</v>
      </c>
      <c r="T132" s="123">
        <v>41.507695909999995</v>
      </c>
      <c r="U132" s="123"/>
      <c r="V132" s="123"/>
    </row>
    <row r="133" spans="1:22" hidden="1" outlineLevel="1">
      <c r="A133" s="15">
        <v>44256</v>
      </c>
      <c r="B133" s="123">
        <v>13711.276561090002</v>
      </c>
      <c r="C133" s="123">
        <v>2824.9832174000003</v>
      </c>
      <c r="D133" s="123">
        <v>1679.82329043</v>
      </c>
      <c r="E133" s="123">
        <v>3422.3485159799993</v>
      </c>
      <c r="F133" s="123">
        <v>246.94676187999997</v>
      </c>
      <c r="G133" s="123">
        <v>46.007097659999985</v>
      </c>
      <c r="H133" s="123">
        <v>275.85677157000009</v>
      </c>
      <c r="I133" s="123">
        <v>2261.2739182800001</v>
      </c>
      <c r="J133" s="123">
        <v>154.94943651</v>
      </c>
      <c r="K133" s="123">
        <v>37.577253720000009</v>
      </c>
      <c r="L133" s="123">
        <v>175.36542591</v>
      </c>
      <c r="M133" s="123">
        <v>27.38183592</v>
      </c>
      <c r="N133" s="123">
        <v>681.82664416999989</v>
      </c>
      <c r="O133" s="123">
        <v>886.19664546999991</v>
      </c>
      <c r="P133" s="123">
        <v>88.632870629999999</v>
      </c>
      <c r="Q133" s="123">
        <v>19.374324510000001</v>
      </c>
      <c r="R133" s="123">
        <v>752.43763047999994</v>
      </c>
      <c r="S133" s="123">
        <v>94.670041629999986</v>
      </c>
      <c r="T133" s="123">
        <v>35.624878940000002</v>
      </c>
      <c r="U133" s="123"/>
      <c r="V133" s="123"/>
    </row>
    <row r="134" spans="1:22" hidden="1" outlineLevel="1">
      <c r="A134" s="15">
        <v>44287</v>
      </c>
      <c r="B134" s="123">
        <v>14378.795849929998</v>
      </c>
      <c r="C134" s="123">
        <v>3202.3606647699999</v>
      </c>
      <c r="D134" s="123">
        <v>2356.92334966</v>
      </c>
      <c r="E134" s="123">
        <v>3194.2102317600002</v>
      </c>
      <c r="F134" s="123">
        <v>294.33255346999994</v>
      </c>
      <c r="G134" s="123">
        <v>44.206429450000002</v>
      </c>
      <c r="H134" s="123">
        <v>259.10100585999999</v>
      </c>
      <c r="I134" s="123">
        <v>2286.4815790800003</v>
      </c>
      <c r="J134" s="123">
        <v>204.80686753000001</v>
      </c>
      <c r="K134" s="123">
        <v>39.566023980000004</v>
      </c>
      <c r="L134" s="123">
        <v>168.34156349</v>
      </c>
      <c r="M134" s="123">
        <v>27.18995889</v>
      </c>
      <c r="N134" s="123">
        <v>675.66405625999982</v>
      </c>
      <c r="O134" s="123">
        <v>798.26522906000002</v>
      </c>
      <c r="P134" s="123">
        <v>64.356368369999998</v>
      </c>
      <c r="Q134" s="123">
        <v>14.007256399999999</v>
      </c>
      <c r="R134" s="123">
        <v>634.86360181999999</v>
      </c>
      <c r="S134" s="123">
        <v>80.478933380000001</v>
      </c>
      <c r="T134" s="123">
        <v>33.640176699999998</v>
      </c>
      <c r="U134" s="123"/>
      <c r="V134" s="123"/>
    </row>
    <row r="135" spans="1:22" hidden="1" outlineLevel="1">
      <c r="A135" s="15">
        <v>44317</v>
      </c>
      <c r="B135" s="123">
        <v>13241.114845290002</v>
      </c>
      <c r="C135" s="123">
        <v>2896.3559077299997</v>
      </c>
      <c r="D135" s="123">
        <v>2488.02931859</v>
      </c>
      <c r="E135" s="123">
        <v>2623.8072021000003</v>
      </c>
      <c r="F135" s="123">
        <v>296.80047637000001</v>
      </c>
      <c r="G135" s="123">
        <v>45.944650529999997</v>
      </c>
      <c r="H135" s="123">
        <v>394.38584797999999</v>
      </c>
      <c r="I135" s="123">
        <v>1721.72613099</v>
      </c>
      <c r="J135" s="123">
        <v>163.06239654000001</v>
      </c>
      <c r="K135" s="123">
        <v>45.275626369999998</v>
      </c>
      <c r="L135" s="123">
        <v>153.12908375000001</v>
      </c>
      <c r="M135" s="123">
        <v>34.523633169999997</v>
      </c>
      <c r="N135" s="123">
        <v>697.50532901999998</v>
      </c>
      <c r="O135" s="123">
        <v>712.41169787999991</v>
      </c>
      <c r="P135" s="123">
        <v>92.95274809</v>
      </c>
      <c r="Q135" s="123">
        <v>21.633422779999997</v>
      </c>
      <c r="R135" s="123">
        <v>737.92247712999995</v>
      </c>
      <c r="S135" s="123">
        <v>81.396242330000007</v>
      </c>
      <c r="T135" s="123">
        <v>34.252653940000002</v>
      </c>
      <c r="U135" s="123"/>
      <c r="V135" s="123"/>
    </row>
    <row r="136" spans="1:22" hidden="1" outlineLevel="1">
      <c r="A136" s="15">
        <v>44348</v>
      </c>
      <c r="B136" s="123">
        <v>14011.165557960001</v>
      </c>
      <c r="C136" s="123">
        <v>2472.9083551599997</v>
      </c>
      <c r="D136" s="123">
        <v>3003.3613433699998</v>
      </c>
      <c r="E136" s="123">
        <v>3259.4641602300007</v>
      </c>
      <c r="F136" s="123">
        <v>351.71912120000002</v>
      </c>
      <c r="G136" s="123">
        <v>38.752897370000007</v>
      </c>
      <c r="H136" s="123">
        <v>308.90560937999999</v>
      </c>
      <c r="I136" s="123">
        <v>1819.2708763200001</v>
      </c>
      <c r="J136" s="123">
        <v>174.34458278999998</v>
      </c>
      <c r="K136" s="123">
        <v>59.522645780000012</v>
      </c>
      <c r="L136" s="123">
        <v>148.62533315000002</v>
      </c>
      <c r="M136" s="123">
        <v>23.277547609999999</v>
      </c>
      <c r="N136" s="123">
        <v>746.59831430000008</v>
      </c>
      <c r="O136" s="123">
        <v>665.84992878000003</v>
      </c>
      <c r="P136" s="123">
        <v>95.165224240000001</v>
      </c>
      <c r="Q136" s="123">
        <v>21.018051660000001</v>
      </c>
      <c r="R136" s="123">
        <v>728.04144872999996</v>
      </c>
      <c r="S136" s="123">
        <v>67.621538119999997</v>
      </c>
      <c r="T136" s="123">
        <v>26.718579770000002</v>
      </c>
      <c r="U136" s="123"/>
      <c r="V136" s="123"/>
    </row>
    <row r="137" spans="1:22" hidden="1" outlineLevel="1">
      <c r="A137" s="15">
        <v>44378</v>
      </c>
      <c r="B137" s="123">
        <v>14985.635047490003</v>
      </c>
      <c r="C137" s="123">
        <v>2748.2271189499997</v>
      </c>
      <c r="D137" s="123">
        <v>3566.5560716100003</v>
      </c>
      <c r="E137" s="123">
        <v>2765.7160226599999</v>
      </c>
      <c r="F137" s="123">
        <v>405.80976993000002</v>
      </c>
      <c r="G137" s="123">
        <v>40.447470739999993</v>
      </c>
      <c r="H137" s="123">
        <v>308.28078191999998</v>
      </c>
      <c r="I137" s="123">
        <v>2053.56954051</v>
      </c>
      <c r="J137" s="123">
        <v>174.93563515</v>
      </c>
      <c r="K137" s="123">
        <v>85.121053809999992</v>
      </c>
      <c r="L137" s="123">
        <v>185.03770768999999</v>
      </c>
      <c r="M137" s="123">
        <v>28.962956910000003</v>
      </c>
      <c r="N137" s="123">
        <v>722.09613031000004</v>
      </c>
      <c r="O137" s="123">
        <v>1013.5614113400002</v>
      </c>
      <c r="P137" s="123">
        <v>119.80889549</v>
      </c>
      <c r="Q137" s="123">
        <v>16.95546294</v>
      </c>
      <c r="R137" s="123">
        <v>673.2355828200001</v>
      </c>
      <c r="S137" s="123">
        <v>51.187368190000001</v>
      </c>
      <c r="T137" s="123">
        <v>26.126066520000002</v>
      </c>
      <c r="U137" s="123"/>
      <c r="V137" s="123"/>
    </row>
    <row r="138" spans="1:22" hidden="1" outlineLevel="1">
      <c r="A138" s="15">
        <v>44409</v>
      </c>
      <c r="B138" s="123">
        <v>13800.61668915</v>
      </c>
      <c r="C138" s="123">
        <v>2656.9543514399998</v>
      </c>
      <c r="D138" s="123">
        <v>2234.8613331900006</v>
      </c>
      <c r="E138" s="123">
        <v>3093.8336554699999</v>
      </c>
      <c r="F138" s="123">
        <v>363.49835596999998</v>
      </c>
      <c r="G138" s="123">
        <v>47.243568999999994</v>
      </c>
      <c r="H138" s="123">
        <v>293.39049757000004</v>
      </c>
      <c r="I138" s="123">
        <v>2059.0089395299997</v>
      </c>
      <c r="J138" s="123">
        <v>205.43150517999999</v>
      </c>
      <c r="K138" s="123">
        <v>101.03014891999999</v>
      </c>
      <c r="L138" s="123">
        <v>217.94906028</v>
      </c>
      <c r="M138" s="123">
        <v>29.041855289999997</v>
      </c>
      <c r="N138" s="123">
        <v>737.17370530999995</v>
      </c>
      <c r="O138" s="123">
        <v>910.44126143999995</v>
      </c>
      <c r="P138" s="123">
        <v>111.53264957</v>
      </c>
      <c r="Q138" s="123">
        <v>20.991952560000001</v>
      </c>
      <c r="R138" s="123">
        <v>652.47037679000005</v>
      </c>
      <c r="S138" s="123">
        <v>36.88250953</v>
      </c>
      <c r="T138" s="123">
        <v>28.880962109999999</v>
      </c>
      <c r="U138" s="123"/>
      <c r="V138" s="123"/>
    </row>
    <row r="139" spans="1:22" hidden="1" outlineLevel="1">
      <c r="A139" s="15">
        <v>44440</v>
      </c>
      <c r="B139" s="123">
        <v>15357.770614070003</v>
      </c>
      <c r="C139" s="123">
        <v>2862.7481440100005</v>
      </c>
      <c r="D139" s="123">
        <v>2974.7726780099997</v>
      </c>
      <c r="E139" s="123">
        <v>3570.2160953700004</v>
      </c>
      <c r="F139" s="123">
        <v>433.93804252999996</v>
      </c>
      <c r="G139" s="123">
        <v>43.949400560000001</v>
      </c>
      <c r="H139" s="123">
        <v>307.90560005000003</v>
      </c>
      <c r="I139" s="123">
        <v>2028.3914157400002</v>
      </c>
      <c r="J139" s="123">
        <v>222.02100472999996</v>
      </c>
      <c r="K139" s="123">
        <v>85.303853079999996</v>
      </c>
      <c r="L139" s="123">
        <v>217.93740290000002</v>
      </c>
      <c r="M139" s="123">
        <v>29.748763410000002</v>
      </c>
      <c r="N139" s="123">
        <v>757.59052198000006</v>
      </c>
      <c r="O139" s="123">
        <v>844.13161910000008</v>
      </c>
      <c r="P139" s="123">
        <v>104.37568901</v>
      </c>
      <c r="Q139" s="123">
        <v>24.392679390000001</v>
      </c>
      <c r="R139" s="123">
        <v>684.19842685000003</v>
      </c>
      <c r="S139" s="123">
        <v>135.85331278000001</v>
      </c>
      <c r="T139" s="123">
        <v>30.295964569999995</v>
      </c>
      <c r="U139" s="123"/>
      <c r="V139" s="123"/>
    </row>
    <row r="140" spans="1:22" hidden="1" outlineLevel="1">
      <c r="A140" s="15">
        <v>44470</v>
      </c>
      <c r="B140" s="123">
        <v>15089.037506950001</v>
      </c>
      <c r="C140" s="123">
        <v>2507.84707076</v>
      </c>
      <c r="D140" s="123">
        <v>3199.5626468</v>
      </c>
      <c r="E140" s="123">
        <v>3447.8040338000001</v>
      </c>
      <c r="F140" s="123">
        <v>340.41774035999998</v>
      </c>
      <c r="G140" s="123">
        <v>46.680741300000001</v>
      </c>
      <c r="H140" s="123">
        <v>270.97891315000004</v>
      </c>
      <c r="I140" s="123">
        <v>2265.4739984800003</v>
      </c>
      <c r="J140" s="123">
        <v>237.81707082</v>
      </c>
      <c r="K140" s="123">
        <v>75.852278080000005</v>
      </c>
      <c r="L140" s="123">
        <v>184.16688500000001</v>
      </c>
      <c r="M140" s="123">
        <v>29.182240890000003</v>
      </c>
      <c r="N140" s="123">
        <v>773.27375739999979</v>
      </c>
      <c r="O140" s="123">
        <v>719.81563125000002</v>
      </c>
      <c r="P140" s="123">
        <v>93.052325650000014</v>
      </c>
      <c r="Q140" s="123">
        <v>23.58762699</v>
      </c>
      <c r="R140" s="123">
        <v>718.82401804999995</v>
      </c>
      <c r="S140" s="123">
        <v>121.69566822</v>
      </c>
      <c r="T140" s="123">
        <v>33.004859949999997</v>
      </c>
      <c r="U140" s="123"/>
      <c r="V140" s="123"/>
    </row>
    <row r="141" spans="1:22" hidden="1" outlineLevel="1">
      <c r="A141" s="15">
        <v>44501</v>
      </c>
      <c r="B141" s="123">
        <v>14957.177651230002</v>
      </c>
      <c r="C141" s="123">
        <v>2515.0088588400004</v>
      </c>
      <c r="D141" s="123">
        <v>3670.2512478600006</v>
      </c>
      <c r="E141" s="123">
        <v>2583.4835240100001</v>
      </c>
      <c r="F141" s="123">
        <v>600.83065742000008</v>
      </c>
      <c r="G141" s="123">
        <v>47.23872428</v>
      </c>
      <c r="H141" s="123">
        <v>286.41851846000003</v>
      </c>
      <c r="I141" s="123">
        <v>2086.4406802600001</v>
      </c>
      <c r="J141" s="123">
        <v>253.72544783999999</v>
      </c>
      <c r="K141" s="123">
        <v>58.266531469999997</v>
      </c>
      <c r="L141" s="123">
        <v>184.01826373</v>
      </c>
      <c r="M141" s="123">
        <v>26.496187339999999</v>
      </c>
      <c r="N141" s="123">
        <v>777.21369532000006</v>
      </c>
      <c r="O141" s="123">
        <v>805.28217655999993</v>
      </c>
      <c r="P141" s="123">
        <v>86.022750889999998</v>
      </c>
      <c r="Q141" s="123">
        <v>24.559732100000002</v>
      </c>
      <c r="R141" s="123">
        <v>782.92919310000002</v>
      </c>
      <c r="S141" s="123">
        <v>129.41595115000001</v>
      </c>
      <c r="T141" s="123">
        <v>39.575510600000001</v>
      </c>
      <c r="U141" s="123"/>
      <c r="V141" s="123"/>
    </row>
    <row r="142" spans="1:22" hidden="1" outlineLevel="1">
      <c r="A142" s="15">
        <v>44531</v>
      </c>
      <c r="B142" s="123">
        <v>16220.185924959998</v>
      </c>
      <c r="C142" s="123">
        <v>2408.8203712900004</v>
      </c>
      <c r="D142" s="123">
        <v>2612.1111134600005</v>
      </c>
      <c r="E142" s="123">
        <v>3824.1387881700002</v>
      </c>
      <c r="F142" s="123">
        <v>308.92587799999995</v>
      </c>
      <c r="G142" s="123">
        <v>46.668957489999997</v>
      </c>
      <c r="H142" s="123">
        <v>634.4691329499999</v>
      </c>
      <c r="I142" s="123">
        <v>2943.55299698</v>
      </c>
      <c r="J142" s="123">
        <v>348.91904620000003</v>
      </c>
      <c r="K142" s="123">
        <v>46.08781616000001</v>
      </c>
      <c r="L142" s="123">
        <v>189.96477879000003</v>
      </c>
      <c r="M142" s="123">
        <v>24.29219191</v>
      </c>
      <c r="N142" s="123">
        <v>908.22504479000008</v>
      </c>
      <c r="O142" s="123">
        <v>755.84227480999994</v>
      </c>
      <c r="P142" s="123">
        <v>115.7398117</v>
      </c>
      <c r="Q142" s="123">
        <v>26.702041459999997</v>
      </c>
      <c r="R142" s="123">
        <v>863.19713921000005</v>
      </c>
      <c r="S142" s="123">
        <v>117.56634794</v>
      </c>
      <c r="T142" s="123">
        <v>44.962193649999996</v>
      </c>
      <c r="U142" s="123"/>
      <c r="V142" s="123"/>
    </row>
    <row r="143" spans="1:22" hidden="1" outlineLevel="1">
      <c r="A143" s="15">
        <v>44562</v>
      </c>
      <c r="B143" s="123">
        <v>15712.34853614</v>
      </c>
      <c r="C143" s="123">
        <v>2813.6605652600001</v>
      </c>
      <c r="D143" s="123">
        <v>2657.68877802</v>
      </c>
      <c r="E143" s="123">
        <v>3951.9592718899994</v>
      </c>
      <c r="F143" s="123">
        <v>411.04068345000002</v>
      </c>
      <c r="G143" s="123">
        <v>37.994594210000002</v>
      </c>
      <c r="H143" s="123">
        <v>484.70892136999993</v>
      </c>
      <c r="I143" s="123">
        <v>2036.6963417499996</v>
      </c>
      <c r="J143" s="123">
        <v>182.24103534</v>
      </c>
      <c r="K143" s="123">
        <v>47.633883210000008</v>
      </c>
      <c r="L143" s="123">
        <v>198.20707632</v>
      </c>
      <c r="M143" s="123">
        <v>33.459347639999997</v>
      </c>
      <c r="N143" s="123">
        <v>880.93924676000006</v>
      </c>
      <c r="O143" s="123">
        <v>980.57324743000004</v>
      </c>
      <c r="P143" s="123">
        <v>87.591771139999992</v>
      </c>
      <c r="Q143" s="123">
        <v>29.16226404</v>
      </c>
      <c r="R143" s="123">
        <v>700.47000532000004</v>
      </c>
      <c r="S143" s="123">
        <v>133.79989294000001</v>
      </c>
      <c r="T143" s="123">
        <v>44.52161005</v>
      </c>
      <c r="U143" s="123"/>
      <c r="V143" s="123"/>
    </row>
    <row r="144" spans="1:22" hidden="1" outlineLevel="1">
      <c r="A144" s="15">
        <v>44593</v>
      </c>
      <c r="B144" s="123">
        <v>15942.68391795</v>
      </c>
      <c r="C144" s="123">
        <v>3761.3914851100008</v>
      </c>
      <c r="D144" s="123">
        <v>2503.5303505399997</v>
      </c>
      <c r="E144" s="123">
        <v>2897.3359039699999</v>
      </c>
      <c r="F144" s="123">
        <v>743.07172176000006</v>
      </c>
      <c r="G144" s="123">
        <v>35.966264430000003</v>
      </c>
      <c r="H144" s="123">
        <v>314.57591775999998</v>
      </c>
      <c r="I144" s="123">
        <v>2465.0587576199996</v>
      </c>
      <c r="J144" s="123">
        <v>158.68849337</v>
      </c>
      <c r="K144" s="123">
        <v>68.790999020000015</v>
      </c>
      <c r="L144" s="123">
        <v>146.64070117</v>
      </c>
      <c r="M144" s="123">
        <v>24.282732590000002</v>
      </c>
      <c r="N144" s="123">
        <v>754.30898974000002</v>
      </c>
      <c r="O144" s="123">
        <v>936.89395127</v>
      </c>
      <c r="P144" s="123">
        <v>81.283360599999995</v>
      </c>
      <c r="Q144" s="123">
        <v>22.263050440000001</v>
      </c>
      <c r="R144" s="123">
        <v>868.23838333000015</v>
      </c>
      <c r="S144" s="123">
        <v>124.77557121999999</v>
      </c>
      <c r="T144" s="123">
        <v>35.587284010000005</v>
      </c>
      <c r="U144" s="123"/>
      <c r="V144" s="123"/>
    </row>
    <row r="145" spans="1:22" hidden="1" outlineLevel="1">
      <c r="A145" s="15">
        <v>44621</v>
      </c>
      <c r="B145" s="123">
        <v>14685.569211299997</v>
      </c>
      <c r="C145" s="123">
        <v>3246.9248401100003</v>
      </c>
      <c r="D145" s="123">
        <v>1532.0570020699997</v>
      </c>
      <c r="E145" s="123">
        <v>2584.5018272799998</v>
      </c>
      <c r="F145" s="123">
        <v>577.66216227000007</v>
      </c>
      <c r="G145" s="123">
        <v>69.993275060000002</v>
      </c>
      <c r="H145" s="123">
        <v>354.95533360000007</v>
      </c>
      <c r="I145" s="123">
        <v>3075.8201073800001</v>
      </c>
      <c r="J145" s="123">
        <v>246.91455134</v>
      </c>
      <c r="K145" s="123">
        <v>46.842814180000005</v>
      </c>
      <c r="L145" s="123">
        <v>165.14692783999999</v>
      </c>
      <c r="M145" s="123">
        <v>23.992143179999999</v>
      </c>
      <c r="N145" s="123">
        <v>856.4219738700001</v>
      </c>
      <c r="O145" s="123">
        <v>747.87942613999996</v>
      </c>
      <c r="P145" s="123">
        <v>70.631914129999998</v>
      </c>
      <c r="Q145" s="123">
        <v>14.472371019999999</v>
      </c>
      <c r="R145" s="123">
        <v>914.06436536000001</v>
      </c>
      <c r="S145" s="123">
        <v>126.80804145</v>
      </c>
      <c r="T145" s="123">
        <v>30.480135019999999</v>
      </c>
      <c r="U145" s="123"/>
      <c r="V145" s="123"/>
    </row>
    <row r="146" spans="1:22" hidden="1" outlineLevel="1">
      <c r="A146" s="15">
        <v>44652</v>
      </c>
      <c r="B146" s="123">
        <v>13532.944639679998</v>
      </c>
      <c r="C146" s="123">
        <v>3040.5844379200003</v>
      </c>
      <c r="D146" s="123">
        <v>283.20492483999999</v>
      </c>
      <c r="E146" s="123">
        <v>2918.5362233999995</v>
      </c>
      <c r="F146" s="123">
        <v>692.3848535799998</v>
      </c>
      <c r="G146" s="123">
        <v>61.721990869999992</v>
      </c>
      <c r="H146" s="123">
        <v>306.75721447000001</v>
      </c>
      <c r="I146" s="123">
        <v>3265.3777258499995</v>
      </c>
      <c r="J146" s="123">
        <v>185.17809012000001</v>
      </c>
      <c r="K146" s="123">
        <v>51.828489579999996</v>
      </c>
      <c r="L146" s="123">
        <v>175.63560095</v>
      </c>
      <c r="M146" s="123">
        <v>25.509155669999998</v>
      </c>
      <c r="N146" s="123">
        <v>751.49994046999996</v>
      </c>
      <c r="O146" s="123">
        <v>601.07560973999989</v>
      </c>
      <c r="P146" s="123">
        <v>70.62644078000001</v>
      </c>
      <c r="Q146" s="123">
        <v>13.18401924</v>
      </c>
      <c r="R146" s="123">
        <v>948.9827022799999</v>
      </c>
      <c r="S146" s="123">
        <v>119.01830807</v>
      </c>
      <c r="T146" s="123">
        <v>21.838911850000002</v>
      </c>
      <c r="U146" s="123"/>
      <c r="V146" s="123"/>
    </row>
    <row r="147" spans="1:22" hidden="1" outlineLevel="1">
      <c r="A147" s="15">
        <v>44682</v>
      </c>
      <c r="B147" s="123">
        <v>13677.00824012</v>
      </c>
      <c r="C147" s="123">
        <v>2923.93407002</v>
      </c>
      <c r="D147" s="123">
        <v>268.07076718000002</v>
      </c>
      <c r="E147" s="123">
        <v>3652.5513431700001</v>
      </c>
      <c r="F147" s="123">
        <v>561.68759290999992</v>
      </c>
      <c r="G147" s="123">
        <v>62.26295262</v>
      </c>
      <c r="H147" s="123">
        <v>210.84537512</v>
      </c>
      <c r="I147" s="123">
        <v>3102.0131001699997</v>
      </c>
      <c r="J147" s="123">
        <v>274.30661533000006</v>
      </c>
      <c r="K147" s="123">
        <v>41.763944180000003</v>
      </c>
      <c r="L147" s="123">
        <v>186.45480319000001</v>
      </c>
      <c r="M147" s="123">
        <v>25.619066019999998</v>
      </c>
      <c r="N147" s="123">
        <v>736.56040125999994</v>
      </c>
      <c r="O147" s="123">
        <v>466.63223520000008</v>
      </c>
      <c r="P147" s="123">
        <v>62.131818619999997</v>
      </c>
      <c r="Q147" s="123">
        <v>12.75793146</v>
      </c>
      <c r="R147" s="123">
        <v>1052.6749850199999</v>
      </c>
      <c r="S147" s="123">
        <v>17.853392509999999</v>
      </c>
      <c r="T147" s="123">
        <v>18.887846139999997</v>
      </c>
      <c r="U147" s="123"/>
      <c r="V147" s="123"/>
    </row>
    <row r="148" spans="1:22" hidden="1" outlineLevel="1">
      <c r="A148" s="15">
        <v>44713</v>
      </c>
      <c r="B148" s="123">
        <v>13733.109932340001</v>
      </c>
      <c r="C148" s="123">
        <v>2729.7659317700004</v>
      </c>
      <c r="D148" s="123">
        <v>206.76772562999997</v>
      </c>
      <c r="E148" s="123">
        <v>4024.4928180000006</v>
      </c>
      <c r="F148" s="123">
        <v>503.70453805</v>
      </c>
      <c r="G148" s="123">
        <v>52.460052099999999</v>
      </c>
      <c r="H148" s="123">
        <v>226.76802459999999</v>
      </c>
      <c r="I148" s="123">
        <v>2973.4333209899996</v>
      </c>
      <c r="J148" s="123">
        <v>270.37152191000001</v>
      </c>
      <c r="K148" s="123">
        <v>36.822186909999999</v>
      </c>
      <c r="L148" s="123">
        <v>194.54941481</v>
      </c>
      <c r="M148" s="123">
        <v>26.921995989999999</v>
      </c>
      <c r="N148" s="123">
        <v>738.52980294999998</v>
      </c>
      <c r="O148" s="123">
        <v>686.58942363000006</v>
      </c>
      <c r="P148" s="123">
        <v>67.451087090000001</v>
      </c>
      <c r="Q148" s="123">
        <v>14.016405619999999</v>
      </c>
      <c r="R148" s="123">
        <v>944.14876454</v>
      </c>
      <c r="S148" s="123">
        <v>17.196800620000001</v>
      </c>
      <c r="T148" s="123">
        <v>19.120117130000001</v>
      </c>
      <c r="U148" s="123"/>
      <c r="V148" s="123"/>
    </row>
    <row r="149" spans="1:22" hidden="1" outlineLevel="1">
      <c r="A149" s="15">
        <v>44743</v>
      </c>
      <c r="B149" s="123">
        <v>13665.972508259998</v>
      </c>
      <c r="C149" s="123">
        <v>2592.6263282700002</v>
      </c>
      <c r="D149" s="123">
        <v>233.85008851000001</v>
      </c>
      <c r="E149" s="123">
        <v>3359.7630214500005</v>
      </c>
      <c r="F149" s="123">
        <v>482.89218424000001</v>
      </c>
      <c r="G149" s="123">
        <v>52.503282660000011</v>
      </c>
      <c r="H149" s="123">
        <v>230.31572328000001</v>
      </c>
      <c r="I149" s="123">
        <v>2923.3284675700006</v>
      </c>
      <c r="J149" s="123">
        <v>1043.1743717900001</v>
      </c>
      <c r="K149" s="123">
        <v>35.892542590000005</v>
      </c>
      <c r="L149" s="123">
        <v>196.90676411999999</v>
      </c>
      <c r="M149" s="123">
        <v>20.842112849999999</v>
      </c>
      <c r="N149" s="123">
        <v>718.06862344000001</v>
      </c>
      <c r="O149" s="123">
        <v>718.19673642999999</v>
      </c>
      <c r="P149" s="123">
        <v>65.76237033999999</v>
      </c>
      <c r="Q149" s="123">
        <v>13.60348761</v>
      </c>
      <c r="R149" s="123">
        <v>938.9335086599998</v>
      </c>
      <c r="S149" s="123">
        <v>19.199401250000001</v>
      </c>
      <c r="T149" s="123">
        <v>20.113493200000001</v>
      </c>
      <c r="U149" s="123"/>
      <c r="V149" s="123"/>
    </row>
    <row r="150" spans="1:22" hidden="1" outlineLevel="1">
      <c r="A150" s="15">
        <v>44774</v>
      </c>
      <c r="B150" s="123">
        <v>12948.449608179999</v>
      </c>
      <c r="C150" s="123">
        <v>2397.6739858999999</v>
      </c>
      <c r="D150" s="123">
        <v>229.93700963000001</v>
      </c>
      <c r="E150" s="123">
        <v>4145.8140464000007</v>
      </c>
      <c r="F150" s="123">
        <v>376.40071573</v>
      </c>
      <c r="G150" s="123">
        <v>49.475209249999992</v>
      </c>
      <c r="H150" s="123">
        <v>190.66116206999999</v>
      </c>
      <c r="I150" s="123">
        <v>2444.8446626599998</v>
      </c>
      <c r="J150" s="123">
        <v>195.69883042000001</v>
      </c>
      <c r="K150" s="123">
        <v>33.700886400000002</v>
      </c>
      <c r="L150" s="123">
        <v>207.99314158999999</v>
      </c>
      <c r="M150" s="123">
        <v>20.872888580000001</v>
      </c>
      <c r="N150" s="123">
        <v>739.06409831999997</v>
      </c>
      <c r="O150" s="123">
        <v>806.14756362999992</v>
      </c>
      <c r="P150" s="123">
        <v>63.219749510000007</v>
      </c>
      <c r="Q150" s="123">
        <v>13.36383472</v>
      </c>
      <c r="R150" s="123">
        <v>995.48478830999989</v>
      </c>
      <c r="S150" s="123">
        <v>18.919359710000002</v>
      </c>
      <c r="T150" s="123">
        <v>19.177675350000001</v>
      </c>
      <c r="U150" s="123"/>
      <c r="V150" s="123"/>
    </row>
    <row r="151" spans="1:22" hidden="1" outlineLevel="1">
      <c r="A151" s="15">
        <v>44805</v>
      </c>
      <c r="B151" s="123">
        <v>13960.17204705</v>
      </c>
      <c r="C151" s="123">
        <v>2334.1128208100004</v>
      </c>
      <c r="D151" s="123">
        <v>218.42004826000002</v>
      </c>
      <c r="E151" s="123">
        <v>5234.4814224800002</v>
      </c>
      <c r="F151" s="123">
        <v>337.71147103999999</v>
      </c>
      <c r="G151" s="123">
        <v>51.828559149999997</v>
      </c>
      <c r="H151" s="123">
        <v>207.60989582000002</v>
      </c>
      <c r="I151" s="123">
        <v>2546.8981794000001</v>
      </c>
      <c r="J151" s="123">
        <v>168.80690769</v>
      </c>
      <c r="K151" s="123">
        <v>30.356472199999999</v>
      </c>
      <c r="L151" s="123">
        <v>241.11767693000002</v>
      </c>
      <c r="M151" s="123">
        <v>16.228315649999999</v>
      </c>
      <c r="N151" s="123">
        <v>740.74623703000009</v>
      </c>
      <c r="O151" s="123">
        <v>650.60040260999995</v>
      </c>
      <c r="P151" s="123">
        <v>65.498434639999999</v>
      </c>
      <c r="Q151" s="123">
        <v>14.857593229999999</v>
      </c>
      <c r="R151" s="123">
        <v>1064.3478330200001</v>
      </c>
      <c r="S151" s="123">
        <v>14.858772749999998</v>
      </c>
      <c r="T151" s="123">
        <v>21.691004340000003</v>
      </c>
      <c r="U151" s="123"/>
      <c r="V151" s="123"/>
    </row>
    <row r="152" spans="1:22" hidden="1" outlineLevel="1">
      <c r="A152" s="15">
        <v>44835</v>
      </c>
      <c r="B152" s="123">
        <v>13809.185322739999</v>
      </c>
      <c r="C152" s="123">
        <v>2448.0122359800002</v>
      </c>
      <c r="D152" s="123">
        <v>218.63712958000002</v>
      </c>
      <c r="E152" s="123">
        <v>4935.9310105200002</v>
      </c>
      <c r="F152" s="123">
        <v>290.94751692999995</v>
      </c>
      <c r="G152" s="123">
        <v>45.29522304000001</v>
      </c>
      <c r="H152" s="123">
        <v>214.96651541</v>
      </c>
      <c r="I152" s="123">
        <v>2615.28967758</v>
      </c>
      <c r="J152" s="123">
        <v>188.44358476000002</v>
      </c>
      <c r="K152" s="123">
        <v>23.67491343</v>
      </c>
      <c r="L152" s="123">
        <v>208.28446767000003</v>
      </c>
      <c r="M152" s="123">
        <v>14.28339034</v>
      </c>
      <c r="N152" s="123">
        <v>771.97676597000009</v>
      </c>
      <c r="O152" s="123">
        <v>659.41316714000004</v>
      </c>
      <c r="P152" s="123">
        <v>66.081251760000001</v>
      </c>
      <c r="Q152" s="123">
        <v>15.386641139999998</v>
      </c>
      <c r="R152" s="123">
        <v>1053.2429251900003</v>
      </c>
      <c r="S152" s="123">
        <v>14.373653300000001</v>
      </c>
      <c r="T152" s="123">
        <v>24.945252999999997</v>
      </c>
      <c r="U152" s="123"/>
      <c r="V152" s="123"/>
    </row>
    <row r="153" spans="1:22" hidden="1" outlineLevel="1">
      <c r="A153" s="15">
        <v>44866</v>
      </c>
      <c r="B153" s="123">
        <v>12404.130144980003</v>
      </c>
      <c r="C153" s="123">
        <v>2195.92720912</v>
      </c>
      <c r="D153" s="123">
        <v>217.23474321</v>
      </c>
      <c r="E153" s="123">
        <v>3846.9042562299996</v>
      </c>
      <c r="F153" s="123">
        <v>386.61688202000005</v>
      </c>
      <c r="G153" s="123">
        <v>40.341145120000007</v>
      </c>
      <c r="H153" s="123">
        <v>194.11913521000002</v>
      </c>
      <c r="I153" s="123">
        <v>2775.3656296800004</v>
      </c>
      <c r="J153" s="123">
        <v>179.40071162000001</v>
      </c>
      <c r="K153" s="123">
        <v>21.282988269999997</v>
      </c>
      <c r="L153" s="123">
        <v>202.06387422999998</v>
      </c>
      <c r="M153" s="123">
        <v>14.296476050000001</v>
      </c>
      <c r="N153" s="123">
        <v>789.19989010000006</v>
      </c>
      <c r="O153" s="123">
        <v>537.81963028999996</v>
      </c>
      <c r="P153" s="123">
        <v>76.022551710000016</v>
      </c>
      <c r="Q153" s="123">
        <v>15.93521372</v>
      </c>
      <c r="R153" s="123">
        <v>875.56799105999994</v>
      </c>
      <c r="S153" s="123">
        <v>11.49322201</v>
      </c>
      <c r="T153" s="123">
        <v>24.53859533</v>
      </c>
      <c r="U153" s="123"/>
      <c r="V153" s="123"/>
    </row>
    <row r="154" spans="1:22" hidden="1" outlineLevel="1">
      <c r="A154" s="15">
        <v>44896</v>
      </c>
      <c r="B154" s="123">
        <v>13300.338325870001</v>
      </c>
      <c r="C154" s="123">
        <v>2239.0745158099999</v>
      </c>
      <c r="D154" s="123">
        <v>157.49779959</v>
      </c>
      <c r="E154" s="123">
        <v>4284.0020965100002</v>
      </c>
      <c r="F154" s="123">
        <v>579.37439128999995</v>
      </c>
      <c r="G154" s="123">
        <v>47.662397499999997</v>
      </c>
      <c r="H154" s="123">
        <v>374.21885750000001</v>
      </c>
      <c r="I154" s="123">
        <v>2713.0880411399999</v>
      </c>
      <c r="J154" s="123">
        <v>185.10729021000003</v>
      </c>
      <c r="K154" s="123">
        <v>31.623059239999996</v>
      </c>
      <c r="L154" s="123">
        <v>186.41717550999999</v>
      </c>
      <c r="M154" s="123">
        <v>14.309734509999998</v>
      </c>
      <c r="N154" s="123">
        <v>973.15802467999993</v>
      </c>
      <c r="O154" s="123">
        <v>465.33868204999999</v>
      </c>
      <c r="P154" s="123">
        <v>91.170289429999997</v>
      </c>
      <c r="Q154" s="123">
        <v>15.533080729999998</v>
      </c>
      <c r="R154" s="123">
        <v>905.28000984000016</v>
      </c>
      <c r="S154" s="123">
        <v>9.3105469799999998</v>
      </c>
      <c r="T154" s="123">
        <v>28.172333350000002</v>
      </c>
      <c r="U154" s="123"/>
      <c r="V154" s="123"/>
    </row>
    <row r="155" spans="1:22" hidden="1" outlineLevel="1">
      <c r="A155" s="15">
        <v>44927</v>
      </c>
      <c r="B155" s="123">
        <v>12827.59682766</v>
      </c>
      <c r="C155" s="123">
        <v>2259.1495178599998</v>
      </c>
      <c r="D155" s="123">
        <v>156.43510312999999</v>
      </c>
      <c r="E155" s="123">
        <v>3587.3231654700003</v>
      </c>
      <c r="F155" s="123">
        <v>446.92881227999999</v>
      </c>
      <c r="G155" s="123">
        <v>42.982116680000004</v>
      </c>
      <c r="H155" s="123">
        <v>216.23175379</v>
      </c>
      <c r="I155" s="123">
        <v>3251.1290417000005</v>
      </c>
      <c r="J155" s="123">
        <v>179.63023157999999</v>
      </c>
      <c r="K155" s="123">
        <v>16.941638649999998</v>
      </c>
      <c r="L155" s="123">
        <v>170.69899944000002</v>
      </c>
      <c r="M155" s="123">
        <v>14.991102189999999</v>
      </c>
      <c r="N155" s="123">
        <v>983.93853131999992</v>
      </c>
      <c r="O155" s="123">
        <v>439.89386915000006</v>
      </c>
      <c r="P155" s="123">
        <v>85.602221999999998</v>
      </c>
      <c r="Q155" s="123">
        <v>19.348363620000001</v>
      </c>
      <c r="R155" s="123">
        <v>916.24461359000009</v>
      </c>
      <c r="S155" s="123">
        <v>8.8991714399999999</v>
      </c>
      <c r="T155" s="123">
        <v>31.228573769999997</v>
      </c>
      <c r="U155" s="123"/>
      <c r="V155" s="123"/>
    </row>
    <row r="156" spans="1:22" hidden="1" outlineLevel="1">
      <c r="A156" s="15">
        <v>44958</v>
      </c>
      <c r="B156" s="123">
        <v>13096.87415279</v>
      </c>
      <c r="C156" s="123">
        <v>2221.0727127299997</v>
      </c>
      <c r="D156" s="123">
        <v>162.30381138999999</v>
      </c>
      <c r="E156" s="123">
        <v>3426.48689818</v>
      </c>
      <c r="F156" s="123">
        <v>369.43574480999996</v>
      </c>
      <c r="G156" s="123">
        <v>42.438695250000002</v>
      </c>
      <c r="H156" s="123">
        <v>251.71719751000001</v>
      </c>
      <c r="I156" s="123">
        <v>3531.5238941399998</v>
      </c>
      <c r="J156" s="123">
        <v>197.56035725999999</v>
      </c>
      <c r="K156" s="123">
        <v>18.017621349999999</v>
      </c>
      <c r="L156" s="123">
        <v>145.90745343999998</v>
      </c>
      <c r="M156" s="123">
        <v>15.325849629999997</v>
      </c>
      <c r="N156" s="123">
        <v>895.01759623999999</v>
      </c>
      <c r="O156" s="123">
        <v>701.06617120999999</v>
      </c>
      <c r="P156" s="123">
        <v>75.199390889999989</v>
      </c>
      <c r="Q156" s="123">
        <v>22.723342069999998</v>
      </c>
      <c r="R156" s="123">
        <v>981.21468127000003</v>
      </c>
      <c r="S156" s="123">
        <v>8.5626284699999999</v>
      </c>
      <c r="T156" s="123">
        <v>31.300106950000004</v>
      </c>
      <c r="U156" s="123"/>
      <c r="V156" s="123"/>
    </row>
    <row r="157" spans="1:22" hidden="1" outlineLevel="1">
      <c r="A157" s="15">
        <v>44986</v>
      </c>
      <c r="B157" s="123">
        <v>13814.80982126</v>
      </c>
      <c r="C157" s="123">
        <v>2271.6775959099996</v>
      </c>
      <c r="D157" s="123">
        <v>127.25020492000002</v>
      </c>
      <c r="E157" s="123">
        <v>3389.1260585999999</v>
      </c>
      <c r="F157" s="123">
        <v>431.02971872999996</v>
      </c>
      <c r="G157" s="123">
        <v>48.023097180000001</v>
      </c>
      <c r="H157" s="123">
        <v>241.78393679000001</v>
      </c>
      <c r="I157" s="123">
        <v>4148.4160355900003</v>
      </c>
      <c r="J157" s="123">
        <v>180.67833189000001</v>
      </c>
      <c r="K157" s="123">
        <v>19.43367722</v>
      </c>
      <c r="L157" s="123">
        <v>210.89568557000001</v>
      </c>
      <c r="M157" s="123">
        <v>15.332176159999999</v>
      </c>
      <c r="N157" s="123">
        <v>947.06394278000005</v>
      </c>
      <c r="O157" s="123">
        <v>644.18097696999996</v>
      </c>
      <c r="P157" s="123">
        <v>77.579196039999999</v>
      </c>
      <c r="Q157" s="123">
        <v>20.8114256</v>
      </c>
      <c r="R157" s="123">
        <v>999.32164876000002</v>
      </c>
      <c r="S157" s="123">
        <v>10.732139720000001</v>
      </c>
      <c r="T157" s="123">
        <v>31.473972829999997</v>
      </c>
      <c r="U157" s="123"/>
      <c r="V157" s="123"/>
    </row>
    <row r="158" spans="1:22" hidden="1" outlineLevel="1">
      <c r="A158" s="15">
        <v>45017</v>
      </c>
      <c r="B158" s="123">
        <v>14311.159031470001</v>
      </c>
      <c r="C158" s="123">
        <v>2320.5202744799999</v>
      </c>
      <c r="D158" s="123">
        <v>120.34224546999999</v>
      </c>
      <c r="E158" s="123">
        <v>3618.1756592700003</v>
      </c>
      <c r="F158" s="123">
        <v>393.95457009999996</v>
      </c>
      <c r="G158" s="123">
        <v>60.867996810000001</v>
      </c>
      <c r="H158" s="123">
        <v>254.72781452000004</v>
      </c>
      <c r="I158" s="123">
        <v>4218.3614249900002</v>
      </c>
      <c r="J158" s="123">
        <v>191.52957315999998</v>
      </c>
      <c r="K158" s="123">
        <v>21.666440559999998</v>
      </c>
      <c r="L158" s="123">
        <v>160.30472966000002</v>
      </c>
      <c r="M158" s="123">
        <v>17.086007219999999</v>
      </c>
      <c r="N158" s="123">
        <v>1065.3995353400001</v>
      </c>
      <c r="O158" s="123">
        <v>700.89935582999999</v>
      </c>
      <c r="P158" s="123">
        <v>78.770200259999996</v>
      </c>
      <c r="Q158" s="123">
        <v>22.869485390000001</v>
      </c>
      <c r="R158" s="123">
        <v>1005.2471091000001</v>
      </c>
      <c r="S158" s="123">
        <v>26.552498509999999</v>
      </c>
      <c r="T158" s="123">
        <v>33.884110800000002</v>
      </c>
      <c r="U158" s="123"/>
      <c r="V158" s="123"/>
    </row>
    <row r="159" spans="1:22" hidden="1" outlineLevel="1">
      <c r="A159" s="15">
        <v>45047</v>
      </c>
      <c r="B159" s="123">
        <v>14820.014194300002</v>
      </c>
      <c r="C159" s="123">
        <v>2469.8093310700001</v>
      </c>
      <c r="D159" s="123">
        <v>132.79243639000001</v>
      </c>
      <c r="E159" s="123">
        <v>3732.9569255200004</v>
      </c>
      <c r="F159" s="123">
        <v>382.21954407000004</v>
      </c>
      <c r="G159" s="123">
        <v>51.066077409999998</v>
      </c>
      <c r="H159" s="123">
        <v>241.57679942999999</v>
      </c>
      <c r="I159" s="123">
        <v>3908.2172341799997</v>
      </c>
      <c r="J159" s="123">
        <v>184.04668332</v>
      </c>
      <c r="K159" s="123">
        <v>20.276600890000001</v>
      </c>
      <c r="L159" s="123">
        <v>181.59749567</v>
      </c>
      <c r="M159" s="123">
        <v>14.297198729999998</v>
      </c>
      <c r="N159" s="123">
        <v>986.17299238999999</v>
      </c>
      <c r="O159" s="123">
        <v>1227.7119415</v>
      </c>
      <c r="P159" s="123">
        <v>97.348258869999995</v>
      </c>
      <c r="Q159" s="123">
        <v>23.464098960000005</v>
      </c>
      <c r="R159" s="123">
        <v>1115.7944956500003</v>
      </c>
      <c r="S159" s="123">
        <v>18.81573612</v>
      </c>
      <c r="T159" s="123">
        <v>31.850344130000003</v>
      </c>
      <c r="U159" s="123"/>
      <c r="V159" s="123"/>
    </row>
    <row r="160" spans="1:22" hidden="1" outlineLevel="1">
      <c r="A160" s="15">
        <v>45078</v>
      </c>
      <c r="B160" s="123">
        <v>14895.397636310001</v>
      </c>
      <c r="C160" s="123">
        <v>2444.78408554</v>
      </c>
      <c r="D160" s="123">
        <v>394.68455225000008</v>
      </c>
      <c r="E160" s="123">
        <v>3439.6545518000003</v>
      </c>
      <c r="F160" s="123">
        <v>350.40243239999995</v>
      </c>
      <c r="G160" s="123">
        <v>53.719450290000005</v>
      </c>
      <c r="H160" s="123">
        <v>286.79179151999995</v>
      </c>
      <c r="I160" s="123">
        <v>4223.1484452900004</v>
      </c>
      <c r="J160" s="123">
        <v>177.64166577</v>
      </c>
      <c r="K160" s="123">
        <v>18.336309379999999</v>
      </c>
      <c r="L160" s="123">
        <v>170.60940573000002</v>
      </c>
      <c r="M160" s="123">
        <v>13.966938459999998</v>
      </c>
      <c r="N160" s="123">
        <v>1004.8077026799999</v>
      </c>
      <c r="O160" s="123">
        <v>1048.41322636</v>
      </c>
      <c r="P160" s="123">
        <v>174.26113773000003</v>
      </c>
      <c r="Q160" s="123">
        <v>22.296660420000002</v>
      </c>
      <c r="R160" s="123">
        <v>1027.6795928699999</v>
      </c>
      <c r="S160" s="123">
        <v>10.480353559999999</v>
      </c>
      <c r="T160" s="123">
        <v>33.719334260000004</v>
      </c>
      <c r="U160" s="123"/>
      <c r="V160" s="123"/>
    </row>
    <row r="161" spans="1:22" hidden="1" outlineLevel="1">
      <c r="A161" s="15">
        <v>45108</v>
      </c>
      <c r="B161" s="123">
        <v>14742.27854888</v>
      </c>
      <c r="C161" s="123">
        <v>2415.4392644099999</v>
      </c>
      <c r="D161" s="123">
        <v>355.36703073000001</v>
      </c>
      <c r="E161" s="123">
        <v>3774.4621875300008</v>
      </c>
      <c r="F161" s="123">
        <v>297.73616542000002</v>
      </c>
      <c r="G161" s="123">
        <v>56.140469630000005</v>
      </c>
      <c r="H161" s="123">
        <v>310.30127561000006</v>
      </c>
      <c r="I161" s="123">
        <v>3953.4996219000004</v>
      </c>
      <c r="J161" s="123">
        <v>177.58195157</v>
      </c>
      <c r="K161" s="123">
        <v>16.781889880000001</v>
      </c>
      <c r="L161" s="123">
        <v>178.85468481999999</v>
      </c>
      <c r="M161" s="123">
        <v>13.136129589999999</v>
      </c>
      <c r="N161" s="123">
        <v>993.02620241</v>
      </c>
      <c r="O161" s="123">
        <v>854.52284994000013</v>
      </c>
      <c r="P161" s="123">
        <v>202.27086518000002</v>
      </c>
      <c r="Q161" s="123">
        <v>21.884525050000004</v>
      </c>
      <c r="R161" s="123">
        <v>980.54056456000001</v>
      </c>
      <c r="S161" s="123">
        <v>108.56349236</v>
      </c>
      <c r="T161" s="123">
        <v>32.169378290000004</v>
      </c>
      <c r="U161" s="123"/>
      <c r="V161" s="123"/>
    </row>
    <row r="162" spans="1:22" hidden="1" outlineLevel="1">
      <c r="A162" s="15">
        <v>45139</v>
      </c>
      <c r="B162" s="123">
        <v>15239.39002766</v>
      </c>
      <c r="C162" s="123">
        <v>2450.13807748</v>
      </c>
      <c r="D162" s="123">
        <v>93.385416429999992</v>
      </c>
      <c r="E162" s="123">
        <v>4225.5240964600007</v>
      </c>
      <c r="F162" s="123">
        <v>286.56960396000005</v>
      </c>
      <c r="G162" s="123">
        <v>62.727383479999993</v>
      </c>
      <c r="H162" s="123">
        <v>295.75978710000004</v>
      </c>
      <c r="I162" s="123">
        <v>4289.5388412700004</v>
      </c>
      <c r="J162" s="123">
        <v>184.05133013</v>
      </c>
      <c r="K162" s="123">
        <v>19.285933310000001</v>
      </c>
      <c r="L162" s="123">
        <v>166.68775466</v>
      </c>
      <c r="M162" s="123">
        <v>13.080744960000001</v>
      </c>
      <c r="N162" s="123">
        <v>1043.2113371200003</v>
      </c>
      <c r="O162" s="123">
        <v>727.52832933000013</v>
      </c>
      <c r="P162" s="123">
        <v>207.46553021</v>
      </c>
      <c r="Q162" s="123">
        <v>24.911280949999995</v>
      </c>
      <c r="R162" s="123">
        <v>1001.77210755</v>
      </c>
      <c r="S162" s="123">
        <v>111.1443506</v>
      </c>
      <c r="T162" s="123">
        <v>36.608122659999999</v>
      </c>
      <c r="U162" s="123"/>
      <c r="V162" s="123"/>
    </row>
    <row r="163" spans="1:22" hidden="1" outlineLevel="1">
      <c r="A163" s="15">
        <v>45170</v>
      </c>
      <c r="B163" s="123">
        <v>15041.762576749998</v>
      </c>
      <c r="C163" s="123">
        <v>2387.0762884399996</v>
      </c>
      <c r="D163" s="123">
        <v>97.842582770000007</v>
      </c>
      <c r="E163" s="123">
        <v>3715.9004641600004</v>
      </c>
      <c r="F163" s="123">
        <v>354.35333614000001</v>
      </c>
      <c r="G163" s="123">
        <v>54.611399729999995</v>
      </c>
      <c r="H163" s="123">
        <v>291.65428575999999</v>
      </c>
      <c r="I163" s="123">
        <v>4520.3118360200006</v>
      </c>
      <c r="J163" s="123">
        <v>220.65570721</v>
      </c>
      <c r="K163" s="123">
        <v>16.254619869999999</v>
      </c>
      <c r="L163" s="123">
        <v>152.60388663999998</v>
      </c>
      <c r="M163" s="123">
        <v>13.204745140000002</v>
      </c>
      <c r="N163" s="123">
        <v>1022.7488020799999</v>
      </c>
      <c r="O163" s="123">
        <v>717.33858566999993</v>
      </c>
      <c r="P163" s="123">
        <v>177.42538671000003</v>
      </c>
      <c r="Q163" s="123">
        <v>28.533121089999998</v>
      </c>
      <c r="R163" s="123">
        <v>1012.34496669</v>
      </c>
      <c r="S163" s="123">
        <v>224.32587149</v>
      </c>
      <c r="T163" s="123">
        <v>34.576691139999994</v>
      </c>
      <c r="U163" s="123"/>
      <c r="V163" s="123"/>
    </row>
    <row r="164" spans="1:22" hidden="1" outlineLevel="1">
      <c r="A164" s="15">
        <v>45200</v>
      </c>
      <c r="B164" s="123">
        <v>14823.604861909998</v>
      </c>
      <c r="C164" s="123">
        <v>2250.0459089999999</v>
      </c>
      <c r="D164" s="123">
        <v>105.47452059</v>
      </c>
      <c r="E164" s="123">
        <v>3995.4856112000002</v>
      </c>
      <c r="F164" s="123">
        <v>293.35759065000002</v>
      </c>
      <c r="G164" s="123">
        <v>54.228047649999993</v>
      </c>
      <c r="H164" s="123">
        <v>288.29289564999999</v>
      </c>
      <c r="I164" s="123">
        <v>4276.1174998400002</v>
      </c>
      <c r="J164" s="123">
        <v>300.05755307999999</v>
      </c>
      <c r="K164" s="123">
        <v>14.86534275</v>
      </c>
      <c r="L164" s="123">
        <v>174.49092347000001</v>
      </c>
      <c r="M164" s="123">
        <v>26.988513519999998</v>
      </c>
      <c r="N164" s="123">
        <v>1003.4468009999999</v>
      </c>
      <c r="O164" s="123">
        <v>626.00938738000002</v>
      </c>
      <c r="P164" s="123">
        <v>173.58583140999997</v>
      </c>
      <c r="Q164" s="123">
        <v>28.465409390000001</v>
      </c>
      <c r="R164" s="123">
        <v>983.59860619000017</v>
      </c>
      <c r="S164" s="123">
        <v>196.98868718</v>
      </c>
      <c r="T164" s="123">
        <v>32.10573196</v>
      </c>
      <c r="U164" s="123"/>
      <c r="V164" s="123"/>
    </row>
    <row r="165" spans="1:22" hidden="1" outlineLevel="1">
      <c r="A165" s="15">
        <v>45231</v>
      </c>
      <c r="B165" s="123">
        <v>15565.539276799998</v>
      </c>
      <c r="C165" s="123">
        <v>2251.3431052200003</v>
      </c>
      <c r="D165" s="123">
        <v>103.51601604999999</v>
      </c>
      <c r="E165" s="123">
        <v>4362.3540350999992</v>
      </c>
      <c r="F165" s="123">
        <v>223.49769501</v>
      </c>
      <c r="G165" s="123">
        <v>53.293328819999999</v>
      </c>
      <c r="H165" s="123">
        <v>346.06075897000005</v>
      </c>
      <c r="I165" s="123">
        <v>4708.4851503500004</v>
      </c>
      <c r="J165" s="123">
        <v>276.56599762000002</v>
      </c>
      <c r="K165" s="123">
        <v>14.769035169999999</v>
      </c>
      <c r="L165" s="123">
        <v>156.81637072000001</v>
      </c>
      <c r="M165" s="123">
        <v>67.230973989999995</v>
      </c>
      <c r="N165" s="123">
        <v>844.26759748999996</v>
      </c>
      <c r="O165" s="123">
        <v>703.07632074000003</v>
      </c>
      <c r="P165" s="123">
        <v>173.72628732999999</v>
      </c>
      <c r="Q165" s="123">
        <v>31.155409930000001</v>
      </c>
      <c r="R165" s="123">
        <v>991.26034704999984</v>
      </c>
      <c r="S165" s="123">
        <v>221.63783868000002</v>
      </c>
      <c r="T165" s="123">
        <v>36.483008560000002</v>
      </c>
      <c r="U165" s="123"/>
      <c r="V165" s="123"/>
    </row>
    <row r="166" spans="1:22" hidden="1" outlineLevel="1">
      <c r="A166" s="15">
        <v>45261</v>
      </c>
      <c r="B166" s="123">
        <v>19744.742612739996</v>
      </c>
      <c r="C166" s="123">
        <v>2302.0583559699999</v>
      </c>
      <c r="D166" s="123">
        <v>98.243328919999996</v>
      </c>
      <c r="E166" s="123">
        <v>6588.1708851299991</v>
      </c>
      <c r="F166" s="123">
        <v>374.93300441999997</v>
      </c>
      <c r="G166" s="123">
        <v>64.127846610000006</v>
      </c>
      <c r="H166" s="123">
        <v>781.17891247999989</v>
      </c>
      <c r="I166" s="123">
        <v>6313.7390978399999</v>
      </c>
      <c r="J166" s="123">
        <v>302.61992556999996</v>
      </c>
      <c r="K166" s="123">
        <v>15.34094745</v>
      </c>
      <c r="L166" s="123">
        <v>163.44113553</v>
      </c>
      <c r="M166" s="123">
        <v>43.781214070000004</v>
      </c>
      <c r="N166" s="123">
        <v>673.59012230999997</v>
      </c>
      <c r="O166" s="123">
        <v>670.41968047</v>
      </c>
      <c r="P166" s="123">
        <v>183.26788083999998</v>
      </c>
      <c r="Q166" s="123">
        <v>28.306880060000001</v>
      </c>
      <c r="R166" s="123">
        <v>895.08156728000006</v>
      </c>
      <c r="S166" s="123">
        <v>201.47429994000001</v>
      </c>
      <c r="T166" s="123">
        <v>44.967527850000003</v>
      </c>
      <c r="U166" s="123"/>
      <c r="V166" s="123"/>
    </row>
    <row r="167" spans="1:22" hidden="1" outlineLevel="1">
      <c r="A167" s="15">
        <v>45292</v>
      </c>
      <c r="B167" s="123">
        <v>19111.015764490003</v>
      </c>
      <c r="C167" s="123">
        <v>2612.39264731</v>
      </c>
      <c r="D167" s="123">
        <v>92.030633859999995</v>
      </c>
      <c r="E167" s="123">
        <v>6268.6495375800005</v>
      </c>
      <c r="F167" s="123">
        <v>317.23142164000001</v>
      </c>
      <c r="G167" s="123">
        <v>61.293885559999993</v>
      </c>
      <c r="H167" s="123">
        <v>583.37186107000002</v>
      </c>
      <c r="I167" s="123">
        <v>6123.5698533899995</v>
      </c>
      <c r="J167" s="123">
        <v>316.87498416000005</v>
      </c>
      <c r="K167" s="123">
        <v>19.331653019999997</v>
      </c>
      <c r="L167" s="123">
        <v>160.59569748999999</v>
      </c>
      <c r="M167" s="123">
        <v>32.031979810000003</v>
      </c>
      <c r="N167" s="123">
        <v>661.61212023999997</v>
      </c>
      <c r="O167" s="123">
        <v>551.12048421999998</v>
      </c>
      <c r="P167" s="123">
        <v>170.69905907999998</v>
      </c>
      <c r="Q167" s="123">
        <v>34.520748689999998</v>
      </c>
      <c r="R167" s="123">
        <v>859.31995436</v>
      </c>
      <c r="S167" s="123">
        <v>203.79240821000002</v>
      </c>
      <c r="T167" s="123">
        <v>42.576834800000007</v>
      </c>
      <c r="U167" s="123"/>
      <c r="V167" s="123"/>
    </row>
    <row r="168" spans="1:22" hidden="1" outlineLevel="1">
      <c r="A168" s="15">
        <v>45323</v>
      </c>
      <c r="B168" s="123">
        <v>19391.968882900001</v>
      </c>
      <c r="C168" s="123">
        <v>2730.8310298400002</v>
      </c>
      <c r="D168" s="123">
        <v>83.479997569999995</v>
      </c>
      <c r="E168" s="123">
        <v>6053.6246031900009</v>
      </c>
      <c r="F168" s="123">
        <v>400.97554939999998</v>
      </c>
      <c r="G168" s="123">
        <v>58.195945500000001</v>
      </c>
      <c r="H168" s="123">
        <v>494.07447612999999</v>
      </c>
      <c r="I168" s="123">
        <v>6428.5871013400001</v>
      </c>
      <c r="J168" s="123">
        <v>291.30775298999998</v>
      </c>
      <c r="K168" s="123">
        <v>15.425552819999998</v>
      </c>
      <c r="L168" s="123">
        <v>183.31876383000002</v>
      </c>
      <c r="M168" s="123">
        <v>34.319330180000001</v>
      </c>
      <c r="N168" s="123">
        <v>674.37410433999992</v>
      </c>
      <c r="O168" s="123">
        <v>515.10827373999996</v>
      </c>
      <c r="P168" s="123">
        <v>167.94659822999998</v>
      </c>
      <c r="Q168" s="123">
        <v>33.15734733</v>
      </c>
      <c r="R168" s="123">
        <v>1017.7795365600001</v>
      </c>
      <c r="S168" s="123">
        <v>164.6462185</v>
      </c>
      <c r="T168" s="123">
        <v>44.81670141</v>
      </c>
      <c r="U168" s="123"/>
      <c r="V168" s="123"/>
    </row>
    <row r="169" spans="1:22" hidden="1" outlineLevel="1">
      <c r="A169" s="15">
        <v>45352</v>
      </c>
      <c r="B169" s="123">
        <v>18452.56818247</v>
      </c>
      <c r="C169" s="123">
        <v>2767.6915668700003</v>
      </c>
      <c r="D169" s="123">
        <v>85.188690739999998</v>
      </c>
      <c r="E169" s="123">
        <v>5991.2702056300004</v>
      </c>
      <c r="F169" s="123">
        <v>374.87434761999998</v>
      </c>
      <c r="G169" s="123">
        <v>73.188387670000012</v>
      </c>
      <c r="H169" s="123">
        <v>441.47635219000006</v>
      </c>
      <c r="I169" s="123">
        <v>5503.2264302499998</v>
      </c>
      <c r="J169" s="123">
        <v>286.01167341000001</v>
      </c>
      <c r="K169" s="123">
        <v>16.505835009999998</v>
      </c>
      <c r="L169" s="123">
        <v>188.44583963999997</v>
      </c>
      <c r="M169" s="123">
        <v>59.068419509999998</v>
      </c>
      <c r="N169" s="123">
        <v>717.75378768999997</v>
      </c>
      <c r="O169" s="123">
        <v>521.58039264000001</v>
      </c>
      <c r="P169" s="123">
        <v>182.72028311999998</v>
      </c>
      <c r="Q169" s="123">
        <v>32.147626330000001</v>
      </c>
      <c r="R169" s="123">
        <v>1023.53877014</v>
      </c>
      <c r="S169" s="123">
        <v>150.40629227000002</v>
      </c>
      <c r="T169" s="123">
        <v>37.473281739999997</v>
      </c>
      <c r="U169" s="123"/>
      <c r="V169" s="123"/>
    </row>
    <row r="170" spans="1:22" hidden="1" outlineLevel="1">
      <c r="A170" s="15">
        <v>45383</v>
      </c>
      <c r="B170" s="123">
        <v>17355.411401520003</v>
      </c>
      <c r="C170" s="123">
        <v>2767.3738044899997</v>
      </c>
      <c r="D170" s="123">
        <v>89.637795189999991</v>
      </c>
      <c r="E170" s="123">
        <v>5393.2303088999997</v>
      </c>
      <c r="F170" s="123">
        <v>384.38895968999998</v>
      </c>
      <c r="G170" s="123">
        <v>73.062074449999997</v>
      </c>
      <c r="H170" s="123">
        <v>400.07445175000004</v>
      </c>
      <c r="I170" s="123">
        <v>4916.4400784500003</v>
      </c>
      <c r="J170" s="123">
        <v>254.12837003000001</v>
      </c>
      <c r="K170" s="123">
        <v>16.666488450000003</v>
      </c>
      <c r="L170" s="123">
        <v>178.83439540000001</v>
      </c>
      <c r="M170" s="123">
        <v>55.130208259999996</v>
      </c>
      <c r="N170" s="123">
        <v>710.66806001999998</v>
      </c>
      <c r="O170" s="123">
        <v>782.96522848000006</v>
      </c>
      <c r="P170" s="123">
        <v>144.32293887</v>
      </c>
      <c r="Q170" s="123">
        <v>30.757662250000003</v>
      </c>
      <c r="R170" s="123">
        <v>956.91364871999997</v>
      </c>
      <c r="S170" s="123">
        <v>165.56067755999999</v>
      </c>
      <c r="T170" s="123">
        <v>35.256250559999998</v>
      </c>
      <c r="U170" s="123"/>
      <c r="V170" s="123"/>
    </row>
    <row r="171" spans="1:22" hidden="1" outlineLevel="1">
      <c r="A171" s="15">
        <v>45413</v>
      </c>
      <c r="B171" s="123">
        <v>17952.591967379998</v>
      </c>
      <c r="C171" s="123">
        <v>2514.8638324900003</v>
      </c>
      <c r="D171" s="123">
        <v>84.100774080000008</v>
      </c>
      <c r="E171" s="123">
        <v>6116.6933505300003</v>
      </c>
      <c r="F171" s="123">
        <v>389.14060126000004</v>
      </c>
      <c r="G171" s="123">
        <v>73.539981210000008</v>
      </c>
      <c r="H171" s="123">
        <v>411.78717273000001</v>
      </c>
      <c r="I171" s="123">
        <v>5148.81929975</v>
      </c>
      <c r="J171" s="123">
        <v>291.40055255999994</v>
      </c>
      <c r="K171" s="123">
        <v>17.72387037</v>
      </c>
      <c r="L171" s="123">
        <v>203.37664221</v>
      </c>
      <c r="M171" s="123">
        <v>56.432664529999997</v>
      </c>
      <c r="N171" s="123">
        <v>749.13315424999985</v>
      </c>
      <c r="O171" s="123">
        <v>556.29126337000002</v>
      </c>
      <c r="P171" s="123">
        <v>134.47108702</v>
      </c>
      <c r="Q171" s="123">
        <v>45.206354939999997</v>
      </c>
      <c r="R171" s="123">
        <v>1002.9740587199999</v>
      </c>
      <c r="S171" s="123">
        <v>120.92052829000001</v>
      </c>
      <c r="T171" s="123">
        <v>35.716779070000001</v>
      </c>
      <c r="U171" s="123"/>
      <c r="V171" s="123"/>
    </row>
    <row r="172" spans="1:22" hidden="1" outlineLevel="1">
      <c r="A172" s="15">
        <v>45444</v>
      </c>
      <c r="B172" s="123">
        <v>17229.309459470001</v>
      </c>
      <c r="C172" s="123">
        <v>2284.8268802299999</v>
      </c>
      <c r="D172" s="123">
        <v>80.974250459999993</v>
      </c>
      <c r="E172" s="123">
        <v>5862.9518554700007</v>
      </c>
      <c r="F172" s="123">
        <v>378.12143141000001</v>
      </c>
      <c r="G172" s="123">
        <v>70.58855896</v>
      </c>
      <c r="H172" s="123">
        <v>389.50906626000005</v>
      </c>
      <c r="I172" s="123">
        <v>5208.9703292500008</v>
      </c>
      <c r="J172" s="123">
        <v>293.92280094</v>
      </c>
      <c r="K172" s="123">
        <v>17.926224089999998</v>
      </c>
      <c r="L172" s="123">
        <v>177.57755917000003</v>
      </c>
      <c r="M172" s="123">
        <v>23.644730989999999</v>
      </c>
      <c r="N172" s="123">
        <v>777.75411297999995</v>
      </c>
      <c r="O172" s="123">
        <v>534.13852240999995</v>
      </c>
      <c r="P172" s="123">
        <v>159.74078211</v>
      </c>
      <c r="Q172" s="123">
        <v>40.502307260000002</v>
      </c>
      <c r="R172" s="123">
        <v>806.77449685999989</v>
      </c>
      <c r="S172" s="123">
        <v>85.892921209999997</v>
      </c>
      <c r="T172" s="123">
        <v>35.492629409999999</v>
      </c>
      <c r="U172" s="123"/>
      <c r="V172" s="123"/>
    </row>
    <row r="173" spans="1:22" hidden="1" outlineLevel="1">
      <c r="A173" s="15">
        <v>45474</v>
      </c>
      <c r="B173" s="123">
        <v>17775.10483643</v>
      </c>
      <c r="C173" s="123">
        <v>2121.9147127400001</v>
      </c>
      <c r="D173" s="123">
        <v>83.083085729999993</v>
      </c>
      <c r="E173" s="123">
        <v>6722.8251647100005</v>
      </c>
      <c r="F173" s="123">
        <v>367.29120829999999</v>
      </c>
      <c r="G173" s="123">
        <v>75.539765510000009</v>
      </c>
      <c r="H173" s="123">
        <v>376.33282343000002</v>
      </c>
      <c r="I173" s="123">
        <v>5030.4017378400004</v>
      </c>
      <c r="J173" s="123">
        <v>251.32531553999999</v>
      </c>
      <c r="K173" s="123">
        <v>19.373565230000001</v>
      </c>
      <c r="L173" s="123">
        <v>193.23266574000002</v>
      </c>
      <c r="M173" s="123">
        <v>23.845184450000001</v>
      </c>
      <c r="N173" s="123">
        <v>781.17740642000012</v>
      </c>
      <c r="O173" s="123">
        <v>682.39075816000002</v>
      </c>
      <c r="P173" s="123">
        <v>151.15802141999998</v>
      </c>
      <c r="Q173" s="123">
        <v>34.181351929999998</v>
      </c>
      <c r="R173" s="123">
        <v>745.48579586999995</v>
      </c>
      <c r="S173" s="123">
        <v>74.129401660000013</v>
      </c>
      <c r="T173" s="123">
        <v>41.416871750000006</v>
      </c>
      <c r="U173" s="123"/>
      <c r="V173" s="123"/>
    </row>
    <row r="174" spans="1:22" hidden="1" outlineLevel="1">
      <c r="A174" s="15">
        <v>45505</v>
      </c>
      <c r="B174" s="123">
        <v>18169.027832239997</v>
      </c>
      <c r="C174" s="123">
        <v>2045.6798813999997</v>
      </c>
      <c r="D174" s="123">
        <v>75.827783650000001</v>
      </c>
      <c r="E174" s="123">
        <v>6720.88814121</v>
      </c>
      <c r="F174" s="123">
        <v>414.72253500999994</v>
      </c>
      <c r="G174" s="123">
        <v>65.962910690000001</v>
      </c>
      <c r="H174" s="123">
        <v>318.19559596999994</v>
      </c>
      <c r="I174" s="123">
        <v>5576.5700026499999</v>
      </c>
      <c r="J174" s="123">
        <v>224.88451262999999</v>
      </c>
      <c r="K174" s="123">
        <v>19.465629040000003</v>
      </c>
      <c r="L174" s="123">
        <v>181.20031334000001</v>
      </c>
      <c r="M174" s="123">
        <v>23.667735880000002</v>
      </c>
      <c r="N174" s="123">
        <v>798.41800684999998</v>
      </c>
      <c r="O174" s="123">
        <v>533.68209162000005</v>
      </c>
      <c r="P174" s="123">
        <v>143.08902656000004</v>
      </c>
      <c r="Q174" s="123">
        <v>40.82420595</v>
      </c>
      <c r="R174" s="123">
        <v>805.18395580999993</v>
      </c>
      <c r="S174" s="123">
        <v>140.89508791999998</v>
      </c>
      <c r="T174" s="123">
        <v>39.870416060000004</v>
      </c>
      <c r="U174" s="123"/>
      <c r="V174" s="123"/>
    </row>
    <row r="175" spans="1:22" hidden="1" outlineLevel="1">
      <c r="A175" s="15">
        <v>45536</v>
      </c>
      <c r="B175" s="123">
        <v>18035.700383089999</v>
      </c>
      <c r="C175" s="123">
        <v>2055.7857668299998</v>
      </c>
      <c r="D175" s="123">
        <v>79.921728290000004</v>
      </c>
      <c r="E175" s="123">
        <v>6706.9526700700007</v>
      </c>
      <c r="F175" s="123">
        <v>449.86951915000003</v>
      </c>
      <c r="G175" s="123">
        <v>71.199640360000004</v>
      </c>
      <c r="H175" s="123">
        <v>410.37483342999997</v>
      </c>
      <c r="I175" s="123">
        <v>5206.5160810899997</v>
      </c>
      <c r="J175" s="123">
        <v>214.66227396000002</v>
      </c>
      <c r="K175" s="123">
        <v>19.536037270000001</v>
      </c>
      <c r="L175" s="123">
        <v>160.79738826000005</v>
      </c>
      <c r="M175" s="123">
        <v>31.516592579999998</v>
      </c>
      <c r="N175" s="123">
        <v>844.65127955999992</v>
      </c>
      <c r="O175" s="123">
        <v>617.00493242000005</v>
      </c>
      <c r="P175" s="123">
        <v>142.03572471999999</v>
      </c>
      <c r="Q175" s="123">
        <v>40.786147749999998</v>
      </c>
      <c r="R175" s="123">
        <v>779.8224477399998</v>
      </c>
      <c r="S175" s="123">
        <v>165.43945047</v>
      </c>
      <c r="T175" s="123">
        <v>38.827869139999997</v>
      </c>
      <c r="U175" s="123"/>
      <c r="V175" s="123"/>
    </row>
    <row r="176" spans="1:22" hidden="1" outlineLevel="1">
      <c r="A176" s="15">
        <v>45566</v>
      </c>
      <c r="B176" s="123">
        <v>19718.662147519994</v>
      </c>
      <c r="C176" s="123">
        <v>2261.5878210299998</v>
      </c>
      <c r="D176" s="123">
        <v>82.17414737</v>
      </c>
      <c r="E176" s="123">
        <v>6937.9576107699995</v>
      </c>
      <c r="F176" s="123">
        <v>479.52143618000002</v>
      </c>
      <c r="G176" s="123">
        <v>161.99478282999999</v>
      </c>
      <c r="H176" s="123">
        <v>371.29996796</v>
      </c>
      <c r="I176" s="123">
        <v>6100.4006596999998</v>
      </c>
      <c r="J176" s="123">
        <v>257.81664036000001</v>
      </c>
      <c r="K176" s="123">
        <v>18.092871029999998</v>
      </c>
      <c r="L176" s="123">
        <v>164.63622003</v>
      </c>
      <c r="M176" s="123">
        <v>46.275323159999999</v>
      </c>
      <c r="N176" s="123">
        <v>898.34072435999997</v>
      </c>
      <c r="O176" s="123">
        <v>770.25343016999989</v>
      </c>
      <c r="P176" s="123">
        <v>133.04618705999999</v>
      </c>
      <c r="Q176" s="123">
        <v>43.904910489999999</v>
      </c>
      <c r="R176" s="123">
        <v>778.19648393</v>
      </c>
      <c r="S176" s="123">
        <v>176.86047085999996</v>
      </c>
      <c r="T176" s="123">
        <v>36.302460230000008</v>
      </c>
      <c r="U176" s="123"/>
      <c r="V176" s="123"/>
    </row>
    <row r="177" spans="1:22">
      <c r="A177" s="15">
        <v>45597</v>
      </c>
      <c r="B177" s="123">
        <v>20377.4706142</v>
      </c>
      <c r="C177" s="123">
        <v>2421.7247847899998</v>
      </c>
      <c r="D177" s="123">
        <v>70.649114989999987</v>
      </c>
      <c r="E177" s="123">
        <v>7087.3419951899996</v>
      </c>
      <c r="F177" s="123">
        <v>430.73310370000002</v>
      </c>
      <c r="G177" s="123">
        <v>82.596801760000005</v>
      </c>
      <c r="H177" s="123">
        <v>535.34431063</v>
      </c>
      <c r="I177" s="123">
        <v>6504.6855442800006</v>
      </c>
      <c r="J177" s="123">
        <v>241.05766405</v>
      </c>
      <c r="K177" s="123">
        <v>17.904902679999999</v>
      </c>
      <c r="L177" s="123">
        <v>173.18913979999999</v>
      </c>
      <c r="M177" s="123">
        <v>36.482773350000002</v>
      </c>
      <c r="N177" s="123">
        <v>867.57204594999996</v>
      </c>
      <c r="O177" s="123">
        <v>735.11368923999999</v>
      </c>
      <c r="P177" s="123">
        <v>137.74192388000003</v>
      </c>
      <c r="Q177" s="123">
        <v>49.037739549999991</v>
      </c>
      <c r="R177" s="123">
        <v>811.39126895000004</v>
      </c>
      <c r="S177" s="123">
        <v>133.59246369000002</v>
      </c>
      <c r="T177" s="123">
        <v>41.311347720000008</v>
      </c>
      <c r="U177" s="123"/>
      <c r="V177" s="123"/>
    </row>
    <row r="178" spans="1:22">
      <c r="A178" s="15">
        <v>45627</v>
      </c>
      <c r="B178" s="123">
        <v>23000.042832879997</v>
      </c>
      <c r="C178" s="123">
        <v>2579.49141581</v>
      </c>
      <c r="D178" s="123">
        <v>83.074249179999995</v>
      </c>
      <c r="E178" s="123">
        <v>8642.0822005500013</v>
      </c>
      <c r="F178" s="123">
        <v>551.2035467799999</v>
      </c>
      <c r="G178" s="123">
        <v>78.332177639999998</v>
      </c>
      <c r="H178" s="123">
        <v>947.41254681999999</v>
      </c>
      <c r="I178" s="123">
        <v>6549.4693419499999</v>
      </c>
      <c r="J178" s="123">
        <v>298.93284668000001</v>
      </c>
      <c r="K178" s="123">
        <v>19.376274170000002</v>
      </c>
      <c r="L178" s="123">
        <v>151.75462027000003</v>
      </c>
      <c r="M178" s="123">
        <v>35.055781640000006</v>
      </c>
      <c r="N178" s="123">
        <v>765.07256039000004</v>
      </c>
      <c r="O178" s="123">
        <v>759.35568146000003</v>
      </c>
      <c r="P178" s="123">
        <v>373.85433238000002</v>
      </c>
      <c r="Q178" s="123">
        <v>45.208473600000005</v>
      </c>
      <c r="R178" s="123">
        <v>963.37647506000008</v>
      </c>
      <c r="S178" s="123">
        <v>118.89360841</v>
      </c>
      <c r="T178" s="123">
        <v>38.096700089999999</v>
      </c>
      <c r="U178" s="123"/>
      <c r="V178" s="123"/>
    </row>
    <row r="179" spans="1:22">
      <c r="A179" s="15">
        <v>45658</v>
      </c>
      <c r="B179" s="123">
        <v>20810.14424121</v>
      </c>
      <c r="C179" s="123">
        <v>2562.3363289499998</v>
      </c>
      <c r="D179" s="123">
        <v>72.410387369999995</v>
      </c>
      <c r="E179" s="123">
        <v>6612.7954543399992</v>
      </c>
      <c r="F179" s="123">
        <v>673.37005590000012</v>
      </c>
      <c r="G179" s="123">
        <v>53.925637710000011</v>
      </c>
      <c r="H179" s="123">
        <v>834.97744180000007</v>
      </c>
      <c r="I179" s="123">
        <v>6780.7672604600002</v>
      </c>
      <c r="J179" s="123">
        <v>211.21086565999997</v>
      </c>
      <c r="K179" s="123">
        <v>20.689142179999997</v>
      </c>
      <c r="L179" s="123">
        <v>182.69149500999998</v>
      </c>
      <c r="M179" s="123">
        <v>35.79888708</v>
      </c>
      <c r="N179" s="123">
        <v>752.80878200999996</v>
      </c>
      <c r="O179" s="123">
        <v>821.53074087999994</v>
      </c>
      <c r="P179" s="123">
        <v>180.44615190000002</v>
      </c>
      <c r="Q179" s="123">
        <v>54.533212330000005</v>
      </c>
      <c r="R179" s="123">
        <v>762.91641768999989</v>
      </c>
      <c r="S179" s="123">
        <v>156.48595849999998</v>
      </c>
      <c r="T179" s="123">
        <v>40.450021440000008</v>
      </c>
      <c r="U179" s="123"/>
      <c r="V179" s="123"/>
    </row>
    <row r="180" spans="1:22">
      <c r="A180" s="15">
        <v>45689</v>
      </c>
      <c r="B180" s="123">
        <v>20523.639501869999</v>
      </c>
      <c r="C180" s="123">
        <v>2857.9161405699997</v>
      </c>
      <c r="D180" s="123">
        <v>72.619842390000002</v>
      </c>
      <c r="E180" s="123">
        <v>6077.2505008499993</v>
      </c>
      <c r="F180" s="123">
        <v>760.50473038999996</v>
      </c>
      <c r="G180" s="123">
        <v>58.592230600000001</v>
      </c>
      <c r="H180" s="123">
        <v>696.20474316000002</v>
      </c>
      <c r="I180" s="123">
        <v>6872.1073092399993</v>
      </c>
      <c r="J180" s="123">
        <v>193.11771887</v>
      </c>
      <c r="K180" s="123">
        <v>20.886235510000002</v>
      </c>
      <c r="L180" s="123">
        <v>178.08713339999997</v>
      </c>
      <c r="M180" s="123">
        <v>35.507859249999996</v>
      </c>
      <c r="N180" s="123">
        <v>771.81300888999999</v>
      </c>
      <c r="O180" s="123">
        <v>685.51555483999994</v>
      </c>
      <c r="P180" s="123">
        <v>136.76128838999998</v>
      </c>
      <c r="Q180" s="123">
        <v>53.818089960000002</v>
      </c>
      <c r="R180" s="123">
        <v>850.31884074000004</v>
      </c>
      <c r="S180" s="123">
        <v>161.51996208000003</v>
      </c>
      <c r="T180" s="123">
        <v>41.098312739999997</v>
      </c>
      <c r="U180" s="123"/>
      <c r="V180" s="123"/>
    </row>
    <row r="181" spans="1:22">
      <c r="A181" s="15">
        <v>45717</v>
      </c>
      <c r="B181" s="123">
        <v>20985.18557546</v>
      </c>
      <c r="C181" s="123">
        <v>2876.0868887199999</v>
      </c>
      <c r="D181" s="123">
        <v>60.790453670000005</v>
      </c>
      <c r="E181" s="123">
        <v>6714.3119187299999</v>
      </c>
      <c r="F181" s="123">
        <v>802.21899441999994</v>
      </c>
      <c r="G181" s="123">
        <v>71.15432036</v>
      </c>
      <c r="H181" s="123">
        <v>673.03436577000002</v>
      </c>
      <c r="I181" s="123">
        <v>6830.6535120000008</v>
      </c>
      <c r="J181" s="123">
        <v>233.42522975</v>
      </c>
      <c r="K181" s="123">
        <v>21.989018250000001</v>
      </c>
      <c r="L181" s="123">
        <v>277.08958591000004</v>
      </c>
      <c r="M181" s="123">
        <v>33.653133709999999</v>
      </c>
      <c r="N181" s="123">
        <v>760.88976972000012</v>
      </c>
      <c r="O181" s="123">
        <v>468.87579218999997</v>
      </c>
      <c r="P181" s="123">
        <v>140.37869641999998</v>
      </c>
      <c r="Q181" s="123">
        <v>52.637670559999997</v>
      </c>
      <c r="R181" s="123">
        <v>779.02803774999995</v>
      </c>
      <c r="S181" s="123">
        <v>147.95887739</v>
      </c>
      <c r="T181" s="123">
        <v>41.009310140000004</v>
      </c>
      <c r="U181" s="123"/>
      <c r="V181" s="123"/>
    </row>
    <row r="182" spans="1:22">
      <c r="A182" s="15">
        <v>45748</v>
      </c>
      <c r="B182" s="123">
        <v>21774.885157490004</v>
      </c>
      <c r="C182" s="123">
        <v>2992.4546617700003</v>
      </c>
      <c r="D182" s="123">
        <v>65.727431350000003</v>
      </c>
      <c r="E182" s="123">
        <v>7730.6959472400013</v>
      </c>
      <c r="F182" s="123">
        <v>916.22503778999999</v>
      </c>
      <c r="G182" s="123">
        <v>63.785103020000001</v>
      </c>
      <c r="H182" s="123">
        <v>648.84354170999995</v>
      </c>
      <c r="I182" s="123">
        <v>6390.1414775599997</v>
      </c>
      <c r="J182" s="123">
        <v>212.74050137999996</v>
      </c>
      <c r="K182" s="123">
        <v>20.13511828</v>
      </c>
      <c r="L182" s="123">
        <v>291.54165954999996</v>
      </c>
      <c r="M182" s="123">
        <v>33.539299829999997</v>
      </c>
      <c r="N182" s="123">
        <v>660.41614711</v>
      </c>
      <c r="O182" s="123">
        <v>558.75699773999997</v>
      </c>
      <c r="P182" s="123">
        <v>146.93947155000001</v>
      </c>
      <c r="Q182" s="123">
        <v>48.684040289999999</v>
      </c>
      <c r="R182" s="123">
        <v>811.65994333000015</v>
      </c>
      <c r="S182" s="123">
        <v>139.70421585999998</v>
      </c>
      <c r="T182" s="123">
        <v>42.894562130000004</v>
      </c>
      <c r="U182" s="123"/>
      <c r="V182" s="123"/>
    </row>
    <row r="183" spans="1:22">
      <c r="A183" s="15">
        <v>45778</v>
      </c>
      <c r="B183" s="123">
        <v>20540.416795649999</v>
      </c>
      <c r="C183" s="123">
        <v>2753.8497573699997</v>
      </c>
      <c r="D183" s="123">
        <v>70.075797840000007</v>
      </c>
      <c r="E183" s="123">
        <v>7291.02775544</v>
      </c>
      <c r="F183" s="123">
        <v>1050.9306501800002</v>
      </c>
      <c r="G183" s="123">
        <v>53.197047640000001</v>
      </c>
      <c r="H183" s="123">
        <v>619.16420600000004</v>
      </c>
      <c r="I183" s="123">
        <v>5825.6730664399984</v>
      </c>
      <c r="J183" s="123">
        <v>197.03091363000001</v>
      </c>
      <c r="K183" s="123">
        <v>17.87903124</v>
      </c>
      <c r="L183" s="123">
        <v>304.06695215000002</v>
      </c>
      <c r="M183" s="123">
        <v>31.476146559999997</v>
      </c>
      <c r="N183" s="123">
        <v>666.6545951600001</v>
      </c>
      <c r="O183" s="123">
        <v>495.75197968999998</v>
      </c>
      <c r="P183" s="123">
        <v>140.46823935999998</v>
      </c>
      <c r="Q183" s="123">
        <v>42.719049209999994</v>
      </c>
      <c r="R183" s="123">
        <v>804.30178128</v>
      </c>
      <c r="S183" s="123">
        <v>131.17675341999998</v>
      </c>
      <c r="T183" s="123">
        <v>44.973073039999996</v>
      </c>
      <c r="U183" s="123"/>
      <c r="V183" s="123"/>
    </row>
    <row r="184" spans="1:22">
      <c r="A184" s="15">
        <v>45809</v>
      </c>
      <c r="B184" s="123">
        <v>21584.048476240001</v>
      </c>
      <c r="C184" s="123">
        <v>2476.77981606</v>
      </c>
      <c r="D184" s="123">
        <v>37.333877510000001</v>
      </c>
      <c r="E184" s="123">
        <v>7551.9770773199989</v>
      </c>
      <c r="F184" s="123">
        <v>1227.74243508</v>
      </c>
      <c r="G184" s="123">
        <v>51.26207651</v>
      </c>
      <c r="H184" s="123">
        <v>707.59012722</v>
      </c>
      <c r="I184" s="123">
        <v>6488.3783258700005</v>
      </c>
      <c r="J184" s="123">
        <v>195.89769058999997</v>
      </c>
      <c r="K184" s="123">
        <v>17.36606823</v>
      </c>
      <c r="L184" s="123">
        <v>313.59760605000002</v>
      </c>
      <c r="M184" s="123">
        <v>30.058875090000001</v>
      </c>
      <c r="N184" s="123">
        <v>759.62375655000005</v>
      </c>
      <c r="O184" s="123">
        <v>531.61353390999989</v>
      </c>
      <c r="P184" s="123">
        <v>153.65029772999998</v>
      </c>
      <c r="Q184" s="123">
        <v>35.045606229999997</v>
      </c>
      <c r="R184" s="123">
        <v>812.8719124700001</v>
      </c>
      <c r="S184" s="123">
        <v>150.95748562000003</v>
      </c>
      <c r="T184" s="123">
        <v>42.3019082</v>
      </c>
      <c r="U184" s="123"/>
      <c r="V184" s="123"/>
    </row>
    <row r="185" spans="1:22">
      <c r="A185" s="15">
        <v>45839</v>
      </c>
      <c r="B185" s="123">
        <v>21902.16664259</v>
      </c>
      <c r="C185" s="123">
        <v>2545.6545976699999</v>
      </c>
      <c r="D185" s="123">
        <v>29.041890299999995</v>
      </c>
      <c r="E185" s="123">
        <v>7524.3041644499999</v>
      </c>
      <c r="F185" s="123">
        <v>1404.8653044199998</v>
      </c>
      <c r="G185" s="123">
        <v>71.741978209999985</v>
      </c>
      <c r="H185" s="123">
        <v>731.64455014999999</v>
      </c>
      <c r="I185" s="123">
        <v>6223.0060756100011</v>
      </c>
      <c r="J185" s="123">
        <v>179.58891731</v>
      </c>
      <c r="K185" s="123">
        <v>17.379241270000001</v>
      </c>
      <c r="L185" s="123">
        <v>274.53404273999996</v>
      </c>
      <c r="M185" s="123">
        <v>31.328530279999999</v>
      </c>
      <c r="N185" s="123">
        <v>822.18583838999984</v>
      </c>
      <c r="O185" s="123">
        <v>841.7715513600001</v>
      </c>
      <c r="P185" s="123">
        <v>144.62822641</v>
      </c>
      <c r="Q185" s="123">
        <v>30.160880909999999</v>
      </c>
      <c r="R185" s="123">
        <v>812.10170141999993</v>
      </c>
      <c r="S185" s="123">
        <v>167.38160994</v>
      </c>
      <c r="T185" s="123">
        <v>50.847541750000005</v>
      </c>
      <c r="U185" s="123"/>
      <c r="V185" s="123"/>
    </row>
    <row r="186" spans="1:22">
      <c r="A186" s="15">
        <v>45870</v>
      </c>
      <c r="B186" s="123">
        <v>21281.441234650003</v>
      </c>
      <c r="C186" s="123">
        <v>2595.7356051000002</v>
      </c>
      <c r="D186" s="123">
        <v>19.938693010000001</v>
      </c>
      <c r="E186" s="123">
        <v>7177.6193483200004</v>
      </c>
      <c r="F186" s="123">
        <v>1459.93996625</v>
      </c>
      <c r="G186" s="123">
        <v>64.658420489999997</v>
      </c>
      <c r="H186" s="123">
        <v>771.69302194000011</v>
      </c>
      <c r="I186" s="123">
        <v>6073.478743560001</v>
      </c>
      <c r="J186" s="123">
        <v>196.78844127999997</v>
      </c>
      <c r="K186" s="123">
        <v>20.43826417</v>
      </c>
      <c r="L186" s="123">
        <v>282.62389597999999</v>
      </c>
      <c r="M186" s="123">
        <v>25.604789740000001</v>
      </c>
      <c r="N186" s="123">
        <v>763.50087410000003</v>
      </c>
      <c r="O186" s="123">
        <v>593.32030508999992</v>
      </c>
      <c r="P186" s="123">
        <v>148.32530636999996</v>
      </c>
      <c r="Q186" s="123">
        <v>35.607822370000001</v>
      </c>
      <c r="R186" s="123">
        <v>855.90586570000005</v>
      </c>
      <c r="S186" s="123">
        <v>138.18183738000002</v>
      </c>
      <c r="T186" s="123">
        <v>58.080033799999995</v>
      </c>
      <c r="U186" s="123"/>
      <c r="V186" s="123"/>
    </row>
    <row r="187" spans="1:22">
      <c r="A187" s="15">
        <v>45901</v>
      </c>
      <c r="B187" s="123">
        <v>21404.633571120004</v>
      </c>
      <c r="C187" s="123">
        <v>2737.69928295</v>
      </c>
      <c r="D187" s="123">
        <v>19.022296399999998</v>
      </c>
      <c r="E187" s="123">
        <v>6887.1877342400003</v>
      </c>
      <c r="F187" s="123">
        <v>1537.1907798300003</v>
      </c>
      <c r="G187" s="123">
        <v>67.93012920999999</v>
      </c>
      <c r="H187" s="123">
        <v>774.14713574999996</v>
      </c>
      <c r="I187" s="123">
        <v>6091.9255009799999</v>
      </c>
      <c r="J187" s="123">
        <v>194.65525203000004</v>
      </c>
      <c r="K187" s="123">
        <v>18.530626099999999</v>
      </c>
      <c r="L187" s="123">
        <v>327.55837901000001</v>
      </c>
      <c r="M187" s="123">
        <v>25.416271550000001</v>
      </c>
      <c r="N187" s="123">
        <v>761.42698104999999</v>
      </c>
      <c r="O187" s="123">
        <v>686.20661057999996</v>
      </c>
      <c r="P187" s="123">
        <v>171.22073849999998</v>
      </c>
      <c r="Q187" s="123">
        <v>42.681156710000003</v>
      </c>
      <c r="R187" s="123">
        <v>830.81293544999994</v>
      </c>
      <c r="S187" s="123">
        <v>167.58229247</v>
      </c>
      <c r="T187" s="123">
        <v>63.439468310000009</v>
      </c>
      <c r="U187" s="123"/>
      <c r="V187" s="123"/>
    </row>
    <row r="188" spans="1:22">
      <c r="A188" s="15">
        <v>45931</v>
      </c>
      <c r="B188" s="123">
        <v>21965.994078209998</v>
      </c>
      <c r="C188" s="123">
        <v>3199.9098843199999</v>
      </c>
      <c r="D188" s="123">
        <v>22.02425822</v>
      </c>
      <c r="E188" s="123">
        <v>6522.74814066</v>
      </c>
      <c r="F188" s="123">
        <v>1529.0627667899998</v>
      </c>
      <c r="G188" s="123">
        <v>68.592256750000004</v>
      </c>
      <c r="H188" s="123">
        <v>720.04573862000007</v>
      </c>
      <c r="I188" s="123">
        <v>6583.4383368199997</v>
      </c>
      <c r="J188" s="123">
        <v>216.44907687000003</v>
      </c>
      <c r="K188" s="123">
        <v>16.341060480000003</v>
      </c>
      <c r="L188" s="123">
        <v>339.88015200000001</v>
      </c>
      <c r="M188" s="123">
        <v>25.924430109999999</v>
      </c>
      <c r="N188" s="123">
        <v>774.18368082999996</v>
      </c>
      <c r="O188" s="123">
        <v>701.99196454999992</v>
      </c>
      <c r="P188" s="123">
        <v>150.96731249999999</v>
      </c>
      <c r="Q188" s="123">
        <v>40.350401439999999</v>
      </c>
      <c r="R188" s="123">
        <v>845.03466865999985</v>
      </c>
      <c r="S188" s="123">
        <v>157.04193913</v>
      </c>
      <c r="T188" s="123">
        <v>52.008009460000004</v>
      </c>
      <c r="U188" s="123"/>
      <c r="V188" s="123"/>
    </row>
    <row r="189" spans="1:22">
      <c r="A189" s="15">
        <v>45962</v>
      </c>
      <c r="B189" s="123">
        <v>22992.164875610004</v>
      </c>
      <c r="C189" s="123">
        <v>3615.4697564900002</v>
      </c>
      <c r="D189" s="123">
        <v>19.317119850000001</v>
      </c>
      <c r="E189" s="123">
        <v>7521.4781767599998</v>
      </c>
      <c r="F189" s="123">
        <v>1464.8622597399999</v>
      </c>
      <c r="G189" s="123">
        <v>60.376611680000003</v>
      </c>
      <c r="H189" s="123">
        <v>701.46417416999998</v>
      </c>
      <c r="I189" s="123">
        <v>6359.8299762999995</v>
      </c>
      <c r="J189" s="123">
        <v>207.01447572000001</v>
      </c>
      <c r="K189" s="123">
        <v>16.91966467</v>
      </c>
      <c r="L189" s="123">
        <v>382.72460942000004</v>
      </c>
      <c r="M189" s="123">
        <v>24.486890450000001</v>
      </c>
      <c r="N189" s="123">
        <v>775.76269704999993</v>
      </c>
      <c r="O189" s="123">
        <v>674.17041765999988</v>
      </c>
      <c r="P189" s="123">
        <v>148.66948768999998</v>
      </c>
      <c r="Q189" s="123">
        <v>38.757043530000004</v>
      </c>
      <c r="R189" s="123">
        <v>784.48043044000008</v>
      </c>
      <c r="S189" s="123">
        <v>144.05936758999999</v>
      </c>
      <c r="T189" s="123">
        <v>52.321716399999993</v>
      </c>
      <c r="U189" s="123"/>
      <c r="V189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65" customWidth="1"/>
    <col min="32" max="16384" width="9.109375" style="24"/>
  </cols>
  <sheetData>
    <row r="1" spans="1:31">
      <c r="A1" s="27" t="s">
        <v>131</v>
      </c>
      <c r="B1" s="17"/>
    </row>
    <row r="2" spans="1:31" ht="5.25" customHeight="1"/>
    <row r="3" spans="1:31" ht="27.75" customHeight="1">
      <c r="A3" s="222" t="s">
        <v>107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31" ht="12.75" customHeight="1">
      <c r="A4" s="18" t="s">
        <v>130</v>
      </c>
    </row>
    <row r="5" spans="1:31" ht="12.75" customHeight="1">
      <c r="A5" s="19" t="s">
        <v>53</v>
      </c>
    </row>
    <row r="6" spans="1:31" s="25" customFormat="1" ht="12.75" customHeight="1">
      <c r="A6" s="199" t="s">
        <v>0</v>
      </c>
      <c r="B6" s="188" t="s">
        <v>15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6"/>
    </row>
    <row r="7" spans="1:31" s="25" customFormat="1" ht="12.75" customHeight="1">
      <c r="A7" s="200"/>
      <c r="B7" s="188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  <c r="T7" s="202" t="s">
        <v>196</v>
      </c>
      <c r="U7" s="202"/>
      <c r="V7" s="202"/>
      <c r="W7" s="250"/>
      <c r="X7" s="250"/>
      <c r="Y7" s="250"/>
      <c r="Z7" s="202" t="s">
        <v>197</v>
      </c>
      <c r="AA7" s="202"/>
      <c r="AB7" s="202"/>
      <c r="AC7" s="250"/>
      <c r="AD7" s="250"/>
      <c r="AE7" s="250"/>
    </row>
    <row r="8" spans="1:31" s="25" customFormat="1" ht="88.5" customHeight="1">
      <c r="A8" s="201"/>
      <c r="B8" s="188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5" customFormat="1" hidden="1">
      <c r="A9" s="133"/>
      <c r="B9" s="132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</row>
    <row r="10" spans="1:31" s="25" customFormat="1" ht="14.2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  <c r="T10" s="158">
        <v>20</v>
      </c>
      <c r="U10" s="160">
        <v>21</v>
      </c>
      <c r="V10" s="158">
        <v>22</v>
      </c>
      <c r="W10" s="160">
        <v>23</v>
      </c>
      <c r="X10" s="158">
        <v>24</v>
      </c>
      <c r="Y10" s="160">
        <v>25</v>
      </c>
      <c r="Z10" s="158">
        <v>20</v>
      </c>
      <c r="AA10" s="160">
        <v>21</v>
      </c>
      <c r="AB10" s="158">
        <v>22</v>
      </c>
      <c r="AC10" s="160">
        <v>23</v>
      </c>
      <c r="AD10" s="158">
        <v>24</v>
      </c>
      <c r="AE10" s="160">
        <v>25</v>
      </c>
    </row>
    <row r="11" spans="1:31" ht="15" hidden="1" customHeight="1" outlineLevel="1">
      <c r="A11" s="15">
        <v>40544</v>
      </c>
      <c r="B11" s="50">
        <v>16.5367</v>
      </c>
      <c r="C11" s="50">
        <v>19.665700000000001</v>
      </c>
      <c r="D11" s="50">
        <v>16.189</v>
      </c>
      <c r="E11" s="50">
        <v>16.797499999999999</v>
      </c>
      <c r="F11" s="50">
        <v>15.0121</v>
      </c>
      <c r="G11" s="50">
        <v>20.102699999999999</v>
      </c>
      <c r="H11" s="50">
        <v>17.817799999999998</v>
      </c>
      <c r="I11" s="50">
        <v>19.665700000000001</v>
      </c>
      <c r="J11" s="50">
        <v>17.550799999999999</v>
      </c>
      <c r="K11" s="50">
        <v>17.254100000000001</v>
      </c>
      <c r="L11" s="50">
        <v>18.712299999999999</v>
      </c>
      <c r="M11" s="50">
        <v>23.511600000000001</v>
      </c>
      <c r="N11" s="50">
        <v>11.6508</v>
      </c>
      <c r="O11" s="50">
        <v>0</v>
      </c>
      <c r="P11" s="50">
        <v>11.6508</v>
      </c>
      <c r="Q11" s="50">
        <v>8.9908999999999999</v>
      </c>
      <c r="R11" s="50">
        <v>12.1447</v>
      </c>
      <c r="S11" s="50">
        <v>11.950100000000001</v>
      </c>
      <c r="T11" s="167" t="s">
        <v>189</v>
      </c>
      <c r="U11" s="167" t="s">
        <v>189</v>
      </c>
      <c r="V11" s="167" t="s">
        <v>189</v>
      </c>
      <c r="W11" s="167" t="s">
        <v>189</v>
      </c>
      <c r="X11" s="167" t="s">
        <v>189</v>
      </c>
      <c r="Y11" s="167" t="s">
        <v>189</v>
      </c>
      <c r="Z11" s="167" t="s">
        <v>189</v>
      </c>
      <c r="AA11" s="167" t="s">
        <v>189</v>
      </c>
      <c r="AB11" s="167" t="s">
        <v>189</v>
      </c>
      <c r="AC11" s="167" t="s">
        <v>189</v>
      </c>
      <c r="AD11" s="167" t="s">
        <v>189</v>
      </c>
      <c r="AE11" s="167" t="s">
        <v>189</v>
      </c>
    </row>
    <row r="12" spans="1:31" hidden="1" outlineLevel="1">
      <c r="A12" s="15">
        <v>40575</v>
      </c>
      <c r="B12" s="50">
        <v>15.2119</v>
      </c>
      <c r="C12" s="50">
        <v>18.813600000000001</v>
      </c>
      <c r="D12" s="50">
        <v>14.955399999999999</v>
      </c>
      <c r="E12" s="50">
        <v>15.081200000000001</v>
      </c>
      <c r="F12" s="50">
        <v>14.782999999999999</v>
      </c>
      <c r="G12" s="50">
        <v>0</v>
      </c>
      <c r="H12" s="50">
        <v>16.8827</v>
      </c>
      <c r="I12" s="50">
        <v>18.813600000000001</v>
      </c>
      <c r="J12" s="50">
        <v>16.678599999999999</v>
      </c>
      <c r="K12" s="50">
        <v>16.177700000000002</v>
      </c>
      <c r="L12" s="50">
        <v>17.939800000000002</v>
      </c>
      <c r="M12" s="50">
        <v>0</v>
      </c>
      <c r="N12" s="50">
        <v>11.400600000000001</v>
      </c>
      <c r="O12" s="50">
        <v>0</v>
      </c>
      <c r="P12" s="50">
        <v>11.400600000000001</v>
      </c>
      <c r="Q12" s="50">
        <v>9.5782000000000007</v>
      </c>
      <c r="R12" s="50">
        <v>12.160299999999999</v>
      </c>
      <c r="S12" s="50">
        <v>0</v>
      </c>
      <c r="T12" s="167" t="s">
        <v>189</v>
      </c>
      <c r="U12" s="167" t="s">
        <v>189</v>
      </c>
      <c r="V12" s="167" t="s">
        <v>189</v>
      </c>
      <c r="W12" s="167" t="s">
        <v>189</v>
      </c>
      <c r="X12" s="167" t="s">
        <v>189</v>
      </c>
      <c r="Y12" s="167" t="s">
        <v>189</v>
      </c>
      <c r="Z12" s="167" t="s">
        <v>189</v>
      </c>
      <c r="AA12" s="167" t="s">
        <v>189</v>
      </c>
      <c r="AB12" s="167" t="s">
        <v>189</v>
      </c>
      <c r="AC12" s="167" t="s">
        <v>189</v>
      </c>
      <c r="AD12" s="167" t="s">
        <v>189</v>
      </c>
      <c r="AE12" s="167" t="s">
        <v>189</v>
      </c>
    </row>
    <row r="13" spans="1:31" hidden="1" outlineLevel="1">
      <c r="A13" s="15">
        <v>40603</v>
      </c>
      <c r="B13" s="50">
        <v>15.0061</v>
      </c>
      <c r="C13" s="50">
        <v>18.5366</v>
      </c>
      <c r="D13" s="50">
        <v>14.6371</v>
      </c>
      <c r="E13" s="50">
        <v>14.042199999999999</v>
      </c>
      <c r="F13" s="50">
        <v>16.507000000000001</v>
      </c>
      <c r="G13" s="50">
        <v>13.214399999999999</v>
      </c>
      <c r="H13" s="50">
        <v>16.8367</v>
      </c>
      <c r="I13" s="50">
        <v>18.5366</v>
      </c>
      <c r="J13" s="50">
        <v>16.5852</v>
      </c>
      <c r="K13" s="50">
        <v>16.1629</v>
      </c>
      <c r="L13" s="50">
        <v>17.6632</v>
      </c>
      <c r="M13" s="50">
        <v>17.5</v>
      </c>
      <c r="N13" s="50">
        <v>9.9522999999999993</v>
      </c>
      <c r="O13" s="50">
        <v>0</v>
      </c>
      <c r="P13" s="50">
        <v>9.9522999999999993</v>
      </c>
      <c r="Q13" s="50">
        <v>9.6684000000000001</v>
      </c>
      <c r="R13" s="50">
        <v>11.411199999999999</v>
      </c>
      <c r="S13" s="50">
        <v>11.5</v>
      </c>
      <c r="T13" s="167" t="s">
        <v>189</v>
      </c>
      <c r="U13" s="167" t="s">
        <v>189</v>
      </c>
      <c r="V13" s="167" t="s">
        <v>189</v>
      </c>
      <c r="W13" s="167" t="s">
        <v>189</v>
      </c>
      <c r="X13" s="167" t="s">
        <v>189</v>
      </c>
      <c r="Y13" s="167" t="s">
        <v>189</v>
      </c>
      <c r="Z13" s="167" t="s">
        <v>189</v>
      </c>
      <c r="AA13" s="167" t="s">
        <v>189</v>
      </c>
      <c r="AB13" s="167" t="s">
        <v>189</v>
      </c>
      <c r="AC13" s="167" t="s">
        <v>189</v>
      </c>
      <c r="AD13" s="167" t="s">
        <v>189</v>
      </c>
      <c r="AE13" s="167" t="s">
        <v>189</v>
      </c>
    </row>
    <row r="14" spans="1:31" hidden="1" outlineLevel="1">
      <c r="A14" s="15">
        <v>40634</v>
      </c>
      <c r="B14" s="50">
        <v>12.1464</v>
      </c>
      <c r="C14" s="50">
        <v>17.758700000000001</v>
      </c>
      <c r="D14" s="50">
        <v>11.679500000000001</v>
      </c>
      <c r="E14" s="50">
        <v>12.4215</v>
      </c>
      <c r="F14" s="50">
        <v>10.954800000000001</v>
      </c>
      <c r="G14" s="50">
        <v>10.523</v>
      </c>
      <c r="H14" s="50">
        <v>16.323799999999999</v>
      </c>
      <c r="I14" s="50">
        <v>17.758700000000001</v>
      </c>
      <c r="J14" s="50">
        <v>15.986499999999999</v>
      </c>
      <c r="K14" s="50">
        <v>15.507400000000001</v>
      </c>
      <c r="L14" s="50">
        <v>17.212399999999999</v>
      </c>
      <c r="M14" s="50">
        <v>19</v>
      </c>
      <c r="N14" s="50">
        <v>9.32</v>
      </c>
      <c r="O14" s="50">
        <v>0</v>
      </c>
      <c r="P14" s="50">
        <v>9.32</v>
      </c>
      <c r="Q14" s="50">
        <v>9.1516000000000002</v>
      </c>
      <c r="R14" s="50">
        <v>9.4144000000000005</v>
      </c>
      <c r="S14" s="50">
        <v>10.4833</v>
      </c>
      <c r="T14" s="167" t="s">
        <v>189</v>
      </c>
      <c r="U14" s="167" t="s">
        <v>189</v>
      </c>
      <c r="V14" s="167" t="s">
        <v>189</v>
      </c>
      <c r="W14" s="167" t="s">
        <v>189</v>
      </c>
      <c r="X14" s="167" t="s">
        <v>189</v>
      </c>
      <c r="Y14" s="167" t="s">
        <v>189</v>
      </c>
      <c r="Z14" s="167" t="s">
        <v>189</v>
      </c>
      <c r="AA14" s="167" t="s">
        <v>189</v>
      </c>
      <c r="AB14" s="167" t="s">
        <v>189</v>
      </c>
      <c r="AC14" s="167" t="s">
        <v>189</v>
      </c>
      <c r="AD14" s="167" t="s">
        <v>189</v>
      </c>
      <c r="AE14" s="167" t="s">
        <v>189</v>
      </c>
    </row>
    <row r="15" spans="1:31" hidden="1" outlineLevel="1">
      <c r="A15" s="15">
        <v>40664</v>
      </c>
      <c r="B15" s="50">
        <v>13.9581</v>
      </c>
      <c r="C15" s="50">
        <v>18.004200000000001</v>
      </c>
      <c r="D15" s="50">
        <v>13.453200000000001</v>
      </c>
      <c r="E15" s="50">
        <v>14.708</v>
      </c>
      <c r="F15" s="50">
        <v>11.3499</v>
      </c>
      <c r="G15" s="50">
        <v>14.5472</v>
      </c>
      <c r="H15" s="50">
        <v>16.3108</v>
      </c>
      <c r="I15" s="50">
        <v>18.004200000000001</v>
      </c>
      <c r="J15" s="50">
        <v>15.979100000000001</v>
      </c>
      <c r="K15" s="50">
        <v>15.8194</v>
      </c>
      <c r="L15" s="50">
        <v>16.688099999999999</v>
      </c>
      <c r="M15" s="50">
        <v>18.5334</v>
      </c>
      <c r="N15" s="50">
        <v>9.0218000000000007</v>
      </c>
      <c r="O15" s="50">
        <v>0</v>
      </c>
      <c r="P15" s="50">
        <v>9.0218000000000007</v>
      </c>
      <c r="Q15" s="50">
        <v>9.2601999999999993</v>
      </c>
      <c r="R15" s="50">
        <v>8.9217999999999993</v>
      </c>
      <c r="S15" s="50">
        <v>12.0334</v>
      </c>
      <c r="T15" s="167" t="s">
        <v>189</v>
      </c>
      <c r="U15" s="167" t="s">
        <v>189</v>
      </c>
      <c r="V15" s="167" t="s">
        <v>189</v>
      </c>
      <c r="W15" s="167" t="s">
        <v>189</v>
      </c>
      <c r="X15" s="167" t="s">
        <v>189</v>
      </c>
      <c r="Y15" s="167" t="s">
        <v>189</v>
      </c>
      <c r="Z15" s="167" t="s">
        <v>189</v>
      </c>
      <c r="AA15" s="167" t="s">
        <v>189</v>
      </c>
      <c r="AB15" s="167" t="s">
        <v>189</v>
      </c>
      <c r="AC15" s="167" t="s">
        <v>189</v>
      </c>
      <c r="AD15" s="167" t="s">
        <v>189</v>
      </c>
      <c r="AE15" s="167" t="s">
        <v>189</v>
      </c>
    </row>
    <row r="16" spans="1:31" hidden="1" outlineLevel="1">
      <c r="A16" s="15">
        <v>40695</v>
      </c>
      <c r="B16" s="50">
        <v>15.037599999999999</v>
      </c>
      <c r="C16" s="50">
        <v>17.369199999999999</v>
      </c>
      <c r="D16" s="50">
        <v>14.714</v>
      </c>
      <c r="E16" s="50">
        <v>15.063700000000001</v>
      </c>
      <c r="F16" s="50">
        <v>13.835599999999999</v>
      </c>
      <c r="G16" s="50">
        <v>17.911200000000001</v>
      </c>
      <c r="H16" s="50">
        <v>16.416399999999999</v>
      </c>
      <c r="I16" s="50">
        <v>17.369199999999999</v>
      </c>
      <c r="J16" s="50">
        <v>16.246099999999998</v>
      </c>
      <c r="K16" s="50">
        <v>16.167300000000001</v>
      </c>
      <c r="L16" s="50">
        <v>16.511600000000001</v>
      </c>
      <c r="M16" s="50">
        <v>18.667200000000001</v>
      </c>
      <c r="N16" s="50">
        <v>9.3904999999999994</v>
      </c>
      <c r="O16" s="50">
        <v>0</v>
      </c>
      <c r="P16" s="50">
        <v>9.3904999999999994</v>
      </c>
      <c r="Q16" s="50">
        <v>8.5848999999999993</v>
      </c>
      <c r="R16" s="50">
        <v>10.0815</v>
      </c>
      <c r="S16" s="50">
        <v>12.0334</v>
      </c>
      <c r="T16" s="167" t="s">
        <v>189</v>
      </c>
      <c r="U16" s="167" t="s">
        <v>189</v>
      </c>
      <c r="V16" s="167" t="s">
        <v>189</v>
      </c>
      <c r="W16" s="167" t="s">
        <v>189</v>
      </c>
      <c r="X16" s="167" t="s">
        <v>189</v>
      </c>
      <c r="Y16" s="167" t="s">
        <v>189</v>
      </c>
      <c r="Z16" s="167" t="s">
        <v>189</v>
      </c>
      <c r="AA16" s="167" t="s">
        <v>189</v>
      </c>
      <c r="AB16" s="167" t="s">
        <v>189</v>
      </c>
      <c r="AC16" s="167" t="s">
        <v>189</v>
      </c>
      <c r="AD16" s="167" t="s">
        <v>189</v>
      </c>
      <c r="AE16" s="167" t="s">
        <v>189</v>
      </c>
    </row>
    <row r="17" spans="1:31" hidden="1" outlineLevel="1">
      <c r="A17" s="15">
        <v>40725</v>
      </c>
      <c r="B17" s="50">
        <v>12.3307</v>
      </c>
      <c r="C17" s="50">
        <v>17.3735</v>
      </c>
      <c r="D17" s="50">
        <v>11.8141</v>
      </c>
      <c r="E17" s="50">
        <v>12.8583</v>
      </c>
      <c r="F17" s="50">
        <v>10.500500000000001</v>
      </c>
      <c r="G17" s="50">
        <v>15.550700000000001</v>
      </c>
      <c r="H17" s="50">
        <v>16.2758</v>
      </c>
      <c r="I17" s="50">
        <v>17.3735</v>
      </c>
      <c r="J17" s="50">
        <v>16.029699999999998</v>
      </c>
      <c r="K17" s="50">
        <v>15.8758</v>
      </c>
      <c r="L17" s="50">
        <v>16.420400000000001</v>
      </c>
      <c r="M17" s="50">
        <v>18.5334</v>
      </c>
      <c r="N17" s="50">
        <v>8.2655999999999992</v>
      </c>
      <c r="O17" s="50">
        <v>0</v>
      </c>
      <c r="P17" s="50">
        <v>8.2655999999999992</v>
      </c>
      <c r="Q17" s="50">
        <v>8.5277999999999992</v>
      </c>
      <c r="R17" s="50">
        <v>8.0739999999999998</v>
      </c>
      <c r="S17" s="50">
        <v>12.0334</v>
      </c>
      <c r="T17" s="167" t="s">
        <v>189</v>
      </c>
      <c r="U17" s="167" t="s">
        <v>189</v>
      </c>
      <c r="V17" s="167" t="s">
        <v>189</v>
      </c>
      <c r="W17" s="167" t="s">
        <v>189</v>
      </c>
      <c r="X17" s="167" t="s">
        <v>189</v>
      </c>
      <c r="Y17" s="167" t="s">
        <v>189</v>
      </c>
      <c r="Z17" s="167" t="s">
        <v>189</v>
      </c>
      <c r="AA17" s="167" t="s">
        <v>189</v>
      </c>
      <c r="AB17" s="167" t="s">
        <v>189</v>
      </c>
      <c r="AC17" s="167" t="s">
        <v>189</v>
      </c>
      <c r="AD17" s="167" t="s">
        <v>189</v>
      </c>
      <c r="AE17" s="167" t="s">
        <v>189</v>
      </c>
    </row>
    <row r="18" spans="1:31" hidden="1" outlineLevel="1">
      <c r="A18" s="15">
        <v>40756</v>
      </c>
      <c r="B18" s="50">
        <v>13.1532</v>
      </c>
      <c r="C18" s="50">
        <v>17.307600000000001</v>
      </c>
      <c r="D18" s="50">
        <v>12.7043</v>
      </c>
      <c r="E18" s="50">
        <v>14.693899999999999</v>
      </c>
      <c r="F18" s="50">
        <v>10.8954</v>
      </c>
      <c r="G18" s="50">
        <v>11.012600000000001</v>
      </c>
      <c r="H18" s="50">
        <v>15.9011</v>
      </c>
      <c r="I18" s="50">
        <v>17.307600000000001</v>
      </c>
      <c r="J18" s="50">
        <v>15.635</v>
      </c>
      <c r="K18" s="50">
        <v>15.675700000000001</v>
      </c>
      <c r="L18" s="50">
        <v>15.6881</v>
      </c>
      <c r="M18" s="50">
        <v>10.9922</v>
      </c>
      <c r="N18" s="50">
        <v>8.8002000000000002</v>
      </c>
      <c r="O18" s="50">
        <v>0</v>
      </c>
      <c r="P18" s="50">
        <v>8.8002000000000002</v>
      </c>
      <c r="Q18" s="50">
        <v>8.0317000000000007</v>
      </c>
      <c r="R18" s="50">
        <v>8.9269999999999996</v>
      </c>
      <c r="S18" s="50">
        <v>12.0334</v>
      </c>
      <c r="T18" s="167" t="s">
        <v>189</v>
      </c>
      <c r="U18" s="167" t="s">
        <v>189</v>
      </c>
      <c r="V18" s="167" t="s">
        <v>189</v>
      </c>
      <c r="W18" s="167" t="s">
        <v>189</v>
      </c>
      <c r="X18" s="167" t="s">
        <v>189</v>
      </c>
      <c r="Y18" s="167" t="s">
        <v>189</v>
      </c>
      <c r="Z18" s="167" t="s">
        <v>189</v>
      </c>
      <c r="AA18" s="167" t="s">
        <v>189</v>
      </c>
      <c r="AB18" s="167" t="s">
        <v>189</v>
      </c>
      <c r="AC18" s="167" t="s">
        <v>189</v>
      </c>
      <c r="AD18" s="167" t="s">
        <v>189</v>
      </c>
      <c r="AE18" s="167" t="s">
        <v>189</v>
      </c>
    </row>
    <row r="19" spans="1:31" hidden="1" outlineLevel="1">
      <c r="A19" s="15">
        <v>40787</v>
      </c>
      <c r="B19" s="50">
        <v>13.6448</v>
      </c>
      <c r="C19" s="50">
        <v>16.5259</v>
      </c>
      <c r="D19" s="50">
        <v>13.1684</v>
      </c>
      <c r="E19" s="50">
        <v>13.163399999999999</v>
      </c>
      <c r="F19" s="50">
        <v>13.178800000000001</v>
      </c>
      <c r="G19" s="50">
        <v>16</v>
      </c>
      <c r="H19" s="50">
        <v>16.0929</v>
      </c>
      <c r="I19" s="50">
        <v>16.5259</v>
      </c>
      <c r="J19" s="50">
        <v>15.9824</v>
      </c>
      <c r="K19" s="50">
        <v>15.982900000000001</v>
      </c>
      <c r="L19" s="50">
        <v>15.980499999999999</v>
      </c>
      <c r="M19" s="50">
        <v>16</v>
      </c>
      <c r="N19" s="50">
        <v>7.9833999999999996</v>
      </c>
      <c r="O19" s="50">
        <v>0</v>
      </c>
      <c r="P19" s="50">
        <v>7.9833999999999996</v>
      </c>
      <c r="Q19" s="50">
        <v>7.8800999999999997</v>
      </c>
      <c r="R19" s="50">
        <v>8.3269000000000002</v>
      </c>
      <c r="S19" s="50">
        <v>0</v>
      </c>
      <c r="T19" s="167" t="s">
        <v>189</v>
      </c>
      <c r="U19" s="167" t="s">
        <v>189</v>
      </c>
      <c r="V19" s="167" t="s">
        <v>189</v>
      </c>
      <c r="W19" s="167" t="s">
        <v>189</v>
      </c>
      <c r="X19" s="167" t="s">
        <v>189</v>
      </c>
      <c r="Y19" s="167" t="s">
        <v>189</v>
      </c>
      <c r="Z19" s="167" t="s">
        <v>189</v>
      </c>
      <c r="AA19" s="167" t="s">
        <v>189</v>
      </c>
      <c r="AB19" s="167" t="s">
        <v>189</v>
      </c>
      <c r="AC19" s="167" t="s">
        <v>189</v>
      </c>
      <c r="AD19" s="167" t="s">
        <v>189</v>
      </c>
      <c r="AE19" s="167" t="s">
        <v>189</v>
      </c>
    </row>
    <row r="20" spans="1:31" hidden="1" outlineLevel="1">
      <c r="A20" s="15">
        <v>40817</v>
      </c>
      <c r="B20" s="50">
        <v>12.7044</v>
      </c>
      <c r="C20" s="50">
        <v>16.2102</v>
      </c>
      <c r="D20" s="50">
        <v>12.155200000000001</v>
      </c>
      <c r="E20" s="50">
        <v>12.3256</v>
      </c>
      <c r="F20" s="50">
        <v>11.727399999999999</v>
      </c>
      <c r="G20" s="50">
        <v>16.204899999999999</v>
      </c>
      <c r="H20" s="50">
        <v>16.150400000000001</v>
      </c>
      <c r="I20" s="50">
        <v>16.2102</v>
      </c>
      <c r="J20" s="50">
        <v>16.1309</v>
      </c>
      <c r="K20" s="50">
        <v>16.114799999999999</v>
      </c>
      <c r="L20" s="50">
        <v>16.1799</v>
      </c>
      <c r="M20" s="50">
        <v>16.204899999999999</v>
      </c>
      <c r="N20" s="50">
        <v>8.4832000000000001</v>
      </c>
      <c r="O20" s="50">
        <v>0</v>
      </c>
      <c r="P20" s="50">
        <v>8.4832000000000001</v>
      </c>
      <c r="Q20" s="50">
        <v>8.3488000000000007</v>
      </c>
      <c r="R20" s="50">
        <v>8.7477999999999998</v>
      </c>
      <c r="S20" s="50">
        <v>0</v>
      </c>
      <c r="T20" s="167" t="s">
        <v>189</v>
      </c>
      <c r="U20" s="167" t="s">
        <v>189</v>
      </c>
      <c r="V20" s="167" t="s">
        <v>189</v>
      </c>
      <c r="W20" s="167" t="s">
        <v>189</v>
      </c>
      <c r="X20" s="167" t="s">
        <v>189</v>
      </c>
      <c r="Y20" s="167" t="s">
        <v>189</v>
      </c>
      <c r="Z20" s="167" t="s">
        <v>189</v>
      </c>
      <c r="AA20" s="167" t="s">
        <v>189</v>
      </c>
      <c r="AB20" s="167" t="s">
        <v>189</v>
      </c>
      <c r="AC20" s="167" t="s">
        <v>189</v>
      </c>
      <c r="AD20" s="167" t="s">
        <v>189</v>
      </c>
      <c r="AE20" s="167" t="s">
        <v>189</v>
      </c>
    </row>
    <row r="21" spans="1:31" hidden="1" outlineLevel="1">
      <c r="A21" s="15">
        <v>40848</v>
      </c>
      <c r="B21" s="50">
        <v>14.562799999999999</v>
      </c>
      <c r="C21" s="50">
        <v>16.4283</v>
      </c>
      <c r="D21" s="50">
        <v>14.169700000000001</v>
      </c>
      <c r="E21" s="50">
        <v>14.091900000000001</v>
      </c>
      <c r="F21" s="50">
        <v>14.3698</v>
      </c>
      <c r="G21" s="50">
        <v>12.0334</v>
      </c>
      <c r="H21" s="50">
        <v>17.099799999999998</v>
      </c>
      <c r="I21" s="50">
        <v>16.4283</v>
      </c>
      <c r="J21" s="50">
        <v>17.313700000000001</v>
      </c>
      <c r="K21" s="50">
        <v>17.157</v>
      </c>
      <c r="L21" s="50">
        <v>17.8172</v>
      </c>
      <c r="M21" s="50">
        <v>0</v>
      </c>
      <c r="N21" s="50">
        <v>8.0208999999999993</v>
      </c>
      <c r="O21" s="50">
        <v>0</v>
      </c>
      <c r="P21" s="50">
        <v>8.0208999999999993</v>
      </c>
      <c r="Q21" s="50">
        <v>6.9051999999999998</v>
      </c>
      <c r="R21" s="50">
        <v>9.9712999999999994</v>
      </c>
      <c r="S21" s="50">
        <v>12.0334</v>
      </c>
      <c r="T21" s="167" t="s">
        <v>189</v>
      </c>
      <c r="U21" s="167" t="s">
        <v>189</v>
      </c>
      <c r="V21" s="167" t="s">
        <v>189</v>
      </c>
      <c r="W21" s="167" t="s">
        <v>189</v>
      </c>
      <c r="X21" s="167" t="s">
        <v>189</v>
      </c>
      <c r="Y21" s="167" t="s">
        <v>189</v>
      </c>
      <c r="Z21" s="167" t="s">
        <v>189</v>
      </c>
      <c r="AA21" s="167" t="s">
        <v>189</v>
      </c>
      <c r="AB21" s="167" t="s">
        <v>189</v>
      </c>
      <c r="AC21" s="167" t="s">
        <v>189</v>
      </c>
      <c r="AD21" s="167" t="s">
        <v>189</v>
      </c>
      <c r="AE21" s="167" t="s">
        <v>189</v>
      </c>
    </row>
    <row r="22" spans="1:31" hidden="1" outlineLevel="1">
      <c r="A22" s="15">
        <v>40878</v>
      </c>
      <c r="B22" s="50">
        <v>13.6755</v>
      </c>
      <c r="C22" s="50">
        <v>17.3096</v>
      </c>
      <c r="D22" s="50">
        <v>13.206</v>
      </c>
      <c r="E22" s="50">
        <v>14.075799999999999</v>
      </c>
      <c r="F22" s="50">
        <v>11.8597</v>
      </c>
      <c r="G22" s="50">
        <v>19</v>
      </c>
      <c r="H22" s="50">
        <v>17.5335</v>
      </c>
      <c r="I22" s="50">
        <v>17.3096</v>
      </c>
      <c r="J22" s="50">
        <v>17.5915</v>
      </c>
      <c r="K22" s="50">
        <v>18.0962</v>
      </c>
      <c r="L22" s="50">
        <v>16.313400000000001</v>
      </c>
      <c r="M22" s="50">
        <v>19</v>
      </c>
      <c r="N22" s="50">
        <v>8.8454999999999995</v>
      </c>
      <c r="O22" s="50">
        <v>0</v>
      </c>
      <c r="P22" s="50">
        <v>8.8454999999999995</v>
      </c>
      <c r="Q22" s="50">
        <v>8.3277999999999999</v>
      </c>
      <c r="R22" s="50">
        <v>9.36</v>
      </c>
      <c r="S22" s="50">
        <v>0</v>
      </c>
      <c r="T22" s="167" t="s">
        <v>189</v>
      </c>
      <c r="U22" s="167" t="s">
        <v>189</v>
      </c>
      <c r="V22" s="167" t="s">
        <v>189</v>
      </c>
      <c r="W22" s="167" t="s">
        <v>189</v>
      </c>
      <c r="X22" s="167" t="s">
        <v>189</v>
      </c>
      <c r="Y22" s="167" t="s">
        <v>189</v>
      </c>
      <c r="Z22" s="167" t="s">
        <v>189</v>
      </c>
      <c r="AA22" s="167" t="s">
        <v>189</v>
      </c>
      <c r="AB22" s="167" t="s">
        <v>189</v>
      </c>
      <c r="AC22" s="167" t="s">
        <v>189</v>
      </c>
      <c r="AD22" s="167" t="s">
        <v>189</v>
      </c>
      <c r="AE22" s="167" t="s">
        <v>189</v>
      </c>
    </row>
    <row r="23" spans="1:31" hidden="1" outlineLevel="1">
      <c r="A23" s="15">
        <v>40909</v>
      </c>
      <c r="B23" s="50">
        <v>14.9611</v>
      </c>
      <c r="C23" s="50">
        <v>17.538</v>
      </c>
      <c r="D23" s="50">
        <v>14.4596</v>
      </c>
      <c r="E23" s="50">
        <v>14.0289</v>
      </c>
      <c r="F23" s="50">
        <v>16.3949</v>
      </c>
      <c r="G23" s="50">
        <v>0</v>
      </c>
      <c r="H23" s="50">
        <v>17.208100000000002</v>
      </c>
      <c r="I23" s="50">
        <v>17.538</v>
      </c>
      <c r="J23" s="50">
        <v>17.1191</v>
      </c>
      <c r="K23" s="50">
        <v>16.973500000000001</v>
      </c>
      <c r="L23" s="50">
        <v>17.7044</v>
      </c>
      <c r="M23" s="50">
        <v>0</v>
      </c>
      <c r="N23" s="50">
        <v>7.5785</v>
      </c>
      <c r="O23" s="50">
        <v>0</v>
      </c>
      <c r="P23" s="50">
        <v>7.5785</v>
      </c>
      <c r="Q23" s="50">
        <v>6.9546999999999999</v>
      </c>
      <c r="R23" s="50">
        <v>11.489100000000001</v>
      </c>
      <c r="S23" s="50">
        <v>0</v>
      </c>
      <c r="T23" s="167" t="s">
        <v>189</v>
      </c>
      <c r="U23" s="167" t="s">
        <v>189</v>
      </c>
      <c r="V23" s="167" t="s">
        <v>189</v>
      </c>
      <c r="W23" s="167" t="s">
        <v>189</v>
      </c>
      <c r="X23" s="167" t="s">
        <v>189</v>
      </c>
      <c r="Y23" s="167" t="s">
        <v>189</v>
      </c>
      <c r="Z23" s="167" t="s">
        <v>189</v>
      </c>
      <c r="AA23" s="167" t="s">
        <v>189</v>
      </c>
      <c r="AB23" s="167" t="s">
        <v>189</v>
      </c>
      <c r="AC23" s="167" t="s">
        <v>189</v>
      </c>
      <c r="AD23" s="167" t="s">
        <v>189</v>
      </c>
      <c r="AE23" s="167" t="s">
        <v>189</v>
      </c>
    </row>
    <row r="24" spans="1:31" hidden="1" outlineLevel="1">
      <c r="A24" s="15">
        <v>40940</v>
      </c>
      <c r="B24" s="50">
        <v>15.3256</v>
      </c>
      <c r="C24" s="50">
        <v>18.14</v>
      </c>
      <c r="D24" s="50">
        <v>14.806800000000001</v>
      </c>
      <c r="E24" s="50">
        <v>14.6608</v>
      </c>
      <c r="F24" s="50">
        <v>15.6395</v>
      </c>
      <c r="G24" s="50">
        <v>0</v>
      </c>
      <c r="H24" s="50">
        <v>17.8504</v>
      </c>
      <c r="I24" s="50">
        <v>18.14</v>
      </c>
      <c r="J24" s="50">
        <v>17.7728</v>
      </c>
      <c r="K24" s="50">
        <v>17.650400000000001</v>
      </c>
      <c r="L24" s="50">
        <v>18.457799999999999</v>
      </c>
      <c r="M24" s="50">
        <v>0</v>
      </c>
      <c r="N24" s="50">
        <v>8.2653999999999996</v>
      </c>
      <c r="O24" s="50">
        <v>0</v>
      </c>
      <c r="P24" s="50">
        <v>8.2653999999999996</v>
      </c>
      <c r="Q24" s="50">
        <v>8.1247000000000007</v>
      </c>
      <c r="R24" s="50">
        <v>9.1018000000000008</v>
      </c>
      <c r="S24" s="50">
        <v>0</v>
      </c>
      <c r="T24" s="167" t="s">
        <v>189</v>
      </c>
      <c r="U24" s="167" t="s">
        <v>189</v>
      </c>
      <c r="V24" s="167" t="s">
        <v>189</v>
      </c>
      <c r="W24" s="167" t="s">
        <v>189</v>
      </c>
      <c r="X24" s="167" t="s">
        <v>189</v>
      </c>
      <c r="Y24" s="167" t="s">
        <v>189</v>
      </c>
      <c r="Z24" s="167" t="s">
        <v>189</v>
      </c>
      <c r="AA24" s="167" t="s">
        <v>189</v>
      </c>
      <c r="AB24" s="167" t="s">
        <v>189</v>
      </c>
      <c r="AC24" s="167" t="s">
        <v>189</v>
      </c>
      <c r="AD24" s="167" t="s">
        <v>189</v>
      </c>
      <c r="AE24" s="167" t="s">
        <v>189</v>
      </c>
    </row>
    <row r="25" spans="1:31" hidden="1" outlineLevel="1">
      <c r="A25" s="15">
        <v>40969</v>
      </c>
      <c r="B25" s="50">
        <v>14.332700000000001</v>
      </c>
      <c r="C25" s="50">
        <v>18.313500000000001</v>
      </c>
      <c r="D25" s="50">
        <v>13.813499999999999</v>
      </c>
      <c r="E25" s="50">
        <v>14.352499999999999</v>
      </c>
      <c r="F25" s="50">
        <v>12.203200000000001</v>
      </c>
      <c r="G25" s="50">
        <v>0</v>
      </c>
      <c r="H25" s="50">
        <v>18.515000000000001</v>
      </c>
      <c r="I25" s="50">
        <v>18.313500000000001</v>
      </c>
      <c r="J25" s="50">
        <v>18.565100000000001</v>
      </c>
      <c r="K25" s="50">
        <v>18.527799999999999</v>
      </c>
      <c r="L25" s="50">
        <v>18.806100000000001</v>
      </c>
      <c r="M25" s="50">
        <v>0</v>
      </c>
      <c r="N25" s="50">
        <v>8.5754999999999999</v>
      </c>
      <c r="O25" s="50">
        <v>0</v>
      </c>
      <c r="P25" s="50">
        <v>8.5754999999999999</v>
      </c>
      <c r="Q25" s="50">
        <v>7.9288999999999996</v>
      </c>
      <c r="R25" s="50">
        <v>9.6327999999999996</v>
      </c>
      <c r="S25" s="50">
        <v>0</v>
      </c>
      <c r="T25" s="167" t="s">
        <v>189</v>
      </c>
      <c r="U25" s="167" t="s">
        <v>189</v>
      </c>
      <c r="V25" s="167" t="s">
        <v>189</v>
      </c>
      <c r="W25" s="167" t="s">
        <v>189</v>
      </c>
      <c r="X25" s="167" t="s">
        <v>189</v>
      </c>
      <c r="Y25" s="167" t="s">
        <v>189</v>
      </c>
      <c r="Z25" s="167" t="s">
        <v>189</v>
      </c>
      <c r="AA25" s="167" t="s">
        <v>189</v>
      </c>
      <c r="AB25" s="167" t="s">
        <v>189</v>
      </c>
      <c r="AC25" s="167" t="s">
        <v>189</v>
      </c>
      <c r="AD25" s="167" t="s">
        <v>189</v>
      </c>
      <c r="AE25" s="167" t="s">
        <v>189</v>
      </c>
    </row>
    <row r="26" spans="1:31" hidden="1" outlineLevel="1">
      <c r="A26" s="15">
        <v>41000</v>
      </c>
      <c r="B26" s="50">
        <v>13.5558</v>
      </c>
      <c r="C26" s="50">
        <v>18.036300000000001</v>
      </c>
      <c r="D26" s="50">
        <v>13.039400000000001</v>
      </c>
      <c r="E26" s="50">
        <v>14.287000000000001</v>
      </c>
      <c r="F26" s="50">
        <v>11.4701</v>
      </c>
      <c r="G26" s="50">
        <v>0</v>
      </c>
      <c r="H26" s="50">
        <v>17.575700000000001</v>
      </c>
      <c r="I26" s="50">
        <v>18.036300000000001</v>
      </c>
      <c r="J26" s="50">
        <v>17.464099999999998</v>
      </c>
      <c r="K26" s="50">
        <v>17.1294</v>
      </c>
      <c r="L26" s="50">
        <v>18.905200000000001</v>
      </c>
      <c r="M26" s="50">
        <v>0</v>
      </c>
      <c r="N26" s="50">
        <v>9.0319000000000003</v>
      </c>
      <c r="O26" s="50">
        <v>0</v>
      </c>
      <c r="P26" s="50">
        <v>9.0319000000000003</v>
      </c>
      <c r="Q26" s="50">
        <v>7.8914999999999997</v>
      </c>
      <c r="R26" s="50">
        <v>9.5852000000000004</v>
      </c>
      <c r="S26" s="50">
        <v>0</v>
      </c>
      <c r="T26" s="167" t="s">
        <v>189</v>
      </c>
      <c r="U26" s="167" t="s">
        <v>189</v>
      </c>
      <c r="V26" s="167" t="s">
        <v>189</v>
      </c>
      <c r="W26" s="167" t="s">
        <v>189</v>
      </c>
      <c r="X26" s="167" t="s">
        <v>189</v>
      </c>
      <c r="Y26" s="167" t="s">
        <v>189</v>
      </c>
      <c r="Z26" s="167" t="s">
        <v>189</v>
      </c>
      <c r="AA26" s="167" t="s">
        <v>189</v>
      </c>
      <c r="AB26" s="167" t="s">
        <v>189</v>
      </c>
      <c r="AC26" s="167" t="s">
        <v>189</v>
      </c>
      <c r="AD26" s="167" t="s">
        <v>189</v>
      </c>
      <c r="AE26" s="167" t="s">
        <v>189</v>
      </c>
    </row>
    <row r="27" spans="1:31" hidden="1" outlineLevel="1">
      <c r="A27" s="15">
        <v>41030</v>
      </c>
      <c r="B27" s="50">
        <v>14.8231</v>
      </c>
      <c r="C27" s="50">
        <v>18.729900000000001</v>
      </c>
      <c r="D27" s="50">
        <v>14.1594</v>
      </c>
      <c r="E27" s="50">
        <v>13.309200000000001</v>
      </c>
      <c r="F27" s="50">
        <v>17.385200000000001</v>
      </c>
      <c r="G27" s="50">
        <v>0</v>
      </c>
      <c r="H27" s="50">
        <v>18.278500000000001</v>
      </c>
      <c r="I27" s="50">
        <v>18.729900000000001</v>
      </c>
      <c r="J27" s="50">
        <v>18.151</v>
      </c>
      <c r="K27" s="50">
        <v>17.916399999999999</v>
      </c>
      <c r="L27" s="50">
        <v>18.713899999999999</v>
      </c>
      <c r="M27" s="50">
        <v>0</v>
      </c>
      <c r="N27" s="50">
        <v>8.1315000000000008</v>
      </c>
      <c r="O27" s="50">
        <v>0</v>
      </c>
      <c r="P27" s="50">
        <v>8.1315000000000008</v>
      </c>
      <c r="Q27" s="50">
        <v>7.9744999999999999</v>
      </c>
      <c r="R27" s="50">
        <v>9.9515999999999991</v>
      </c>
      <c r="S27" s="50">
        <v>0</v>
      </c>
      <c r="T27" s="167" t="s">
        <v>189</v>
      </c>
      <c r="U27" s="167" t="s">
        <v>189</v>
      </c>
      <c r="V27" s="167" t="s">
        <v>189</v>
      </c>
      <c r="W27" s="167" t="s">
        <v>189</v>
      </c>
      <c r="X27" s="167" t="s">
        <v>189</v>
      </c>
      <c r="Y27" s="167" t="s">
        <v>189</v>
      </c>
      <c r="Z27" s="167" t="s">
        <v>189</v>
      </c>
      <c r="AA27" s="167" t="s">
        <v>189</v>
      </c>
      <c r="AB27" s="167" t="s">
        <v>189</v>
      </c>
      <c r="AC27" s="167" t="s">
        <v>189</v>
      </c>
      <c r="AD27" s="167" t="s">
        <v>189</v>
      </c>
      <c r="AE27" s="167" t="s">
        <v>189</v>
      </c>
    </row>
    <row r="28" spans="1:31" hidden="1" outlineLevel="1">
      <c r="A28" s="15">
        <v>41061</v>
      </c>
      <c r="B28" s="50">
        <v>14.184799999999999</v>
      </c>
      <c r="C28" s="50">
        <v>18.327100000000002</v>
      </c>
      <c r="D28" s="50">
        <v>13.4793</v>
      </c>
      <c r="E28" s="50">
        <v>13.2098</v>
      </c>
      <c r="F28" s="50">
        <v>13.930099999999999</v>
      </c>
      <c r="G28" s="50">
        <v>0</v>
      </c>
      <c r="H28" s="50">
        <v>18.8674</v>
      </c>
      <c r="I28" s="50">
        <v>18.327100000000002</v>
      </c>
      <c r="J28" s="50">
        <v>19.084599999999998</v>
      </c>
      <c r="K28" s="50">
        <v>19.1387</v>
      </c>
      <c r="L28" s="50">
        <v>18.9633</v>
      </c>
      <c r="M28" s="50">
        <v>0</v>
      </c>
      <c r="N28" s="50">
        <v>9.3592999999999993</v>
      </c>
      <c r="O28" s="50">
        <v>0</v>
      </c>
      <c r="P28" s="50">
        <v>9.3592999999999993</v>
      </c>
      <c r="Q28" s="50">
        <v>7.9856999999999996</v>
      </c>
      <c r="R28" s="50">
        <v>11.2349</v>
      </c>
      <c r="S28" s="50">
        <v>0</v>
      </c>
      <c r="T28" s="167" t="s">
        <v>189</v>
      </c>
      <c r="U28" s="167" t="s">
        <v>189</v>
      </c>
      <c r="V28" s="167" t="s">
        <v>189</v>
      </c>
      <c r="W28" s="167" t="s">
        <v>189</v>
      </c>
      <c r="X28" s="167" t="s">
        <v>189</v>
      </c>
      <c r="Y28" s="167" t="s">
        <v>189</v>
      </c>
      <c r="Z28" s="167" t="s">
        <v>189</v>
      </c>
      <c r="AA28" s="167" t="s">
        <v>189</v>
      </c>
      <c r="AB28" s="167" t="s">
        <v>189</v>
      </c>
      <c r="AC28" s="167" t="s">
        <v>189</v>
      </c>
      <c r="AD28" s="167" t="s">
        <v>189</v>
      </c>
      <c r="AE28" s="167" t="s">
        <v>189</v>
      </c>
    </row>
    <row r="29" spans="1:31" hidden="1" outlineLevel="1">
      <c r="A29" s="15">
        <v>41091</v>
      </c>
      <c r="B29" s="50">
        <v>15.768000000000001</v>
      </c>
      <c r="C29" s="50">
        <v>18.5061</v>
      </c>
      <c r="D29" s="50">
        <v>15.120699999999999</v>
      </c>
      <c r="E29" s="50">
        <v>15.6363</v>
      </c>
      <c r="F29" s="50">
        <v>14.308999999999999</v>
      </c>
      <c r="G29" s="50">
        <v>16.014800000000001</v>
      </c>
      <c r="H29" s="50">
        <v>18.430900000000001</v>
      </c>
      <c r="I29" s="50">
        <v>18.5061</v>
      </c>
      <c r="J29" s="50">
        <v>18.4011</v>
      </c>
      <c r="K29" s="50">
        <v>18.3797</v>
      </c>
      <c r="L29" s="50">
        <v>18.523399999999999</v>
      </c>
      <c r="M29" s="50">
        <v>16.014800000000001</v>
      </c>
      <c r="N29" s="50">
        <v>10.228300000000001</v>
      </c>
      <c r="O29" s="50">
        <v>0</v>
      </c>
      <c r="P29" s="50">
        <v>10.228300000000001</v>
      </c>
      <c r="Q29" s="50">
        <v>9.3084000000000007</v>
      </c>
      <c r="R29" s="50">
        <v>10.9992</v>
      </c>
      <c r="S29" s="50">
        <v>0</v>
      </c>
      <c r="T29" s="167" t="s">
        <v>189</v>
      </c>
      <c r="U29" s="167" t="s">
        <v>189</v>
      </c>
      <c r="V29" s="167" t="s">
        <v>189</v>
      </c>
      <c r="W29" s="167" t="s">
        <v>189</v>
      </c>
      <c r="X29" s="167" t="s">
        <v>189</v>
      </c>
      <c r="Y29" s="167" t="s">
        <v>189</v>
      </c>
      <c r="Z29" s="167" t="s">
        <v>189</v>
      </c>
      <c r="AA29" s="167" t="s">
        <v>189</v>
      </c>
      <c r="AB29" s="167" t="s">
        <v>189</v>
      </c>
      <c r="AC29" s="167" t="s">
        <v>189</v>
      </c>
      <c r="AD29" s="167" t="s">
        <v>189</v>
      </c>
      <c r="AE29" s="167" t="s">
        <v>189</v>
      </c>
    </row>
    <row r="30" spans="1:31" hidden="1" outlineLevel="1">
      <c r="A30" s="15">
        <v>41122</v>
      </c>
      <c r="B30" s="50">
        <v>16.8079</v>
      </c>
      <c r="C30" s="50">
        <v>19.2592</v>
      </c>
      <c r="D30" s="50">
        <v>16.079899999999999</v>
      </c>
      <c r="E30" s="50">
        <v>15.9597</v>
      </c>
      <c r="F30" s="50">
        <v>16.504999999999999</v>
      </c>
      <c r="G30" s="50">
        <v>16</v>
      </c>
      <c r="H30" s="50">
        <v>19.866099999999999</v>
      </c>
      <c r="I30" s="50">
        <v>19.2592</v>
      </c>
      <c r="J30" s="50">
        <v>20.167400000000001</v>
      </c>
      <c r="K30" s="50">
        <v>20.559000000000001</v>
      </c>
      <c r="L30" s="50">
        <v>19.206600000000002</v>
      </c>
      <c r="M30" s="50">
        <v>16</v>
      </c>
      <c r="N30" s="50">
        <v>9.9937000000000005</v>
      </c>
      <c r="O30" s="50">
        <v>0</v>
      </c>
      <c r="P30" s="50">
        <v>9.9937000000000005</v>
      </c>
      <c r="Q30" s="50">
        <v>9.8170000000000002</v>
      </c>
      <c r="R30" s="50">
        <v>10.819800000000001</v>
      </c>
      <c r="S30" s="50">
        <v>0</v>
      </c>
      <c r="T30" s="167" t="s">
        <v>189</v>
      </c>
      <c r="U30" s="167" t="s">
        <v>189</v>
      </c>
      <c r="V30" s="167" t="s">
        <v>189</v>
      </c>
      <c r="W30" s="167" t="s">
        <v>189</v>
      </c>
      <c r="X30" s="167" t="s">
        <v>189</v>
      </c>
      <c r="Y30" s="167" t="s">
        <v>189</v>
      </c>
      <c r="Z30" s="167" t="s">
        <v>189</v>
      </c>
      <c r="AA30" s="167" t="s">
        <v>189</v>
      </c>
      <c r="AB30" s="167" t="s">
        <v>189</v>
      </c>
      <c r="AC30" s="167" t="s">
        <v>189</v>
      </c>
      <c r="AD30" s="167" t="s">
        <v>189</v>
      </c>
      <c r="AE30" s="167" t="s">
        <v>189</v>
      </c>
    </row>
    <row r="31" spans="1:31" hidden="1" outlineLevel="1">
      <c r="A31" s="15">
        <v>41153</v>
      </c>
      <c r="B31" s="50">
        <v>15.153499999999999</v>
      </c>
      <c r="C31" s="50">
        <v>19.682600000000001</v>
      </c>
      <c r="D31" s="50">
        <v>14.2942</v>
      </c>
      <c r="E31" s="50">
        <v>13.7821</v>
      </c>
      <c r="F31" s="50">
        <v>17.448499999999999</v>
      </c>
      <c r="G31" s="50">
        <v>16</v>
      </c>
      <c r="H31" s="50">
        <v>19.842099999999999</v>
      </c>
      <c r="I31" s="50">
        <v>19.682600000000001</v>
      </c>
      <c r="J31" s="50">
        <v>19.9163</v>
      </c>
      <c r="K31" s="50">
        <v>19.820799999999998</v>
      </c>
      <c r="L31" s="50">
        <v>20.409099999999999</v>
      </c>
      <c r="M31" s="50">
        <v>16</v>
      </c>
      <c r="N31" s="50">
        <v>10.417299999999999</v>
      </c>
      <c r="O31" s="50">
        <v>0</v>
      </c>
      <c r="P31" s="50">
        <v>10.417299999999999</v>
      </c>
      <c r="Q31" s="50">
        <v>10.442500000000001</v>
      </c>
      <c r="R31" s="50">
        <v>10.0616</v>
      </c>
      <c r="S31" s="50">
        <v>0</v>
      </c>
      <c r="T31" s="167" t="s">
        <v>189</v>
      </c>
      <c r="U31" s="167" t="s">
        <v>189</v>
      </c>
      <c r="V31" s="167" t="s">
        <v>189</v>
      </c>
      <c r="W31" s="167" t="s">
        <v>189</v>
      </c>
      <c r="X31" s="167" t="s">
        <v>189</v>
      </c>
      <c r="Y31" s="167" t="s">
        <v>189</v>
      </c>
      <c r="Z31" s="167" t="s">
        <v>189</v>
      </c>
      <c r="AA31" s="167" t="s">
        <v>189</v>
      </c>
      <c r="AB31" s="167" t="s">
        <v>189</v>
      </c>
      <c r="AC31" s="167" t="s">
        <v>189</v>
      </c>
      <c r="AD31" s="167" t="s">
        <v>189</v>
      </c>
      <c r="AE31" s="167" t="s">
        <v>189</v>
      </c>
    </row>
    <row r="32" spans="1:31" hidden="1" outlineLevel="1">
      <c r="A32" s="15">
        <v>41183</v>
      </c>
      <c r="B32" s="50">
        <v>16.979700000000001</v>
      </c>
      <c r="C32" s="50">
        <v>20.625599999999999</v>
      </c>
      <c r="D32" s="50">
        <v>15.9</v>
      </c>
      <c r="E32" s="50">
        <v>15.7242</v>
      </c>
      <c r="F32" s="50">
        <v>16.645099999999999</v>
      </c>
      <c r="G32" s="50">
        <v>16</v>
      </c>
      <c r="H32" s="50">
        <v>20.548400000000001</v>
      </c>
      <c r="I32" s="50">
        <v>20.625599999999999</v>
      </c>
      <c r="J32" s="50">
        <v>20.5078</v>
      </c>
      <c r="K32" s="50">
        <v>21.189499999999999</v>
      </c>
      <c r="L32" s="50">
        <v>18.737300000000001</v>
      </c>
      <c r="M32" s="50">
        <v>16</v>
      </c>
      <c r="N32" s="50">
        <v>9.9383999999999997</v>
      </c>
      <c r="O32" s="50">
        <v>0</v>
      </c>
      <c r="P32" s="50">
        <v>9.9383999999999997</v>
      </c>
      <c r="Q32" s="50">
        <v>9.9214000000000002</v>
      </c>
      <c r="R32" s="50">
        <v>10.083500000000001</v>
      </c>
      <c r="S32" s="50">
        <v>0</v>
      </c>
      <c r="T32" s="167" t="s">
        <v>189</v>
      </c>
      <c r="U32" s="167" t="s">
        <v>189</v>
      </c>
      <c r="V32" s="167" t="s">
        <v>189</v>
      </c>
      <c r="W32" s="167" t="s">
        <v>189</v>
      </c>
      <c r="X32" s="167" t="s">
        <v>189</v>
      </c>
      <c r="Y32" s="167" t="s">
        <v>189</v>
      </c>
      <c r="Z32" s="167" t="s">
        <v>189</v>
      </c>
      <c r="AA32" s="167" t="s">
        <v>189</v>
      </c>
      <c r="AB32" s="167" t="s">
        <v>189</v>
      </c>
      <c r="AC32" s="167" t="s">
        <v>189</v>
      </c>
      <c r="AD32" s="167" t="s">
        <v>189</v>
      </c>
      <c r="AE32" s="167" t="s">
        <v>189</v>
      </c>
    </row>
    <row r="33" spans="1:31" hidden="1" outlineLevel="1">
      <c r="A33" s="15">
        <v>41214</v>
      </c>
      <c r="B33" s="50">
        <v>15.543699999999999</v>
      </c>
      <c r="C33" s="50">
        <v>21.6784</v>
      </c>
      <c r="D33" s="50">
        <v>14.0243</v>
      </c>
      <c r="E33" s="50">
        <v>14.124599999999999</v>
      </c>
      <c r="F33" s="50">
        <v>13.694000000000001</v>
      </c>
      <c r="G33" s="50">
        <v>16</v>
      </c>
      <c r="H33" s="50">
        <v>20.311299999999999</v>
      </c>
      <c r="I33" s="50">
        <v>21.6784</v>
      </c>
      <c r="J33" s="50">
        <v>19.5564</v>
      </c>
      <c r="K33" s="50">
        <v>20.824300000000001</v>
      </c>
      <c r="L33" s="50">
        <v>16.798500000000001</v>
      </c>
      <c r="M33" s="50">
        <v>16</v>
      </c>
      <c r="N33" s="50">
        <v>9.5259</v>
      </c>
      <c r="O33" s="50">
        <v>0</v>
      </c>
      <c r="P33" s="50">
        <v>9.5259</v>
      </c>
      <c r="Q33" s="50">
        <v>9.3094000000000001</v>
      </c>
      <c r="R33" s="50">
        <v>10.2841</v>
      </c>
      <c r="S33" s="50">
        <v>0</v>
      </c>
      <c r="T33" s="167" t="s">
        <v>189</v>
      </c>
      <c r="U33" s="167" t="s">
        <v>189</v>
      </c>
      <c r="V33" s="167" t="s">
        <v>189</v>
      </c>
      <c r="W33" s="167" t="s">
        <v>189</v>
      </c>
      <c r="X33" s="167" t="s">
        <v>189</v>
      </c>
      <c r="Y33" s="167" t="s">
        <v>189</v>
      </c>
      <c r="Z33" s="167" t="s">
        <v>189</v>
      </c>
      <c r="AA33" s="167" t="s">
        <v>189</v>
      </c>
      <c r="AB33" s="167" t="s">
        <v>189</v>
      </c>
      <c r="AC33" s="167" t="s">
        <v>189</v>
      </c>
      <c r="AD33" s="167" t="s">
        <v>189</v>
      </c>
      <c r="AE33" s="167" t="s">
        <v>189</v>
      </c>
    </row>
    <row r="34" spans="1:31" hidden="1" outlineLevel="1">
      <c r="A34" s="15">
        <v>41244</v>
      </c>
      <c r="B34" s="50">
        <v>16.5672</v>
      </c>
      <c r="C34" s="50">
        <v>20.067399999999999</v>
      </c>
      <c r="D34" s="50">
        <v>15.719900000000001</v>
      </c>
      <c r="E34" s="50">
        <v>16.0928</v>
      </c>
      <c r="F34" s="50">
        <v>14.5388</v>
      </c>
      <c r="G34" s="50">
        <v>16.668700000000001</v>
      </c>
      <c r="H34" s="50">
        <v>18.752300000000002</v>
      </c>
      <c r="I34" s="50">
        <v>20.067399999999999</v>
      </c>
      <c r="J34" s="50">
        <v>18.2759</v>
      </c>
      <c r="K34" s="50">
        <v>18.874600000000001</v>
      </c>
      <c r="L34" s="50">
        <v>16.514900000000001</v>
      </c>
      <c r="M34" s="50">
        <v>17.248999999999999</v>
      </c>
      <c r="N34" s="50">
        <v>10.569900000000001</v>
      </c>
      <c r="O34" s="50">
        <v>0</v>
      </c>
      <c r="P34" s="50">
        <v>10.569900000000001</v>
      </c>
      <c r="Q34" s="50">
        <v>10.630100000000001</v>
      </c>
      <c r="R34" s="50">
        <v>10.3765</v>
      </c>
      <c r="S34" s="50">
        <v>10.4559</v>
      </c>
      <c r="T34" s="167" t="s">
        <v>189</v>
      </c>
      <c r="U34" s="167" t="s">
        <v>189</v>
      </c>
      <c r="V34" s="167" t="s">
        <v>189</v>
      </c>
      <c r="W34" s="167" t="s">
        <v>189</v>
      </c>
      <c r="X34" s="167" t="s">
        <v>189</v>
      </c>
      <c r="Y34" s="167" t="s">
        <v>189</v>
      </c>
      <c r="Z34" s="167" t="s">
        <v>189</v>
      </c>
      <c r="AA34" s="167" t="s">
        <v>189</v>
      </c>
      <c r="AB34" s="167" t="s">
        <v>189</v>
      </c>
      <c r="AC34" s="167" t="s">
        <v>189</v>
      </c>
      <c r="AD34" s="167" t="s">
        <v>189</v>
      </c>
      <c r="AE34" s="167" t="s">
        <v>189</v>
      </c>
    </row>
    <row r="35" spans="1:31" ht="13.8" hidden="1" outlineLevel="1">
      <c r="A35" s="15">
        <v>41275</v>
      </c>
      <c r="B35" s="50">
        <v>16.128900000000002</v>
      </c>
      <c r="C35" s="50">
        <v>19.866</v>
      </c>
      <c r="D35" s="50">
        <v>15.0763</v>
      </c>
      <c r="E35" s="50">
        <v>14.549099999999999</v>
      </c>
      <c r="F35" s="50">
        <v>17.684899999999999</v>
      </c>
      <c r="G35" s="50">
        <v>18.094200000000001</v>
      </c>
      <c r="H35" s="50">
        <v>19.0566</v>
      </c>
      <c r="I35" s="50">
        <v>19.866</v>
      </c>
      <c r="J35" s="50">
        <v>18.688700000000001</v>
      </c>
      <c r="K35" s="50">
        <v>18.481400000000001</v>
      </c>
      <c r="L35" s="50">
        <v>19.607700000000001</v>
      </c>
      <c r="M35" s="50">
        <v>18.094200000000001</v>
      </c>
      <c r="N35" s="50">
        <v>9.1890999999999998</v>
      </c>
      <c r="O35" s="50">
        <v>0</v>
      </c>
      <c r="P35" s="50">
        <v>9.1890999999999998</v>
      </c>
      <c r="Q35" s="50">
        <v>9.0258000000000003</v>
      </c>
      <c r="R35" s="50">
        <v>10.876099999999999</v>
      </c>
      <c r="S35" s="50">
        <v>0</v>
      </c>
      <c r="T35" s="50">
        <v>9.1945999999999994</v>
      </c>
      <c r="U35" s="50">
        <v>0</v>
      </c>
      <c r="V35" s="50">
        <v>9.1945999999999994</v>
      </c>
      <c r="W35" s="50">
        <v>9.0734999999999992</v>
      </c>
      <c r="X35" s="50">
        <v>10.5024</v>
      </c>
      <c r="Y35" s="50">
        <v>0</v>
      </c>
      <c r="Z35" s="50">
        <v>7.6406999999999998</v>
      </c>
      <c r="AA35" s="50">
        <v>0</v>
      </c>
      <c r="AB35" s="50">
        <v>7.6406999999999998</v>
      </c>
      <c r="AC35" s="50">
        <v>7.4528999999999996</v>
      </c>
      <c r="AD35" s="50">
        <v>10.903</v>
      </c>
      <c r="AE35" s="50">
        <v>0</v>
      </c>
    </row>
    <row r="36" spans="1:31" ht="13.8" hidden="1" outlineLevel="1">
      <c r="A36" s="15">
        <v>41306</v>
      </c>
      <c r="B36" s="50">
        <v>14.8622</v>
      </c>
      <c r="C36" s="50">
        <v>20.1753</v>
      </c>
      <c r="D36" s="50">
        <v>13.940099999999999</v>
      </c>
      <c r="E36" s="50">
        <v>14.2241</v>
      </c>
      <c r="F36" s="50">
        <v>14.344799999999999</v>
      </c>
      <c r="G36" s="50">
        <v>11.166499999999999</v>
      </c>
      <c r="H36" s="50">
        <v>18.940000000000001</v>
      </c>
      <c r="I36" s="50">
        <v>20.1753</v>
      </c>
      <c r="J36" s="50">
        <v>18.517299999999999</v>
      </c>
      <c r="K36" s="50">
        <v>18.332899999999999</v>
      </c>
      <c r="L36" s="50">
        <v>19.3033</v>
      </c>
      <c r="M36" s="50">
        <v>19.672699999999999</v>
      </c>
      <c r="N36" s="50">
        <v>9.2296999999999993</v>
      </c>
      <c r="O36" s="50">
        <v>0</v>
      </c>
      <c r="P36" s="50">
        <v>9.2296999999999993</v>
      </c>
      <c r="Q36" s="50">
        <v>8.9365000000000006</v>
      </c>
      <c r="R36" s="50">
        <v>10.167899999999999</v>
      </c>
      <c r="S36" s="50">
        <v>9.4</v>
      </c>
      <c r="T36" s="50">
        <v>9.2118000000000002</v>
      </c>
      <c r="U36" s="50">
        <v>0</v>
      </c>
      <c r="V36" s="50">
        <v>9.2118000000000002</v>
      </c>
      <c r="W36" s="50">
        <v>8.9161000000000001</v>
      </c>
      <c r="X36" s="50">
        <v>10.108499999999999</v>
      </c>
      <c r="Y36" s="50">
        <v>9.4</v>
      </c>
      <c r="Z36" s="50">
        <v>7.8798000000000004</v>
      </c>
      <c r="AA36" s="50">
        <v>0</v>
      </c>
      <c r="AB36" s="50">
        <v>7.8798000000000004</v>
      </c>
      <c r="AC36" s="50">
        <v>7.8798000000000004</v>
      </c>
      <c r="AD36" s="50">
        <v>0</v>
      </c>
      <c r="AE36" s="50">
        <v>0</v>
      </c>
    </row>
    <row r="37" spans="1:31" ht="13.8" hidden="1" outlineLevel="1">
      <c r="A37" s="15">
        <v>41334</v>
      </c>
      <c r="B37" s="50">
        <v>17.670500000000001</v>
      </c>
      <c r="C37" s="50">
        <v>21.027000000000001</v>
      </c>
      <c r="D37" s="50">
        <v>16.896699999999999</v>
      </c>
      <c r="E37" s="50">
        <v>17.280799999999999</v>
      </c>
      <c r="F37" s="50">
        <v>15.6974</v>
      </c>
      <c r="G37" s="50">
        <v>16.7654</v>
      </c>
      <c r="H37" s="50">
        <v>18.8322</v>
      </c>
      <c r="I37" s="50">
        <v>21.027000000000001</v>
      </c>
      <c r="J37" s="50">
        <v>18.224799999999998</v>
      </c>
      <c r="K37" s="50">
        <v>18.0913</v>
      </c>
      <c r="L37" s="50">
        <v>18.991</v>
      </c>
      <c r="M37" s="50">
        <v>16.7654</v>
      </c>
      <c r="N37" s="50">
        <v>10.2796</v>
      </c>
      <c r="O37" s="50">
        <v>0</v>
      </c>
      <c r="P37" s="50">
        <v>10.2796</v>
      </c>
      <c r="Q37" s="50">
        <v>8.0825999999999993</v>
      </c>
      <c r="R37" s="50">
        <v>11.5405</v>
      </c>
      <c r="S37" s="50" t="s">
        <v>126</v>
      </c>
      <c r="T37" s="50">
        <v>9.8419000000000008</v>
      </c>
      <c r="U37" s="50">
        <v>0</v>
      </c>
      <c r="V37" s="50">
        <v>9.8419000000000008</v>
      </c>
      <c r="W37" s="50">
        <v>7.8013000000000003</v>
      </c>
      <c r="X37" s="50">
        <v>11.023899999999999</v>
      </c>
      <c r="Y37" s="50">
        <v>0</v>
      </c>
      <c r="Z37" s="50">
        <v>8.7421000000000006</v>
      </c>
      <c r="AA37" s="50">
        <v>0</v>
      </c>
      <c r="AB37" s="50">
        <v>8.7421000000000006</v>
      </c>
      <c r="AC37" s="50">
        <v>8.7421000000000006</v>
      </c>
      <c r="AD37" s="50">
        <v>0</v>
      </c>
      <c r="AE37" s="50">
        <v>0</v>
      </c>
    </row>
    <row r="38" spans="1:31" ht="13.8" hidden="1" outlineLevel="1">
      <c r="A38" s="15">
        <v>41365</v>
      </c>
      <c r="B38" s="50">
        <v>15.0731</v>
      </c>
      <c r="C38" s="50">
        <v>21.1434</v>
      </c>
      <c r="D38" s="50">
        <v>14.2667</v>
      </c>
      <c r="E38" s="50">
        <v>16.002500000000001</v>
      </c>
      <c r="F38" s="50">
        <v>12.7898</v>
      </c>
      <c r="G38" s="50">
        <v>17.689499999999999</v>
      </c>
      <c r="H38" s="50">
        <v>18.520299999999999</v>
      </c>
      <c r="I38" s="50">
        <v>21.1434</v>
      </c>
      <c r="J38" s="50">
        <v>17.825800000000001</v>
      </c>
      <c r="K38" s="50">
        <v>17.526299999999999</v>
      </c>
      <c r="L38" s="50">
        <v>18.7225</v>
      </c>
      <c r="M38" s="50">
        <v>17.689499999999999</v>
      </c>
      <c r="N38" s="50">
        <v>10.6821</v>
      </c>
      <c r="O38" s="50">
        <v>0</v>
      </c>
      <c r="P38" s="50">
        <v>10.6821</v>
      </c>
      <c r="Q38" s="50">
        <v>8.9141999999999992</v>
      </c>
      <c r="R38" s="50">
        <v>11.019299999999999</v>
      </c>
      <c r="S38" s="50" t="s">
        <v>126</v>
      </c>
      <c r="T38" s="50">
        <v>10.658899999999999</v>
      </c>
      <c r="U38" s="50">
        <v>0</v>
      </c>
      <c r="V38" s="50">
        <v>10.658899999999999</v>
      </c>
      <c r="W38" s="50">
        <v>8.6997999999999998</v>
      </c>
      <c r="X38" s="50">
        <v>10.998699999999999</v>
      </c>
      <c r="Y38" s="50">
        <v>0</v>
      </c>
      <c r="Z38" s="50">
        <v>8.6530000000000005</v>
      </c>
      <c r="AA38" s="50">
        <v>0</v>
      </c>
      <c r="AB38" s="50">
        <v>8.6530000000000005</v>
      </c>
      <c r="AC38" s="50">
        <v>8.6351999999999993</v>
      </c>
      <c r="AD38" s="50">
        <v>11</v>
      </c>
      <c r="AE38" s="50">
        <v>0</v>
      </c>
    </row>
    <row r="39" spans="1:31" ht="13.8" hidden="1" outlineLevel="1">
      <c r="A39" s="15">
        <v>41395</v>
      </c>
      <c r="B39" s="50">
        <v>15.095499999999999</v>
      </c>
      <c r="C39" s="50">
        <v>21.0989</v>
      </c>
      <c r="D39" s="50">
        <v>13.979100000000001</v>
      </c>
      <c r="E39" s="50">
        <v>13.587</v>
      </c>
      <c r="F39" s="50">
        <v>16.683299999999999</v>
      </c>
      <c r="G39" s="50">
        <v>16.3474</v>
      </c>
      <c r="H39" s="50">
        <v>18.0288</v>
      </c>
      <c r="I39" s="50">
        <v>21.0989</v>
      </c>
      <c r="J39" s="50">
        <v>17.099399999999999</v>
      </c>
      <c r="K39" s="50">
        <v>16.8689</v>
      </c>
      <c r="L39" s="50">
        <v>18.399899999999999</v>
      </c>
      <c r="M39" s="50">
        <v>16.3474</v>
      </c>
      <c r="N39" s="50">
        <v>9.0101999999999993</v>
      </c>
      <c r="O39" s="50">
        <v>0</v>
      </c>
      <c r="P39" s="50">
        <v>9.0101999999999993</v>
      </c>
      <c r="Q39" s="50">
        <v>8.8932000000000002</v>
      </c>
      <c r="R39" s="50">
        <v>10.5875</v>
      </c>
      <c r="S39" s="50">
        <v>0</v>
      </c>
      <c r="T39" s="50">
        <v>9.1795000000000009</v>
      </c>
      <c r="U39" s="50">
        <v>0</v>
      </c>
      <c r="V39" s="50">
        <v>9.1795000000000009</v>
      </c>
      <c r="W39" s="50">
        <v>9.0668000000000006</v>
      </c>
      <c r="X39" s="50">
        <v>10.5875</v>
      </c>
      <c r="Y39" s="50">
        <v>0</v>
      </c>
      <c r="Z39" s="50">
        <v>6.2693000000000003</v>
      </c>
      <c r="AA39" s="50">
        <v>0</v>
      </c>
      <c r="AB39" s="50">
        <v>6.2693000000000003</v>
      </c>
      <c r="AC39" s="50">
        <v>6.2693000000000003</v>
      </c>
      <c r="AD39" s="50">
        <v>0</v>
      </c>
      <c r="AE39" s="50">
        <v>0</v>
      </c>
    </row>
    <row r="40" spans="1:31" ht="13.8" hidden="1" outlineLevel="1">
      <c r="A40" s="15">
        <v>41426</v>
      </c>
      <c r="B40" s="50">
        <v>13.698499999999999</v>
      </c>
      <c r="C40" s="50">
        <v>20.818000000000001</v>
      </c>
      <c r="D40" s="50">
        <v>12.895899999999999</v>
      </c>
      <c r="E40" s="50">
        <v>13.388500000000001</v>
      </c>
      <c r="F40" s="50">
        <v>12.543200000000001</v>
      </c>
      <c r="G40" s="50">
        <v>12.0655</v>
      </c>
      <c r="H40" s="50">
        <v>18.262</v>
      </c>
      <c r="I40" s="50">
        <v>20.818000000000001</v>
      </c>
      <c r="J40" s="50">
        <v>17.342099999999999</v>
      </c>
      <c r="K40" s="50">
        <v>17.084399999999999</v>
      </c>
      <c r="L40" s="50">
        <v>18.439</v>
      </c>
      <c r="M40" s="50">
        <v>16.264800000000001</v>
      </c>
      <c r="N40" s="50">
        <v>10.8683</v>
      </c>
      <c r="O40" s="50">
        <v>0</v>
      </c>
      <c r="P40" s="50">
        <v>10.8683</v>
      </c>
      <c r="Q40" s="50">
        <v>10.2742</v>
      </c>
      <c r="R40" s="50">
        <v>10.451499999999999</v>
      </c>
      <c r="S40" s="50">
        <v>12</v>
      </c>
      <c r="T40" s="50">
        <v>10.7334</v>
      </c>
      <c r="U40" s="50">
        <v>0</v>
      </c>
      <c r="V40" s="50">
        <v>10.7334</v>
      </c>
      <c r="W40" s="50">
        <v>9.9535</v>
      </c>
      <c r="X40" s="50">
        <v>10.4153</v>
      </c>
      <c r="Y40" s="50">
        <v>12</v>
      </c>
      <c r="Z40" s="50">
        <v>18.023800000000001</v>
      </c>
      <c r="AA40" s="50">
        <v>0</v>
      </c>
      <c r="AB40" s="50">
        <v>18.023800000000001</v>
      </c>
      <c r="AC40" s="50">
        <v>22.0093</v>
      </c>
      <c r="AD40" s="50">
        <v>11.779299999999999</v>
      </c>
      <c r="AE40" s="50">
        <v>0</v>
      </c>
    </row>
    <row r="41" spans="1:31" ht="13.8" hidden="1" outlineLevel="1">
      <c r="A41" s="15">
        <v>41456</v>
      </c>
      <c r="B41" s="50">
        <v>14.514699999999999</v>
      </c>
      <c r="C41" s="50">
        <v>21.180399999999999</v>
      </c>
      <c r="D41" s="50">
        <v>13.407</v>
      </c>
      <c r="E41" s="50">
        <v>13.054</v>
      </c>
      <c r="F41" s="50">
        <v>16.148</v>
      </c>
      <c r="G41" s="50">
        <v>16</v>
      </c>
      <c r="H41" s="50">
        <v>17.570799999999998</v>
      </c>
      <c r="I41" s="50">
        <v>21.180399999999999</v>
      </c>
      <c r="J41" s="50">
        <v>16.459099999999999</v>
      </c>
      <c r="K41" s="50">
        <v>16.2151</v>
      </c>
      <c r="L41" s="50">
        <v>17.755400000000002</v>
      </c>
      <c r="M41" s="50">
        <v>16</v>
      </c>
      <c r="N41" s="50">
        <v>9.8308</v>
      </c>
      <c r="O41" s="50">
        <v>0</v>
      </c>
      <c r="P41" s="50">
        <v>9.8308</v>
      </c>
      <c r="Q41" s="50">
        <v>9.8017000000000003</v>
      </c>
      <c r="R41" s="50">
        <v>10.3613</v>
      </c>
      <c r="S41" s="50">
        <v>0</v>
      </c>
      <c r="T41" s="50">
        <v>9.8902999999999999</v>
      </c>
      <c r="U41" s="50">
        <v>0</v>
      </c>
      <c r="V41" s="50">
        <v>9.8902999999999999</v>
      </c>
      <c r="W41" s="50">
        <v>9.8713999999999995</v>
      </c>
      <c r="X41" s="50">
        <v>10.875299999999999</v>
      </c>
      <c r="Y41" s="50">
        <v>0</v>
      </c>
      <c r="Z41" s="50">
        <v>8.6866000000000003</v>
      </c>
      <c r="AA41" s="50">
        <v>0</v>
      </c>
      <c r="AB41" s="50">
        <v>8.6866000000000003</v>
      </c>
      <c r="AC41" s="50">
        <v>6.9504000000000001</v>
      </c>
      <c r="AD41" s="50">
        <v>10</v>
      </c>
      <c r="AE41" s="50">
        <v>0</v>
      </c>
    </row>
    <row r="42" spans="1:31" ht="13.8" hidden="1" outlineLevel="1">
      <c r="A42" s="15">
        <v>41487</v>
      </c>
      <c r="B42" s="50">
        <v>14.173400000000001</v>
      </c>
      <c r="C42" s="50">
        <v>20.931100000000001</v>
      </c>
      <c r="D42" s="50">
        <v>13.1576</v>
      </c>
      <c r="E42" s="50">
        <v>12.247400000000001</v>
      </c>
      <c r="F42" s="50">
        <v>14.952199999999999</v>
      </c>
      <c r="G42" s="50">
        <v>17.904299999999999</v>
      </c>
      <c r="H42" s="50">
        <v>17.6632</v>
      </c>
      <c r="I42" s="50">
        <v>20.931100000000001</v>
      </c>
      <c r="J42" s="50">
        <v>16.602799999999998</v>
      </c>
      <c r="K42" s="50">
        <v>15.6934</v>
      </c>
      <c r="L42" s="50">
        <v>18.4468</v>
      </c>
      <c r="M42" s="50">
        <v>17.904299999999999</v>
      </c>
      <c r="N42" s="50">
        <v>10.183999999999999</v>
      </c>
      <c r="O42" s="50">
        <v>0</v>
      </c>
      <c r="P42" s="50">
        <v>10.183999999999999</v>
      </c>
      <c r="Q42" s="50">
        <v>9.2873999999999999</v>
      </c>
      <c r="R42" s="50">
        <v>12.01</v>
      </c>
      <c r="S42" s="50">
        <v>0</v>
      </c>
      <c r="T42" s="50">
        <v>10.3249</v>
      </c>
      <c r="U42" s="50">
        <v>0</v>
      </c>
      <c r="V42" s="50">
        <v>10.3249</v>
      </c>
      <c r="W42" s="50">
        <v>9.4567999999999994</v>
      </c>
      <c r="X42" s="50">
        <v>12.2354</v>
      </c>
      <c r="Y42" s="50">
        <v>0</v>
      </c>
      <c r="Z42" s="50">
        <v>8.4659999999999993</v>
      </c>
      <c r="AA42" s="50">
        <v>0</v>
      </c>
      <c r="AB42" s="50">
        <v>8.4659999999999993</v>
      </c>
      <c r="AC42" s="50">
        <v>6.2259000000000002</v>
      </c>
      <c r="AD42" s="50">
        <v>10.481199999999999</v>
      </c>
      <c r="AE42" s="50">
        <v>0</v>
      </c>
    </row>
    <row r="43" spans="1:31" ht="13.8" hidden="1" outlineLevel="1">
      <c r="A43" s="15">
        <v>41518</v>
      </c>
      <c r="B43" s="50">
        <v>14.872199999999999</v>
      </c>
      <c r="C43" s="50">
        <v>21.061199999999999</v>
      </c>
      <c r="D43" s="50">
        <v>13.5443</v>
      </c>
      <c r="E43" s="50">
        <v>13.288600000000001</v>
      </c>
      <c r="F43" s="50">
        <v>14.4754</v>
      </c>
      <c r="G43" s="50">
        <v>17.646699999999999</v>
      </c>
      <c r="H43" s="50">
        <v>17.1432</v>
      </c>
      <c r="I43" s="50">
        <v>21.061199999999999</v>
      </c>
      <c r="J43" s="50">
        <v>15.887</v>
      </c>
      <c r="K43" s="50">
        <v>15.8996</v>
      </c>
      <c r="L43" s="50">
        <v>15.760899999999999</v>
      </c>
      <c r="M43" s="50">
        <v>17.646699999999999</v>
      </c>
      <c r="N43" s="50">
        <v>8.8051999999999992</v>
      </c>
      <c r="O43" s="50">
        <v>0</v>
      </c>
      <c r="P43" s="50">
        <v>8.8051999999999992</v>
      </c>
      <c r="Q43" s="50">
        <v>8.4053000000000004</v>
      </c>
      <c r="R43" s="50">
        <v>10.9703</v>
      </c>
      <c r="S43" s="50">
        <v>0</v>
      </c>
      <c r="T43" s="50">
        <v>8.8386999999999993</v>
      </c>
      <c r="U43" s="50">
        <v>0</v>
      </c>
      <c r="V43" s="50">
        <v>8.8386999999999993</v>
      </c>
      <c r="W43" s="50">
        <v>8.4658999999999995</v>
      </c>
      <c r="X43" s="50">
        <v>10.871700000000001</v>
      </c>
      <c r="Y43" s="50">
        <v>0</v>
      </c>
      <c r="Z43" s="50">
        <v>7.6779999999999999</v>
      </c>
      <c r="AA43" s="50">
        <v>0</v>
      </c>
      <c r="AB43" s="50">
        <v>7.6779999999999999</v>
      </c>
      <c r="AC43" s="50">
        <v>7.2568999999999999</v>
      </c>
      <c r="AD43" s="50">
        <v>10.459199999999999</v>
      </c>
      <c r="AE43" s="50">
        <v>0</v>
      </c>
    </row>
    <row r="44" spans="1:31" ht="13.8" hidden="1" outlineLevel="1">
      <c r="A44" s="15">
        <v>41548</v>
      </c>
      <c r="B44" s="50">
        <v>14.083399999999999</v>
      </c>
      <c r="C44" s="50">
        <v>19.889099999999999</v>
      </c>
      <c r="D44" s="50">
        <v>12.8902</v>
      </c>
      <c r="E44" s="50">
        <v>12.5467</v>
      </c>
      <c r="F44" s="50">
        <v>13.525399999999999</v>
      </c>
      <c r="G44" s="50">
        <v>16</v>
      </c>
      <c r="H44" s="50">
        <v>17.699100000000001</v>
      </c>
      <c r="I44" s="50">
        <v>20.354099999999999</v>
      </c>
      <c r="J44" s="50">
        <v>16.5684</v>
      </c>
      <c r="K44" s="50">
        <v>15.8409</v>
      </c>
      <c r="L44" s="50">
        <v>19.172799999999999</v>
      </c>
      <c r="M44" s="50">
        <v>16</v>
      </c>
      <c r="N44" s="50">
        <v>10.022</v>
      </c>
      <c r="O44" s="50">
        <v>14</v>
      </c>
      <c r="P44" s="50">
        <v>9.9137000000000004</v>
      </c>
      <c r="Q44" s="50">
        <v>8.8798999999999992</v>
      </c>
      <c r="R44" s="50">
        <v>11.2456</v>
      </c>
      <c r="S44" s="50">
        <v>0</v>
      </c>
      <c r="T44" s="50">
        <v>10.096</v>
      </c>
      <c r="U44" s="50">
        <v>14</v>
      </c>
      <c r="V44" s="50">
        <v>9.9877000000000002</v>
      </c>
      <c r="W44" s="50">
        <v>8.9770000000000003</v>
      </c>
      <c r="X44" s="50">
        <v>11.246600000000001</v>
      </c>
      <c r="Y44" s="50">
        <v>0</v>
      </c>
      <c r="Z44" s="50">
        <v>6.2312000000000003</v>
      </c>
      <c r="AA44" s="50">
        <v>0</v>
      </c>
      <c r="AB44" s="50">
        <v>6.2312000000000003</v>
      </c>
      <c r="AC44" s="50">
        <v>6.1378000000000004</v>
      </c>
      <c r="AD44" s="50">
        <v>10.199299999999999</v>
      </c>
      <c r="AE44" s="50">
        <v>0</v>
      </c>
    </row>
    <row r="45" spans="1:31" ht="13.8" hidden="1" outlineLevel="1">
      <c r="A45" s="15">
        <v>41579</v>
      </c>
      <c r="B45" s="50">
        <v>14.688700000000001</v>
      </c>
      <c r="C45" s="50">
        <v>19.794799999999999</v>
      </c>
      <c r="D45" s="50">
        <v>13.3636</v>
      </c>
      <c r="E45" s="50">
        <v>12.7011</v>
      </c>
      <c r="F45" s="50">
        <v>18.977599999999999</v>
      </c>
      <c r="G45" s="50">
        <v>0</v>
      </c>
      <c r="H45" s="50">
        <v>17.416699999999999</v>
      </c>
      <c r="I45" s="50">
        <v>20.1311</v>
      </c>
      <c r="J45" s="50">
        <v>16.2288</v>
      </c>
      <c r="K45" s="50">
        <v>15.545999999999999</v>
      </c>
      <c r="L45" s="50">
        <v>19.3398</v>
      </c>
      <c r="M45" s="50">
        <v>0</v>
      </c>
      <c r="N45" s="50">
        <v>9.8452999999999999</v>
      </c>
      <c r="O45" s="50">
        <v>14</v>
      </c>
      <c r="P45" s="50">
        <v>9.7106999999999992</v>
      </c>
      <c r="Q45" s="50">
        <v>9.6946999999999992</v>
      </c>
      <c r="R45" s="50">
        <v>11.1981</v>
      </c>
      <c r="S45" s="50">
        <v>0</v>
      </c>
      <c r="T45" s="50">
        <v>9.8431999999999995</v>
      </c>
      <c r="U45" s="50">
        <v>14</v>
      </c>
      <c r="V45" s="50">
        <v>9.7004999999999999</v>
      </c>
      <c r="W45" s="50">
        <v>9.6835000000000004</v>
      </c>
      <c r="X45" s="50">
        <v>11.194599999999999</v>
      </c>
      <c r="Y45" s="50">
        <v>0</v>
      </c>
      <c r="Z45" s="50">
        <v>9.6659000000000006</v>
      </c>
      <c r="AA45" s="50">
        <v>0</v>
      </c>
      <c r="AB45" s="50">
        <v>9.6659000000000006</v>
      </c>
      <c r="AC45" s="50">
        <v>9.6639999999999997</v>
      </c>
      <c r="AD45" s="50">
        <v>12</v>
      </c>
      <c r="AE45" s="50">
        <v>0</v>
      </c>
    </row>
    <row r="46" spans="1:31" ht="13.8" hidden="1" outlineLevel="1">
      <c r="A46" s="15">
        <v>41609</v>
      </c>
      <c r="B46" s="50">
        <v>14.5427</v>
      </c>
      <c r="C46" s="50">
        <v>15.3582</v>
      </c>
      <c r="D46" s="50">
        <v>14.3001</v>
      </c>
      <c r="E46" s="50">
        <v>15.1031</v>
      </c>
      <c r="F46" s="50">
        <v>13.2189</v>
      </c>
      <c r="G46" s="50">
        <v>0</v>
      </c>
      <c r="H46" s="50">
        <v>19.2547</v>
      </c>
      <c r="I46" s="50">
        <v>20.072500000000002</v>
      </c>
      <c r="J46" s="50">
        <v>18.9343</v>
      </c>
      <c r="K46" s="50">
        <v>18.6782</v>
      </c>
      <c r="L46" s="50">
        <v>19.670200000000001</v>
      </c>
      <c r="M46" s="50">
        <v>0</v>
      </c>
      <c r="N46" s="50">
        <v>9.3689999999999998</v>
      </c>
      <c r="O46" s="50">
        <v>6.89</v>
      </c>
      <c r="P46" s="50">
        <v>9.8841000000000001</v>
      </c>
      <c r="Q46" s="50">
        <v>8.9941999999999993</v>
      </c>
      <c r="R46" s="50">
        <v>10.5121</v>
      </c>
      <c r="S46" s="50">
        <v>0</v>
      </c>
      <c r="T46" s="50">
        <v>9.3849</v>
      </c>
      <c r="U46" s="50">
        <v>6.89</v>
      </c>
      <c r="V46" s="50">
        <v>9.9204000000000008</v>
      </c>
      <c r="W46" s="50">
        <v>9.0376999999999992</v>
      </c>
      <c r="X46" s="50">
        <v>10.516500000000001</v>
      </c>
      <c r="Y46" s="50">
        <v>0</v>
      </c>
      <c r="Z46" s="50">
        <v>8.2533999999999992</v>
      </c>
      <c r="AA46" s="50">
        <v>0</v>
      </c>
      <c r="AB46" s="50">
        <v>8.2533999999999992</v>
      </c>
      <c r="AC46" s="50">
        <v>7.4992000000000001</v>
      </c>
      <c r="AD46" s="50">
        <v>10.2041</v>
      </c>
      <c r="AE46" s="50">
        <v>0</v>
      </c>
    </row>
    <row r="47" spans="1:31" ht="13.8" hidden="1" outlineLevel="1">
      <c r="A47" s="15">
        <v>41640</v>
      </c>
      <c r="B47" s="50">
        <v>17.066400000000002</v>
      </c>
      <c r="C47" s="50">
        <v>20.107600000000001</v>
      </c>
      <c r="D47" s="50">
        <v>16.233899999999998</v>
      </c>
      <c r="E47" s="50">
        <v>14.568</v>
      </c>
      <c r="F47" s="50">
        <v>22.142499999999998</v>
      </c>
      <c r="G47" s="50">
        <v>18.382999999999999</v>
      </c>
      <c r="H47" s="50">
        <v>19.1876</v>
      </c>
      <c r="I47" s="50">
        <v>20.107600000000001</v>
      </c>
      <c r="J47" s="50">
        <v>18.832000000000001</v>
      </c>
      <c r="K47" s="50">
        <v>17.105</v>
      </c>
      <c r="L47" s="50">
        <v>23.1295</v>
      </c>
      <c r="M47" s="50">
        <v>18.382999999999999</v>
      </c>
      <c r="N47" s="50">
        <v>9.9327000000000005</v>
      </c>
      <c r="O47" s="50">
        <v>0</v>
      </c>
      <c r="P47" s="50">
        <v>9.9327000000000005</v>
      </c>
      <c r="Q47" s="50">
        <v>9.9110999999999994</v>
      </c>
      <c r="R47" s="50">
        <v>10.2849</v>
      </c>
      <c r="S47" s="50" t="s">
        <v>126</v>
      </c>
      <c r="T47" s="50">
        <v>9.0707000000000004</v>
      </c>
      <c r="U47" s="50">
        <v>0</v>
      </c>
      <c r="V47" s="50">
        <v>9.0707000000000004</v>
      </c>
      <c r="W47" s="50">
        <v>8.9835999999999991</v>
      </c>
      <c r="X47" s="50">
        <v>10.5402</v>
      </c>
      <c r="Y47" s="50">
        <v>0</v>
      </c>
      <c r="Z47" s="50">
        <v>12.973699999999999</v>
      </c>
      <c r="AA47" s="50">
        <v>0</v>
      </c>
      <c r="AB47" s="50">
        <v>12.973699999999999</v>
      </c>
      <c r="AC47" s="50">
        <v>13.221500000000001</v>
      </c>
      <c r="AD47" s="50">
        <v>9.4852000000000007</v>
      </c>
      <c r="AE47" s="50">
        <v>0</v>
      </c>
    </row>
    <row r="48" spans="1:31" ht="13.8" hidden="1" outlineLevel="1">
      <c r="A48" s="15">
        <v>41671</v>
      </c>
      <c r="B48" s="50">
        <v>18.383800000000001</v>
      </c>
      <c r="C48" s="50">
        <v>19.670300000000001</v>
      </c>
      <c r="D48" s="50">
        <v>18.167400000000001</v>
      </c>
      <c r="E48" s="50">
        <v>17.8141</v>
      </c>
      <c r="F48" s="50">
        <v>19.773499999999999</v>
      </c>
      <c r="G48" s="50">
        <v>0</v>
      </c>
      <c r="H48" s="50">
        <v>20.293500000000002</v>
      </c>
      <c r="I48" s="50">
        <v>19.670300000000001</v>
      </c>
      <c r="J48" s="50">
        <v>20.428599999999999</v>
      </c>
      <c r="K48" s="50">
        <v>20.443999999999999</v>
      </c>
      <c r="L48" s="50">
        <v>20.3736</v>
      </c>
      <c r="M48" s="50">
        <v>0</v>
      </c>
      <c r="N48" s="50">
        <v>10.3589</v>
      </c>
      <c r="O48" s="50">
        <v>0</v>
      </c>
      <c r="P48" s="50">
        <v>10.3589</v>
      </c>
      <c r="Q48" s="50">
        <v>10.3466</v>
      </c>
      <c r="R48" s="50">
        <v>10.596399999999999</v>
      </c>
      <c r="S48" s="50">
        <v>0</v>
      </c>
      <c r="T48" s="50">
        <v>10.2803</v>
      </c>
      <c r="U48" s="50">
        <v>0</v>
      </c>
      <c r="V48" s="50">
        <v>10.2803</v>
      </c>
      <c r="W48" s="50">
        <v>10.271000000000001</v>
      </c>
      <c r="X48" s="50">
        <v>10.5</v>
      </c>
      <c r="Y48" s="50">
        <v>0</v>
      </c>
      <c r="Z48" s="50">
        <v>10.6114</v>
      </c>
      <c r="AA48" s="50">
        <v>0</v>
      </c>
      <c r="AB48" s="50">
        <v>10.6114</v>
      </c>
      <c r="AC48" s="50">
        <v>9.9845000000000006</v>
      </c>
      <c r="AD48" s="50">
        <v>10.9931</v>
      </c>
      <c r="AE48" s="50">
        <v>0</v>
      </c>
    </row>
    <row r="49" spans="1:31" ht="13.8" hidden="1" outlineLevel="1">
      <c r="A49" s="15">
        <v>41699</v>
      </c>
      <c r="B49" s="50">
        <v>19.2422</v>
      </c>
      <c r="C49" s="50">
        <v>21.5928</v>
      </c>
      <c r="D49" s="50">
        <v>18.731200000000001</v>
      </c>
      <c r="E49" s="50">
        <v>18.4589</v>
      </c>
      <c r="F49" s="50">
        <v>19.753399999999999</v>
      </c>
      <c r="G49" s="50">
        <v>0</v>
      </c>
      <c r="H49" s="50">
        <v>22.2285</v>
      </c>
      <c r="I49" s="50">
        <v>21.5928</v>
      </c>
      <c r="J49" s="50">
        <v>22.421199999999999</v>
      </c>
      <c r="K49" s="50">
        <v>22.828199999999999</v>
      </c>
      <c r="L49" s="50">
        <v>21.217600000000001</v>
      </c>
      <c r="M49" s="50">
        <v>0</v>
      </c>
      <c r="N49" s="50">
        <v>9.3832000000000004</v>
      </c>
      <c r="O49" s="50">
        <v>0</v>
      </c>
      <c r="P49" s="50">
        <v>9.3832000000000004</v>
      </c>
      <c r="Q49" s="50">
        <v>9.2380999999999993</v>
      </c>
      <c r="R49" s="50">
        <v>10.6479</v>
      </c>
      <c r="S49" s="50">
        <v>0</v>
      </c>
      <c r="T49" s="50">
        <v>9.3506</v>
      </c>
      <c r="U49" s="50">
        <v>0</v>
      </c>
      <c r="V49" s="50">
        <v>9.3506</v>
      </c>
      <c r="W49" s="50">
        <v>9.1981999999999999</v>
      </c>
      <c r="X49" s="50">
        <v>10.779400000000001</v>
      </c>
      <c r="Y49" s="50">
        <v>0</v>
      </c>
      <c r="Z49" s="50">
        <v>9.1222999999999992</v>
      </c>
      <c r="AA49" s="50">
        <v>0</v>
      </c>
      <c r="AB49" s="50">
        <v>9.1222999999999992</v>
      </c>
      <c r="AC49" s="50">
        <v>8.9494000000000007</v>
      </c>
      <c r="AD49" s="50">
        <v>9.9214000000000002</v>
      </c>
      <c r="AE49" s="50">
        <v>0</v>
      </c>
    </row>
    <row r="50" spans="1:31" ht="13.8" hidden="1" outlineLevel="1">
      <c r="A50" s="15">
        <v>41730</v>
      </c>
      <c r="B50" s="50">
        <v>18.281199999999998</v>
      </c>
      <c r="C50" s="50">
        <v>20.857099999999999</v>
      </c>
      <c r="D50" s="50">
        <v>17.613900000000001</v>
      </c>
      <c r="E50" s="50">
        <v>17.411200000000001</v>
      </c>
      <c r="F50" s="50">
        <v>18.724599999999999</v>
      </c>
      <c r="G50" s="50">
        <v>0</v>
      </c>
      <c r="H50" s="50">
        <v>20.2944</v>
      </c>
      <c r="I50" s="50">
        <v>20.857099999999999</v>
      </c>
      <c r="J50" s="50">
        <v>20.105699999999999</v>
      </c>
      <c r="K50" s="50">
        <v>20.052600000000002</v>
      </c>
      <c r="L50" s="50">
        <v>20.370100000000001</v>
      </c>
      <c r="M50" s="50">
        <v>0</v>
      </c>
      <c r="N50" s="50">
        <v>9.1443999999999992</v>
      </c>
      <c r="O50" s="50">
        <v>0</v>
      </c>
      <c r="P50" s="50">
        <v>9.1443999999999992</v>
      </c>
      <c r="Q50" s="50">
        <v>9.0022000000000002</v>
      </c>
      <c r="R50" s="50">
        <v>10.2859</v>
      </c>
      <c r="S50" s="50">
        <v>0</v>
      </c>
      <c r="T50" s="50">
        <v>9.234</v>
      </c>
      <c r="U50" s="50">
        <v>0</v>
      </c>
      <c r="V50" s="50">
        <v>9.234</v>
      </c>
      <c r="W50" s="50">
        <v>9.1014999999999997</v>
      </c>
      <c r="X50" s="50">
        <v>10.5001</v>
      </c>
      <c r="Y50" s="50">
        <v>0</v>
      </c>
      <c r="Z50" s="50">
        <v>7.7434000000000003</v>
      </c>
      <c r="AA50" s="50">
        <v>0</v>
      </c>
      <c r="AB50" s="50">
        <v>7.7434000000000003</v>
      </c>
      <c r="AC50" s="50">
        <v>6.7988</v>
      </c>
      <c r="AD50" s="50">
        <v>9.4090000000000007</v>
      </c>
      <c r="AE50" s="50">
        <v>0</v>
      </c>
    </row>
    <row r="51" spans="1:31" ht="13.8" hidden="1" outlineLevel="1">
      <c r="A51" s="15">
        <v>41760</v>
      </c>
      <c r="B51" s="50">
        <v>18.7455</v>
      </c>
      <c r="C51" s="50">
        <v>20.771799999999999</v>
      </c>
      <c r="D51" s="50">
        <v>18.300999999999998</v>
      </c>
      <c r="E51" s="50">
        <v>18.478400000000001</v>
      </c>
      <c r="F51" s="50">
        <v>17.503799999999998</v>
      </c>
      <c r="G51" s="50">
        <v>0</v>
      </c>
      <c r="H51" s="50">
        <v>19.803799999999999</v>
      </c>
      <c r="I51" s="50">
        <v>20.771799999999999</v>
      </c>
      <c r="J51" s="50">
        <v>19.5547</v>
      </c>
      <c r="K51" s="50">
        <v>19.385200000000001</v>
      </c>
      <c r="L51" s="50">
        <v>20.510999999999999</v>
      </c>
      <c r="M51" s="50">
        <v>0</v>
      </c>
      <c r="N51" s="50">
        <v>11.056900000000001</v>
      </c>
      <c r="O51" s="50">
        <v>0</v>
      </c>
      <c r="P51" s="50">
        <v>11.056900000000001</v>
      </c>
      <c r="Q51" s="50">
        <v>11.4847</v>
      </c>
      <c r="R51" s="50">
        <v>10.308199999999999</v>
      </c>
      <c r="S51" s="50">
        <v>0</v>
      </c>
      <c r="T51" s="50">
        <v>11.1289</v>
      </c>
      <c r="U51" s="50">
        <v>0</v>
      </c>
      <c r="V51" s="50">
        <v>11.1289</v>
      </c>
      <c r="W51" s="50">
        <v>11.4269</v>
      </c>
      <c r="X51" s="50">
        <v>10.5001</v>
      </c>
      <c r="Y51" s="50">
        <v>0</v>
      </c>
      <c r="Z51" s="50">
        <v>9.4614999999999991</v>
      </c>
      <c r="AA51" s="50">
        <v>0</v>
      </c>
      <c r="AB51" s="50">
        <v>9.4614999999999991</v>
      </c>
      <c r="AC51" s="50">
        <v>12.5</v>
      </c>
      <c r="AD51" s="50">
        <v>9.4245000000000001</v>
      </c>
      <c r="AE51" s="50">
        <v>0</v>
      </c>
    </row>
    <row r="52" spans="1:31" ht="13.8" hidden="1" outlineLevel="1">
      <c r="A52" s="15">
        <v>41791</v>
      </c>
      <c r="B52" s="50">
        <v>14.565799999999999</v>
      </c>
      <c r="C52" s="50">
        <v>20.706600000000002</v>
      </c>
      <c r="D52" s="50">
        <v>13.9572</v>
      </c>
      <c r="E52" s="50">
        <v>14.7227</v>
      </c>
      <c r="F52" s="50">
        <v>12.827999999999999</v>
      </c>
      <c r="G52" s="50">
        <v>20.024899999999999</v>
      </c>
      <c r="H52" s="50">
        <v>19.2424</v>
      </c>
      <c r="I52" s="50">
        <v>20.706600000000002</v>
      </c>
      <c r="J52" s="50">
        <v>18.769200000000001</v>
      </c>
      <c r="K52" s="50">
        <v>18.561599999999999</v>
      </c>
      <c r="L52" s="50">
        <v>20.598099999999999</v>
      </c>
      <c r="M52" s="50">
        <v>20.024899999999999</v>
      </c>
      <c r="N52" s="50">
        <v>11.829000000000001</v>
      </c>
      <c r="O52" s="50">
        <v>0</v>
      </c>
      <c r="P52" s="50">
        <v>11.829000000000001</v>
      </c>
      <c r="Q52" s="50">
        <v>11.4247</v>
      </c>
      <c r="R52" s="50">
        <v>12.176600000000001</v>
      </c>
      <c r="S52" s="50">
        <v>0</v>
      </c>
      <c r="T52" s="50">
        <v>11.849399999999999</v>
      </c>
      <c r="U52" s="50">
        <v>0</v>
      </c>
      <c r="V52" s="50">
        <v>11.849399999999999</v>
      </c>
      <c r="W52" s="50">
        <v>11.4564</v>
      </c>
      <c r="X52" s="50">
        <v>12.180999999999999</v>
      </c>
      <c r="Y52" s="50">
        <v>0</v>
      </c>
      <c r="Z52" s="50">
        <v>9.7551000000000005</v>
      </c>
      <c r="AA52" s="50">
        <v>0</v>
      </c>
      <c r="AB52" s="50">
        <v>9.7551000000000005</v>
      </c>
      <c r="AC52" s="50">
        <v>9.7027999999999999</v>
      </c>
      <c r="AD52" s="50">
        <v>10.1637</v>
      </c>
      <c r="AE52" s="50">
        <v>0</v>
      </c>
    </row>
    <row r="53" spans="1:31" ht="13.8" hidden="1" outlineLevel="1">
      <c r="A53" s="15">
        <v>41821</v>
      </c>
      <c r="B53" s="50">
        <v>14.2014</v>
      </c>
      <c r="C53" s="50">
        <v>20.835100000000001</v>
      </c>
      <c r="D53" s="50">
        <v>13.6736</v>
      </c>
      <c r="E53" s="50">
        <v>13.5801</v>
      </c>
      <c r="F53" s="50">
        <v>14.753500000000001</v>
      </c>
      <c r="G53" s="50">
        <v>5.5408999999999997</v>
      </c>
      <c r="H53" s="50">
        <v>18.771999999999998</v>
      </c>
      <c r="I53" s="50">
        <v>20.835100000000001</v>
      </c>
      <c r="J53" s="50">
        <v>18.347000000000001</v>
      </c>
      <c r="K53" s="50">
        <v>18.291499999999999</v>
      </c>
      <c r="L53" s="50">
        <v>20.209399999999999</v>
      </c>
      <c r="M53" s="50">
        <v>5.5408999999999997</v>
      </c>
      <c r="N53" s="50">
        <v>10.732900000000001</v>
      </c>
      <c r="O53" s="50">
        <v>0</v>
      </c>
      <c r="P53" s="50">
        <v>10.732900000000001</v>
      </c>
      <c r="Q53" s="50">
        <v>10.6852</v>
      </c>
      <c r="R53" s="50">
        <v>11.1065</v>
      </c>
      <c r="S53" s="50">
        <v>0</v>
      </c>
      <c r="T53" s="50">
        <v>10.7577</v>
      </c>
      <c r="U53" s="50">
        <v>0</v>
      </c>
      <c r="V53" s="50">
        <v>10.7577</v>
      </c>
      <c r="W53" s="50">
        <v>10.704000000000001</v>
      </c>
      <c r="X53" s="50">
        <v>11.2018</v>
      </c>
      <c r="Y53" s="50">
        <v>0</v>
      </c>
      <c r="Z53" s="50">
        <v>8.7615999999999996</v>
      </c>
      <c r="AA53" s="50">
        <v>0</v>
      </c>
      <c r="AB53" s="50">
        <v>8.7615999999999996</v>
      </c>
      <c r="AC53" s="50">
        <v>7.9078999999999997</v>
      </c>
      <c r="AD53" s="50">
        <v>9.6986000000000008</v>
      </c>
      <c r="AE53" s="50">
        <v>0</v>
      </c>
    </row>
    <row r="54" spans="1:31" ht="13.8" hidden="1" outlineLevel="1">
      <c r="A54" s="15">
        <v>41852</v>
      </c>
      <c r="B54" s="50">
        <v>16.148900000000001</v>
      </c>
      <c r="C54" s="50">
        <v>21.441500000000001</v>
      </c>
      <c r="D54" s="50">
        <v>15.375299999999999</v>
      </c>
      <c r="E54" s="50">
        <v>17.181000000000001</v>
      </c>
      <c r="F54" s="50">
        <v>11.72</v>
      </c>
      <c r="G54" s="50">
        <v>0</v>
      </c>
      <c r="H54" s="50">
        <v>19.6388</v>
      </c>
      <c r="I54" s="50">
        <v>21.441500000000001</v>
      </c>
      <c r="J54" s="50">
        <v>19.1769</v>
      </c>
      <c r="K54" s="50">
        <v>19.035599999999999</v>
      </c>
      <c r="L54" s="50">
        <v>20.4148</v>
      </c>
      <c r="M54" s="50">
        <v>0</v>
      </c>
      <c r="N54" s="50">
        <v>10.325699999999999</v>
      </c>
      <c r="O54" s="50">
        <v>0</v>
      </c>
      <c r="P54" s="50">
        <v>10.325699999999999</v>
      </c>
      <c r="Q54" s="50">
        <v>11.1448</v>
      </c>
      <c r="R54" s="50">
        <v>9.8523999999999994</v>
      </c>
      <c r="S54" s="50">
        <v>0</v>
      </c>
      <c r="T54" s="50">
        <v>10.3436</v>
      </c>
      <c r="U54" s="50">
        <v>0</v>
      </c>
      <c r="V54" s="50">
        <v>10.3436</v>
      </c>
      <c r="W54" s="50">
        <v>11.2135</v>
      </c>
      <c r="X54" s="50">
        <v>9.8529</v>
      </c>
      <c r="Y54" s="50">
        <v>0</v>
      </c>
      <c r="Z54" s="50">
        <v>8.7141000000000002</v>
      </c>
      <c r="AA54" s="50">
        <v>0</v>
      </c>
      <c r="AB54" s="50">
        <v>8.7141000000000002</v>
      </c>
      <c r="AC54" s="50">
        <v>7.6025999999999998</v>
      </c>
      <c r="AD54" s="50">
        <v>9.8248999999999995</v>
      </c>
      <c r="AE54" s="50">
        <v>0</v>
      </c>
    </row>
    <row r="55" spans="1:31" ht="13.8" hidden="1" outlineLevel="1" collapsed="1">
      <c r="A55" s="15">
        <v>41883</v>
      </c>
      <c r="B55" s="50">
        <v>15.423500000000001</v>
      </c>
      <c r="C55" s="50">
        <v>20.453600000000002</v>
      </c>
      <c r="D55" s="50">
        <v>14.775700000000001</v>
      </c>
      <c r="E55" s="50">
        <v>16.0063</v>
      </c>
      <c r="F55" s="50">
        <v>12.4055</v>
      </c>
      <c r="G55" s="50">
        <v>0</v>
      </c>
      <c r="H55" s="50">
        <v>18.833600000000001</v>
      </c>
      <c r="I55" s="50">
        <v>20.453600000000002</v>
      </c>
      <c r="J55" s="50">
        <v>18.4451</v>
      </c>
      <c r="K55" s="50">
        <v>18.079899999999999</v>
      </c>
      <c r="L55" s="50">
        <v>21.065799999999999</v>
      </c>
      <c r="M55" s="50">
        <v>0</v>
      </c>
      <c r="N55" s="50">
        <v>10.518000000000001</v>
      </c>
      <c r="O55" s="50">
        <v>0</v>
      </c>
      <c r="P55" s="50">
        <v>10.518000000000001</v>
      </c>
      <c r="Q55" s="50">
        <v>10.7742</v>
      </c>
      <c r="R55" s="50">
        <v>10.3447</v>
      </c>
      <c r="S55" s="50" t="s">
        <v>126</v>
      </c>
      <c r="T55" s="50">
        <v>10.5214</v>
      </c>
      <c r="U55" s="50">
        <v>0</v>
      </c>
      <c r="V55" s="50">
        <v>10.5214</v>
      </c>
      <c r="W55" s="50">
        <v>10.7872</v>
      </c>
      <c r="X55" s="50">
        <v>10.3445</v>
      </c>
      <c r="Y55" s="50">
        <v>0</v>
      </c>
      <c r="Z55" s="50">
        <v>10.021100000000001</v>
      </c>
      <c r="AA55" s="50">
        <v>0</v>
      </c>
      <c r="AB55" s="50">
        <v>10.021100000000001</v>
      </c>
      <c r="AC55" s="50">
        <v>9.9990000000000006</v>
      </c>
      <c r="AD55" s="50">
        <v>12</v>
      </c>
      <c r="AE55" s="50">
        <v>0</v>
      </c>
    </row>
    <row r="56" spans="1:31" ht="13.8" hidden="1" outlineLevel="1" collapsed="1">
      <c r="A56" s="15">
        <v>41913</v>
      </c>
      <c r="B56" s="50">
        <v>18.064900000000002</v>
      </c>
      <c r="C56" s="50">
        <v>20.454499999999999</v>
      </c>
      <c r="D56" s="50">
        <v>17.657299999999999</v>
      </c>
      <c r="E56" s="50">
        <v>17.523099999999999</v>
      </c>
      <c r="F56" s="50">
        <v>19.244</v>
      </c>
      <c r="G56" s="50">
        <v>21.0001</v>
      </c>
      <c r="H56" s="50">
        <v>19.5961</v>
      </c>
      <c r="I56" s="50">
        <v>20.454499999999999</v>
      </c>
      <c r="J56" s="50">
        <v>19.418500000000002</v>
      </c>
      <c r="K56" s="50">
        <v>19.3902</v>
      </c>
      <c r="L56" s="50">
        <v>19.704000000000001</v>
      </c>
      <c r="M56" s="50">
        <v>21.0001</v>
      </c>
      <c r="N56" s="50">
        <v>9.4045000000000005</v>
      </c>
      <c r="O56" s="50">
        <v>0</v>
      </c>
      <c r="P56" s="50">
        <v>9.4045000000000005</v>
      </c>
      <c r="Q56" s="50">
        <v>9.3778000000000006</v>
      </c>
      <c r="R56" s="50">
        <v>10.5777</v>
      </c>
      <c r="S56" s="50">
        <v>0</v>
      </c>
      <c r="T56" s="50">
        <v>9.4283999999999999</v>
      </c>
      <c r="U56" s="50">
        <v>0</v>
      </c>
      <c r="V56" s="50">
        <v>9.4283999999999999</v>
      </c>
      <c r="W56" s="50">
        <v>9.4159000000000006</v>
      </c>
      <c r="X56" s="50">
        <v>10.501799999999999</v>
      </c>
      <c r="Y56" s="50">
        <v>0</v>
      </c>
      <c r="Z56" s="50">
        <v>9.1196000000000002</v>
      </c>
      <c r="AA56" s="50">
        <v>0</v>
      </c>
      <c r="AB56" s="50">
        <v>9.1196000000000002</v>
      </c>
      <c r="AC56" s="50">
        <v>8.8459000000000003</v>
      </c>
      <c r="AD56" s="50">
        <v>10.645899999999999</v>
      </c>
      <c r="AE56" s="50">
        <v>0</v>
      </c>
    </row>
    <row r="57" spans="1:31" ht="13.8" hidden="1" outlineLevel="1" collapsed="1">
      <c r="A57" s="15">
        <v>41944</v>
      </c>
      <c r="B57" s="50">
        <v>17.282499999999999</v>
      </c>
      <c r="C57" s="50">
        <v>20.159400000000002</v>
      </c>
      <c r="D57" s="50">
        <v>16.754000000000001</v>
      </c>
      <c r="E57" s="50">
        <v>16.566099999999999</v>
      </c>
      <c r="F57" s="50">
        <v>17.945599999999999</v>
      </c>
      <c r="G57" s="50">
        <v>0</v>
      </c>
      <c r="H57" s="50">
        <v>19.898199999999999</v>
      </c>
      <c r="I57" s="50">
        <v>20.159400000000002</v>
      </c>
      <c r="J57" s="50">
        <v>19.8246</v>
      </c>
      <c r="K57" s="50">
        <v>19.615100000000002</v>
      </c>
      <c r="L57" s="50">
        <v>21.035399999999999</v>
      </c>
      <c r="M57" s="50">
        <v>0</v>
      </c>
      <c r="N57" s="50">
        <v>11.017300000000001</v>
      </c>
      <c r="O57" s="50">
        <v>0</v>
      </c>
      <c r="P57" s="50">
        <v>11.017300000000001</v>
      </c>
      <c r="Q57" s="50">
        <v>11.0791</v>
      </c>
      <c r="R57" s="50">
        <v>10.541600000000001</v>
      </c>
      <c r="S57" s="50">
        <v>0</v>
      </c>
      <c r="T57" s="50">
        <v>10.805300000000001</v>
      </c>
      <c r="U57" s="50">
        <v>0</v>
      </c>
      <c r="V57" s="50">
        <v>10.805300000000001</v>
      </c>
      <c r="W57" s="50">
        <v>10.8582</v>
      </c>
      <c r="X57" s="50">
        <v>10.478199999999999</v>
      </c>
      <c r="Y57" s="50">
        <v>0</v>
      </c>
      <c r="Z57" s="50">
        <v>11.8285</v>
      </c>
      <c r="AA57" s="50">
        <v>0</v>
      </c>
      <c r="AB57" s="50">
        <v>11.8285</v>
      </c>
      <c r="AC57" s="50">
        <v>11.824400000000001</v>
      </c>
      <c r="AD57" s="50">
        <v>12</v>
      </c>
      <c r="AE57" s="50">
        <v>0</v>
      </c>
    </row>
    <row r="58" spans="1:31" ht="13.8" hidden="1" outlineLevel="1" collapsed="1">
      <c r="A58" s="15">
        <v>41974</v>
      </c>
      <c r="B58" s="50">
        <v>16.4315</v>
      </c>
      <c r="C58" s="50">
        <v>19.904599999999999</v>
      </c>
      <c r="D58" s="50">
        <v>15.980700000000001</v>
      </c>
      <c r="E58" s="50">
        <v>16.3872</v>
      </c>
      <c r="F58" s="50">
        <v>14.8972</v>
      </c>
      <c r="G58" s="50">
        <v>6.74</v>
      </c>
      <c r="H58" s="50">
        <v>19.860399999999998</v>
      </c>
      <c r="I58" s="50">
        <v>19.904599999999999</v>
      </c>
      <c r="J58" s="50">
        <v>19.850100000000001</v>
      </c>
      <c r="K58" s="50">
        <v>19.5992</v>
      </c>
      <c r="L58" s="50">
        <v>21.4556</v>
      </c>
      <c r="M58" s="50">
        <v>0</v>
      </c>
      <c r="N58" s="50">
        <v>11.2075</v>
      </c>
      <c r="O58" s="50">
        <v>0</v>
      </c>
      <c r="P58" s="50">
        <v>11.2075</v>
      </c>
      <c r="Q58" s="50">
        <v>10.2873</v>
      </c>
      <c r="R58" s="50">
        <v>12.397600000000001</v>
      </c>
      <c r="S58" s="50">
        <v>6.74</v>
      </c>
      <c r="T58" s="50">
        <v>11.0494</v>
      </c>
      <c r="U58" s="50">
        <v>0</v>
      </c>
      <c r="V58" s="50">
        <v>11.0494</v>
      </c>
      <c r="W58" s="50">
        <v>9.3506</v>
      </c>
      <c r="X58" s="50">
        <v>12.427899999999999</v>
      </c>
      <c r="Y58" s="50">
        <v>0</v>
      </c>
      <c r="Z58" s="50">
        <v>11.7959</v>
      </c>
      <c r="AA58" s="50">
        <v>0</v>
      </c>
      <c r="AB58" s="50">
        <v>11.7959</v>
      </c>
      <c r="AC58" s="50">
        <v>11.8429</v>
      </c>
      <c r="AD58" s="50">
        <v>9.9197000000000006</v>
      </c>
      <c r="AE58" s="50">
        <v>0</v>
      </c>
    </row>
    <row r="59" spans="1:31" ht="13.8" hidden="1" outlineLevel="1" collapsed="1">
      <c r="A59" s="15">
        <v>42005</v>
      </c>
      <c r="B59" s="50">
        <v>19.8081</v>
      </c>
      <c r="C59" s="50">
        <v>20.5076</v>
      </c>
      <c r="D59" s="50">
        <v>19.569800000000001</v>
      </c>
      <c r="E59" s="50">
        <v>18.997900000000001</v>
      </c>
      <c r="F59" s="50">
        <v>21.153099999999998</v>
      </c>
      <c r="G59" s="50">
        <v>11.591100000000001</v>
      </c>
      <c r="H59" s="50">
        <v>20.167400000000001</v>
      </c>
      <c r="I59" s="50">
        <v>20.5076</v>
      </c>
      <c r="J59" s="50">
        <v>20.044899999999998</v>
      </c>
      <c r="K59" s="50">
        <v>19.357299999999999</v>
      </c>
      <c r="L59" s="50">
        <v>21.948</v>
      </c>
      <c r="M59" s="50">
        <v>21</v>
      </c>
      <c r="N59" s="50">
        <v>11.1958</v>
      </c>
      <c r="O59" s="50">
        <v>0</v>
      </c>
      <c r="P59" s="50">
        <v>11.1958</v>
      </c>
      <c r="Q59" s="50">
        <v>11.857900000000001</v>
      </c>
      <c r="R59" s="50">
        <v>9.9512999999999998</v>
      </c>
      <c r="S59" s="50">
        <v>10.063000000000001</v>
      </c>
      <c r="T59" s="50">
        <v>11.151400000000001</v>
      </c>
      <c r="U59" s="50">
        <v>0</v>
      </c>
      <c r="V59" s="50">
        <v>11.151400000000001</v>
      </c>
      <c r="W59" s="50">
        <v>11.6798</v>
      </c>
      <c r="X59" s="50">
        <v>10.0345</v>
      </c>
      <c r="Y59" s="50">
        <v>0</v>
      </c>
      <c r="Z59" s="50">
        <v>9.9693000000000005</v>
      </c>
      <c r="AA59" s="50">
        <v>0</v>
      </c>
      <c r="AB59" s="50">
        <v>9.9693000000000005</v>
      </c>
      <c r="AC59" s="50">
        <v>10.4801</v>
      </c>
      <c r="AD59" s="50">
        <v>9.5619999999999994</v>
      </c>
      <c r="AE59" s="50">
        <v>0</v>
      </c>
    </row>
    <row r="60" spans="1:31" ht="13.8" hidden="1" outlineLevel="1" collapsed="1">
      <c r="A60" s="15">
        <v>42036</v>
      </c>
      <c r="B60" s="50">
        <v>20.673200000000001</v>
      </c>
      <c r="C60" s="50">
        <v>20.942399999999999</v>
      </c>
      <c r="D60" s="50">
        <v>20.5901</v>
      </c>
      <c r="E60" s="50">
        <v>19.881900000000002</v>
      </c>
      <c r="F60" s="50">
        <v>23.666899999999998</v>
      </c>
      <c r="G60" s="50">
        <v>21</v>
      </c>
      <c r="H60" s="50">
        <v>21.748899999999999</v>
      </c>
      <c r="I60" s="50">
        <v>20.942399999999999</v>
      </c>
      <c r="J60" s="50">
        <v>22.0337</v>
      </c>
      <c r="K60" s="50">
        <v>21.588899999999999</v>
      </c>
      <c r="L60" s="50">
        <v>23.666899999999998</v>
      </c>
      <c r="M60" s="50">
        <v>21</v>
      </c>
      <c r="N60" s="50">
        <v>10.590400000000001</v>
      </c>
      <c r="O60" s="50">
        <v>0</v>
      </c>
      <c r="P60" s="50">
        <v>10.590400000000001</v>
      </c>
      <c r="Q60" s="50">
        <v>10.590400000000001</v>
      </c>
      <c r="R60" s="50" t="s">
        <v>126</v>
      </c>
      <c r="S60" s="50">
        <v>0</v>
      </c>
      <c r="T60" s="50">
        <v>10.8672</v>
      </c>
      <c r="U60" s="50">
        <v>0</v>
      </c>
      <c r="V60" s="50">
        <v>10.8672</v>
      </c>
      <c r="W60" s="50">
        <v>10.8672</v>
      </c>
      <c r="X60" s="50">
        <v>0</v>
      </c>
      <c r="Y60" s="50">
        <v>0</v>
      </c>
      <c r="Z60" s="50">
        <v>8.2939000000000007</v>
      </c>
      <c r="AA60" s="50">
        <v>0</v>
      </c>
      <c r="AB60" s="50">
        <v>8.2939000000000007</v>
      </c>
      <c r="AC60" s="50">
        <v>8.2939000000000007</v>
      </c>
      <c r="AD60" s="50">
        <v>0</v>
      </c>
      <c r="AE60" s="50">
        <v>0</v>
      </c>
    </row>
    <row r="61" spans="1:31" ht="13.8" hidden="1" outlineLevel="1" collapsed="1">
      <c r="A61" s="15">
        <v>42064</v>
      </c>
      <c r="B61" s="50">
        <v>19.1799</v>
      </c>
      <c r="C61" s="50">
        <v>22.648199999999999</v>
      </c>
      <c r="D61" s="50">
        <v>18.257999999999999</v>
      </c>
      <c r="E61" s="50">
        <v>17.8643</v>
      </c>
      <c r="F61" s="50">
        <v>21.392700000000001</v>
      </c>
      <c r="G61" s="50">
        <v>21</v>
      </c>
      <c r="H61" s="50">
        <v>25.033300000000001</v>
      </c>
      <c r="I61" s="50">
        <v>22.648199999999999</v>
      </c>
      <c r="J61" s="50">
        <v>26.363199999999999</v>
      </c>
      <c r="K61" s="50">
        <v>27.522300000000001</v>
      </c>
      <c r="L61" s="50">
        <v>22.185600000000001</v>
      </c>
      <c r="M61" s="50">
        <v>21</v>
      </c>
      <c r="N61" s="50">
        <v>10.8751</v>
      </c>
      <c r="O61" s="50">
        <v>0</v>
      </c>
      <c r="P61" s="50">
        <v>10.8751</v>
      </c>
      <c r="Q61" s="50">
        <v>10.869199999999999</v>
      </c>
      <c r="R61" s="50">
        <v>11.25</v>
      </c>
      <c r="S61" s="50">
        <v>0</v>
      </c>
      <c r="T61" s="50">
        <v>10.876300000000001</v>
      </c>
      <c r="U61" s="50">
        <v>0</v>
      </c>
      <c r="V61" s="50">
        <v>10.876300000000001</v>
      </c>
      <c r="W61" s="50">
        <v>10.8704</v>
      </c>
      <c r="X61" s="50">
        <v>11.25</v>
      </c>
      <c r="Y61" s="50">
        <v>0</v>
      </c>
      <c r="Z61" s="50">
        <v>10.198600000000001</v>
      </c>
      <c r="AA61" s="50">
        <v>0</v>
      </c>
      <c r="AB61" s="50">
        <v>10.198600000000001</v>
      </c>
      <c r="AC61" s="50">
        <v>10.198600000000001</v>
      </c>
      <c r="AD61" s="50">
        <v>0</v>
      </c>
      <c r="AE61" s="50">
        <v>0</v>
      </c>
    </row>
    <row r="62" spans="1:31" ht="13.8" hidden="1" outlineLevel="1" collapsed="1">
      <c r="A62" s="15">
        <v>42095</v>
      </c>
      <c r="B62" s="50">
        <v>14.6693</v>
      </c>
      <c r="C62" s="50">
        <v>24.704899999999999</v>
      </c>
      <c r="D62" s="50">
        <v>12.6267</v>
      </c>
      <c r="E62" s="50">
        <v>11.592000000000001</v>
      </c>
      <c r="F62" s="50">
        <v>20.283899999999999</v>
      </c>
      <c r="G62" s="50">
        <v>0</v>
      </c>
      <c r="H62" s="50">
        <v>22.0212</v>
      </c>
      <c r="I62" s="50">
        <v>24.704899999999999</v>
      </c>
      <c r="J62" s="50">
        <v>20.5137</v>
      </c>
      <c r="K62" s="50">
        <v>19.411200000000001</v>
      </c>
      <c r="L62" s="50">
        <v>24.2346</v>
      </c>
      <c r="M62" s="50">
        <v>0</v>
      </c>
      <c r="N62" s="50">
        <v>8.1449999999999996</v>
      </c>
      <c r="O62" s="50">
        <v>0</v>
      </c>
      <c r="P62" s="50">
        <v>8.1449999999999996</v>
      </c>
      <c r="Q62" s="50">
        <v>7.9580000000000002</v>
      </c>
      <c r="R62" s="50">
        <v>11.25</v>
      </c>
      <c r="S62" s="50">
        <v>0</v>
      </c>
      <c r="T62" s="50">
        <v>8.1204999999999998</v>
      </c>
      <c r="U62" s="50">
        <v>0</v>
      </c>
      <c r="V62" s="50">
        <v>8.1204999999999998</v>
      </c>
      <c r="W62" s="50">
        <v>7.9287000000000001</v>
      </c>
      <c r="X62" s="50">
        <v>11.25</v>
      </c>
      <c r="Y62" s="50">
        <v>0</v>
      </c>
      <c r="Z62" s="50">
        <v>9.6245999999999992</v>
      </c>
      <c r="AA62" s="50">
        <v>0</v>
      </c>
      <c r="AB62" s="50">
        <v>9.6245999999999992</v>
      </c>
      <c r="AC62" s="50">
        <v>9.6245999999999992</v>
      </c>
      <c r="AD62" s="50">
        <v>0</v>
      </c>
      <c r="AE62" s="50">
        <v>0</v>
      </c>
    </row>
    <row r="63" spans="1:31" ht="13.8" hidden="1" outlineLevel="1" collapsed="1">
      <c r="A63" s="15">
        <v>42125</v>
      </c>
      <c r="B63" s="50">
        <v>20.4129</v>
      </c>
      <c r="C63" s="50">
        <v>25.602599999999999</v>
      </c>
      <c r="D63" s="50">
        <v>19.070799999999998</v>
      </c>
      <c r="E63" s="50">
        <v>18.888000000000002</v>
      </c>
      <c r="F63" s="50">
        <v>20.908999999999999</v>
      </c>
      <c r="G63" s="50">
        <v>0</v>
      </c>
      <c r="H63" s="50">
        <v>22.9998</v>
      </c>
      <c r="I63" s="50">
        <v>25.602599999999999</v>
      </c>
      <c r="J63" s="50">
        <v>22.0627</v>
      </c>
      <c r="K63" s="50">
        <v>21.9087</v>
      </c>
      <c r="L63" s="50">
        <v>23.453399999999998</v>
      </c>
      <c r="M63" s="50">
        <v>0</v>
      </c>
      <c r="N63" s="50">
        <v>11.4419</v>
      </c>
      <c r="O63" s="50">
        <v>0</v>
      </c>
      <c r="P63" s="50">
        <v>11.4419</v>
      </c>
      <c r="Q63" s="50">
        <v>11.4557</v>
      </c>
      <c r="R63" s="50">
        <v>11.25</v>
      </c>
      <c r="S63" s="50">
        <v>0</v>
      </c>
      <c r="T63" s="50">
        <v>11.5595</v>
      </c>
      <c r="U63" s="50">
        <v>0</v>
      </c>
      <c r="V63" s="50">
        <v>11.5595</v>
      </c>
      <c r="W63" s="50">
        <v>11.583500000000001</v>
      </c>
      <c r="X63" s="50">
        <v>11.25</v>
      </c>
      <c r="Y63" s="50">
        <v>0</v>
      </c>
      <c r="Z63" s="50">
        <v>9.8064</v>
      </c>
      <c r="AA63" s="50">
        <v>0</v>
      </c>
      <c r="AB63" s="50">
        <v>9.8064</v>
      </c>
      <c r="AC63" s="50">
        <v>9.8064</v>
      </c>
      <c r="AD63" s="50">
        <v>0</v>
      </c>
      <c r="AE63" s="50">
        <v>0</v>
      </c>
    </row>
    <row r="64" spans="1:31" ht="13.8" hidden="1" outlineLevel="1" collapsed="1">
      <c r="A64" s="15">
        <v>42156</v>
      </c>
      <c r="B64" s="50">
        <v>6.7106000000000003</v>
      </c>
      <c r="C64" s="50">
        <v>25.367799999999999</v>
      </c>
      <c r="D64" s="50">
        <v>5.6300999999999997</v>
      </c>
      <c r="E64" s="50">
        <v>5.6909000000000001</v>
      </c>
      <c r="F64" s="50">
        <v>5.4246999999999996</v>
      </c>
      <c r="G64" s="50">
        <v>0</v>
      </c>
      <c r="H64" s="50">
        <v>12.308299999999999</v>
      </c>
      <c r="I64" s="50">
        <v>25.367799999999999</v>
      </c>
      <c r="J64" s="50">
        <v>10.3194</v>
      </c>
      <c r="K64" s="50">
        <v>8.9276</v>
      </c>
      <c r="L64" s="50">
        <v>23.378900000000002</v>
      </c>
      <c r="M64" s="50">
        <v>0</v>
      </c>
      <c r="N64" s="50">
        <v>2.7528999999999999</v>
      </c>
      <c r="O64" s="50">
        <v>0</v>
      </c>
      <c r="P64" s="50">
        <v>2.7528999999999999</v>
      </c>
      <c r="Q64" s="50">
        <v>3.0926</v>
      </c>
      <c r="R64" s="50">
        <v>1.994</v>
      </c>
      <c r="S64" s="50">
        <v>0</v>
      </c>
      <c r="T64" s="50">
        <v>2.6951000000000001</v>
      </c>
      <c r="U64" s="50">
        <v>0</v>
      </c>
      <c r="V64" s="50">
        <v>2.6951000000000001</v>
      </c>
      <c r="W64" s="50">
        <v>3.0133000000000001</v>
      </c>
      <c r="X64" s="50">
        <v>1.994</v>
      </c>
      <c r="Y64" s="50">
        <v>0</v>
      </c>
      <c r="Z64" s="50">
        <v>8.9329000000000001</v>
      </c>
      <c r="AA64" s="50">
        <v>0</v>
      </c>
      <c r="AB64" s="50">
        <v>8.9329000000000001</v>
      </c>
      <c r="AC64" s="50">
        <v>8.9329000000000001</v>
      </c>
      <c r="AD64" s="50">
        <v>0</v>
      </c>
      <c r="AE64" s="50">
        <v>0</v>
      </c>
    </row>
    <row r="65" spans="1:31" ht="13.8" hidden="1" outlineLevel="1" collapsed="1">
      <c r="A65" s="15">
        <v>42186</v>
      </c>
      <c r="B65" s="50">
        <v>18.447099999999999</v>
      </c>
      <c r="C65" s="50">
        <v>25.955100000000002</v>
      </c>
      <c r="D65" s="50">
        <v>16.933399999999999</v>
      </c>
      <c r="E65" s="50">
        <v>22.5564</v>
      </c>
      <c r="F65" s="50">
        <v>13.0564</v>
      </c>
      <c r="G65" s="50">
        <v>0</v>
      </c>
      <c r="H65" s="50">
        <v>21.5091</v>
      </c>
      <c r="I65" s="50">
        <v>25.955100000000002</v>
      </c>
      <c r="J65" s="50">
        <v>19.970600000000001</v>
      </c>
      <c r="K65" s="50">
        <v>26.139199999999999</v>
      </c>
      <c r="L65" s="50">
        <v>13.3146</v>
      </c>
      <c r="M65" s="50">
        <v>0</v>
      </c>
      <c r="N65" s="50">
        <v>12.693199999999999</v>
      </c>
      <c r="O65" s="50">
        <v>0</v>
      </c>
      <c r="P65" s="50">
        <v>12.693199999999999</v>
      </c>
      <c r="Q65" s="50">
        <v>12.306699999999999</v>
      </c>
      <c r="R65" s="50">
        <v>12.824299999999999</v>
      </c>
      <c r="S65" s="50" t="s">
        <v>126</v>
      </c>
      <c r="T65" s="50">
        <v>12.842499999999999</v>
      </c>
      <c r="U65" s="50">
        <v>0</v>
      </c>
      <c r="V65" s="50">
        <v>12.842499999999999</v>
      </c>
      <c r="W65" s="50">
        <v>12.9145</v>
      </c>
      <c r="X65" s="50">
        <v>12.824299999999999</v>
      </c>
      <c r="Y65" s="50">
        <v>0</v>
      </c>
      <c r="Z65" s="50">
        <v>10.1053</v>
      </c>
      <c r="AA65" s="50">
        <v>0</v>
      </c>
      <c r="AB65" s="50">
        <v>10.1053</v>
      </c>
      <c r="AC65" s="50">
        <v>10.1053</v>
      </c>
      <c r="AD65" s="50">
        <v>0</v>
      </c>
      <c r="AE65" s="50">
        <v>0</v>
      </c>
    </row>
    <row r="66" spans="1:31" ht="13.8" hidden="1" outlineLevel="1" collapsed="1">
      <c r="A66" s="15">
        <v>42217</v>
      </c>
      <c r="B66" s="50">
        <v>20.3142</v>
      </c>
      <c r="C66" s="50">
        <v>25.494700000000002</v>
      </c>
      <c r="D66" s="50">
        <v>18.924199999999999</v>
      </c>
      <c r="E66" s="50">
        <v>22.574000000000002</v>
      </c>
      <c r="F66" s="50">
        <v>14.547800000000001</v>
      </c>
      <c r="G66" s="50">
        <v>0</v>
      </c>
      <c r="H66" s="50">
        <v>22.2867</v>
      </c>
      <c r="I66" s="50">
        <v>25.494700000000002</v>
      </c>
      <c r="J66" s="50">
        <v>21.168199999999999</v>
      </c>
      <c r="K66" s="50">
        <v>24.494399999999999</v>
      </c>
      <c r="L66" s="50">
        <v>16.129100000000001</v>
      </c>
      <c r="M66" s="50">
        <v>0</v>
      </c>
      <c r="N66" s="50">
        <v>11.4297</v>
      </c>
      <c r="O66" s="50">
        <v>0</v>
      </c>
      <c r="P66" s="50">
        <v>11.4297</v>
      </c>
      <c r="Q66" s="50">
        <v>11.6752</v>
      </c>
      <c r="R66" s="50">
        <v>11.2949</v>
      </c>
      <c r="S66" s="50" t="s">
        <v>126</v>
      </c>
      <c r="T66" s="50">
        <v>11.5677</v>
      </c>
      <c r="U66" s="50">
        <v>0</v>
      </c>
      <c r="V66" s="50">
        <v>11.5677</v>
      </c>
      <c r="W66" s="50">
        <v>12.1432</v>
      </c>
      <c r="X66" s="50">
        <v>11.2949</v>
      </c>
      <c r="Y66" s="50">
        <v>0</v>
      </c>
      <c r="Z66" s="50">
        <v>8.7260000000000009</v>
      </c>
      <c r="AA66" s="50">
        <v>0</v>
      </c>
      <c r="AB66" s="50">
        <v>8.7260000000000009</v>
      </c>
      <c r="AC66" s="50">
        <v>8.7260000000000009</v>
      </c>
      <c r="AD66" s="50">
        <v>0</v>
      </c>
      <c r="AE66" s="50">
        <v>0</v>
      </c>
    </row>
    <row r="67" spans="1:31" ht="13.8" hidden="1" outlineLevel="1" collapsed="1">
      <c r="A67" s="15">
        <v>42248</v>
      </c>
      <c r="B67" s="50">
        <v>20.247299999999999</v>
      </c>
      <c r="C67" s="50">
        <v>26.8169</v>
      </c>
      <c r="D67" s="50">
        <v>19.8353</v>
      </c>
      <c r="E67" s="50">
        <v>21.445599999999999</v>
      </c>
      <c r="F67" s="50">
        <v>12.6187</v>
      </c>
      <c r="G67" s="50">
        <v>0</v>
      </c>
      <c r="H67" s="50">
        <v>26.042200000000001</v>
      </c>
      <c r="I67" s="50">
        <v>26.8169</v>
      </c>
      <c r="J67" s="50">
        <v>25.724699999999999</v>
      </c>
      <c r="K67" s="50">
        <v>26.0213</v>
      </c>
      <c r="L67" s="50">
        <v>23.561399999999999</v>
      </c>
      <c r="M67" s="50">
        <v>0</v>
      </c>
      <c r="N67" s="50">
        <v>18.770900000000001</v>
      </c>
      <c r="O67" s="50">
        <v>0</v>
      </c>
      <c r="P67" s="50">
        <v>18.770900000000001</v>
      </c>
      <c r="Q67" s="50">
        <v>20.543700000000001</v>
      </c>
      <c r="R67" s="50">
        <v>11.3873</v>
      </c>
      <c r="S67" s="50">
        <v>0</v>
      </c>
      <c r="T67" s="50">
        <v>18.809200000000001</v>
      </c>
      <c r="U67" s="50">
        <v>0</v>
      </c>
      <c r="V67" s="50">
        <v>18.809200000000001</v>
      </c>
      <c r="W67" s="50">
        <v>20.6004</v>
      </c>
      <c r="X67" s="50">
        <v>11.3873</v>
      </c>
      <c r="Y67" s="50">
        <v>0</v>
      </c>
      <c r="Z67" s="50">
        <v>8.5020000000000007</v>
      </c>
      <c r="AA67" s="50">
        <v>0</v>
      </c>
      <c r="AB67" s="50">
        <v>8.5020000000000007</v>
      </c>
      <c r="AC67" s="50">
        <v>8.5020000000000007</v>
      </c>
      <c r="AD67" s="50">
        <v>0</v>
      </c>
      <c r="AE67" s="50">
        <v>0</v>
      </c>
    </row>
    <row r="68" spans="1:31" ht="13.8" hidden="1" outlineLevel="1" collapsed="1">
      <c r="A68" s="15">
        <v>42278</v>
      </c>
      <c r="B68" s="50">
        <v>17.439599999999999</v>
      </c>
      <c r="C68" s="50">
        <v>26.374199999999998</v>
      </c>
      <c r="D68" s="50">
        <v>16.459700000000002</v>
      </c>
      <c r="E68" s="50">
        <v>17.444800000000001</v>
      </c>
      <c r="F68" s="50">
        <v>14.4109</v>
      </c>
      <c r="G68" s="50">
        <v>0</v>
      </c>
      <c r="H68" s="50">
        <v>24.734400000000001</v>
      </c>
      <c r="I68" s="50">
        <v>26.374199999999998</v>
      </c>
      <c r="J68" s="50">
        <v>24.276800000000001</v>
      </c>
      <c r="K68" s="50">
        <v>24.538699999999999</v>
      </c>
      <c r="L68" s="50">
        <v>23.2636</v>
      </c>
      <c r="M68" s="50">
        <v>0</v>
      </c>
      <c r="N68" s="50">
        <v>11.3973</v>
      </c>
      <c r="O68" s="50">
        <v>0</v>
      </c>
      <c r="P68" s="50">
        <v>11.3973</v>
      </c>
      <c r="Q68" s="50">
        <v>11.3408</v>
      </c>
      <c r="R68" s="50">
        <v>11.481400000000001</v>
      </c>
      <c r="S68" s="50">
        <v>0</v>
      </c>
      <c r="T68" s="50">
        <v>11.4412</v>
      </c>
      <c r="U68" s="50">
        <v>0</v>
      </c>
      <c r="V68" s="50">
        <v>11.4412</v>
      </c>
      <c r="W68" s="50">
        <v>11.3398</v>
      </c>
      <c r="X68" s="50">
        <v>11.599299999999999</v>
      </c>
      <c r="Y68" s="50">
        <v>0</v>
      </c>
      <c r="Z68" s="50">
        <v>9.7164999999999999</v>
      </c>
      <c r="AA68" s="50">
        <v>0</v>
      </c>
      <c r="AB68" s="50">
        <v>9.7164999999999999</v>
      </c>
      <c r="AC68" s="50">
        <v>11.4817</v>
      </c>
      <c r="AD68" s="50">
        <v>9.3574999999999999</v>
      </c>
      <c r="AE68" s="50">
        <v>0</v>
      </c>
    </row>
    <row r="69" spans="1:31" ht="13.8" hidden="1" outlineLevel="1" collapsed="1">
      <c r="A69" s="15">
        <v>42309</v>
      </c>
      <c r="B69" s="50">
        <v>20.006799999999998</v>
      </c>
      <c r="C69" s="50">
        <v>25.599</v>
      </c>
      <c r="D69" s="50">
        <v>18.824000000000002</v>
      </c>
      <c r="E69" s="50">
        <v>19.045500000000001</v>
      </c>
      <c r="F69" s="50">
        <v>18.232199999999999</v>
      </c>
      <c r="G69" s="50">
        <v>0</v>
      </c>
      <c r="H69" s="50">
        <v>24.434000000000001</v>
      </c>
      <c r="I69" s="50">
        <v>25.599</v>
      </c>
      <c r="J69" s="50">
        <v>24.010200000000001</v>
      </c>
      <c r="K69" s="50">
        <v>24.104600000000001</v>
      </c>
      <c r="L69" s="50">
        <v>23.742699999999999</v>
      </c>
      <c r="M69" s="50">
        <v>0</v>
      </c>
      <c r="N69" s="50">
        <v>11.6228</v>
      </c>
      <c r="O69" s="50">
        <v>0</v>
      </c>
      <c r="P69" s="50">
        <v>11.6228</v>
      </c>
      <c r="Q69" s="50">
        <v>11.751099999999999</v>
      </c>
      <c r="R69" s="50">
        <v>11.3058</v>
      </c>
      <c r="S69" s="50">
        <v>0</v>
      </c>
      <c r="T69" s="50">
        <v>11.6228</v>
      </c>
      <c r="U69" s="50">
        <v>0</v>
      </c>
      <c r="V69" s="50">
        <v>11.6228</v>
      </c>
      <c r="W69" s="50">
        <v>11.753299999999999</v>
      </c>
      <c r="X69" s="50">
        <v>11.3058</v>
      </c>
      <c r="Y69" s="50">
        <v>0</v>
      </c>
      <c r="Z69" s="50">
        <v>11.616199999999999</v>
      </c>
      <c r="AA69" s="50">
        <v>0</v>
      </c>
      <c r="AB69" s="50">
        <v>11.616199999999999</v>
      </c>
      <c r="AC69" s="50">
        <v>11.616199999999999</v>
      </c>
      <c r="AD69" s="50">
        <v>0</v>
      </c>
      <c r="AE69" s="50">
        <v>0</v>
      </c>
    </row>
    <row r="70" spans="1:31" ht="13.8" hidden="1" outlineLevel="1" collapsed="1">
      <c r="A70" s="15">
        <v>42339</v>
      </c>
      <c r="B70" s="50">
        <v>20.350999999999999</v>
      </c>
      <c r="C70" s="50">
        <v>26.301500000000001</v>
      </c>
      <c r="D70" s="50">
        <v>19.122</v>
      </c>
      <c r="E70" s="50">
        <v>23.374300000000002</v>
      </c>
      <c r="F70" s="50">
        <v>15.880800000000001</v>
      </c>
      <c r="G70" s="50">
        <v>0.1784</v>
      </c>
      <c r="H70" s="50">
        <v>25.286799999999999</v>
      </c>
      <c r="I70" s="50">
        <v>26.301500000000001</v>
      </c>
      <c r="J70" s="50">
        <v>24.8947</v>
      </c>
      <c r="K70" s="50">
        <v>25.813800000000001</v>
      </c>
      <c r="L70" s="50">
        <v>23.363299999999999</v>
      </c>
      <c r="M70" s="50">
        <v>0</v>
      </c>
      <c r="N70" s="50">
        <v>12.4968</v>
      </c>
      <c r="O70" s="50">
        <v>20</v>
      </c>
      <c r="P70" s="50">
        <v>12.496700000000001</v>
      </c>
      <c r="Q70" s="50">
        <v>12.482699999999999</v>
      </c>
      <c r="R70" s="50">
        <v>12.510300000000001</v>
      </c>
      <c r="S70" s="50">
        <v>1.4139999999999999</v>
      </c>
      <c r="T70" s="50">
        <v>12.505599999999999</v>
      </c>
      <c r="U70" s="50">
        <v>0</v>
      </c>
      <c r="V70" s="50">
        <v>12.505599999999999</v>
      </c>
      <c r="W70" s="50">
        <v>12.4826</v>
      </c>
      <c r="X70" s="50">
        <v>12.510300000000001</v>
      </c>
      <c r="Y70" s="50">
        <v>0</v>
      </c>
      <c r="Z70" s="50">
        <v>12.5389</v>
      </c>
      <c r="AA70" s="50">
        <v>20</v>
      </c>
      <c r="AB70" s="50">
        <v>12.503399999999999</v>
      </c>
      <c r="AC70" s="50">
        <v>12.503399999999999</v>
      </c>
      <c r="AD70" s="50">
        <v>0</v>
      </c>
      <c r="AE70" s="50">
        <v>0</v>
      </c>
    </row>
    <row r="71" spans="1:31" ht="13.8" hidden="1" outlineLevel="1" collapsed="1">
      <c r="A71" s="15">
        <v>42370</v>
      </c>
      <c r="B71" s="50">
        <v>19.0487</v>
      </c>
      <c r="C71" s="50">
        <v>24.907599999999999</v>
      </c>
      <c r="D71" s="50">
        <v>18.040900000000001</v>
      </c>
      <c r="E71" s="50">
        <v>24.978100000000001</v>
      </c>
      <c r="F71" s="50">
        <v>12.042999999999999</v>
      </c>
      <c r="G71" s="50">
        <v>10.4483</v>
      </c>
      <c r="H71" s="50">
        <v>25.298200000000001</v>
      </c>
      <c r="I71" s="50">
        <v>24.907599999999999</v>
      </c>
      <c r="J71" s="50">
        <v>25.437899999999999</v>
      </c>
      <c r="K71" s="50">
        <v>25.654</v>
      </c>
      <c r="L71" s="50">
        <v>22.9693</v>
      </c>
      <c r="M71" s="50">
        <v>21</v>
      </c>
      <c r="N71" s="50">
        <v>11.1891</v>
      </c>
      <c r="O71" s="50">
        <v>0</v>
      </c>
      <c r="P71" s="50">
        <v>11.1891</v>
      </c>
      <c r="Q71" s="50">
        <v>11.1213</v>
      </c>
      <c r="R71" s="50">
        <v>11.1929</v>
      </c>
      <c r="S71" s="50">
        <v>10.061999999999999</v>
      </c>
      <c r="T71" s="50">
        <v>11.195</v>
      </c>
      <c r="U71" s="50">
        <v>0</v>
      </c>
      <c r="V71" s="50">
        <v>11.195</v>
      </c>
      <c r="W71" s="50">
        <v>11.5</v>
      </c>
      <c r="X71" s="50">
        <v>11.1929</v>
      </c>
      <c r="Y71" s="50">
        <v>0</v>
      </c>
      <c r="Z71" s="50">
        <v>11.0504</v>
      </c>
      <c r="AA71" s="50">
        <v>0</v>
      </c>
      <c r="AB71" s="50">
        <v>11.0504</v>
      </c>
      <c r="AC71" s="50">
        <v>11.0504</v>
      </c>
      <c r="AD71" s="50">
        <v>0</v>
      </c>
      <c r="AE71" s="50">
        <v>0</v>
      </c>
    </row>
    <row r="72" spans="1:31" ht="13.8" hidden="1" outlineLevel="1" collapsed="1">
      <c r="A72" s="15">
        <v>42401</v>
      </c>
      <c r="B72" s="50">
        <v>16.752500000000001</v>
      </c>
      <c r="C72" s="50">
        <v>25.586200000000002</v>
      </c>
      <c r="D72" s="50">
        <v>15.4237</v>
      </c>
      <c r="E72" s="50">
        <v>15.886200000000001</v>
      </c>
      <c r="F72" s="50">
        <v>13.5863</v>
      </c>
      <c r="G72" s="50">
        <v>21</v>
      </c>
      <c r="H72" s="50">
        <v>23.6632</v>
      </c>
      <c r="I72" s="50">
        <v>25.586200000000002</v>
      </c>
      <c r="J72" s="50">
        <v>22.933700000000002</v>
      </c>
      <c r="K72" s="50">
        <v>22.896999999999998</v>
      </c>
      <c r="L72" s="50">
        <v>23.1419</v>
      </c>
      <c r="M72" s="50">
        <v>21</v>
      </c>
      <c r="N72" s="50">
        <v>10.4887</v>
      </c>
      <c r="O72" s="50">
        <v>0</v>
      </c>
      <c r="P72" s="50">
        <v>10.4887</v>
      </c>
      <c r="Q72" s="50">
        <v>10.781700000000001</v>
      </c>
      <c r="R72" s="50">
        <v>9.5304000000000002</v>
      </c>
      <c r="S72" s="50">
        <v>0</v>
      </c>
      <c r="T72" s="50">
        <v>10.492100000000001</v>
      </c>
      <c r="U72" s="50">
        <v>0</v>
      </c>
      <c r="V72" s="50">
        <v>10.492100000000001</v>
      </c>
      <c r="W72" s="50">
        <v>10.787100000000001</v>
      </c>
      <c r="X72" s="50">
        <v>9.5304000000000002</v>
      </c>
      <c r="Y72" s="50">
        <v>0</v>
      </c>
      <c r="Z72" s="50">
        <v>9.1621000000000006</v>
      </c>
      <c r="AA72" s="50">
        <v>0</v>
      </c>
      <c r="AB72" s="50">
        <v>9.1621000000000006</v>
      </c>
      <c r="AC72" s="50">
        <v>9.1621000000000006</v>
      </c>
      <c r="AD72" s="50">
        <v>0</v>
      </c>
      <c r="AE72" s="50">
        <v>0</v>
      </c>
    </row>
    <row r="73" spans="1:31" ht="13.8" hidden="1" outlineLevel="1" collapsed="1">
      <c r="A73" s="15">
        <v>42430</v>
      </c>
      <c r="B73" s="50">
        <v>18.005299999999998</v>
      </c>
      <c r="C73" s="50">
        <v>25.0869</v>
      </c>
      <c r="D73" s="50">
        <v>16.728999999999999</v>
      </c>
      <c r="E73" s="50">
        <v>15.771000000000001</v>
      </c>
      <c r="F73" s="50">
        <v>23.440100000000001</v>
      </c>
      <c r="G73" s="50">
        <v>21</v>
      </c>
      <c r="H73" s="50">
        <v>24.128699999999998</v>
      </c>
      <c r="I73" s="50">
        <v>25.0869</v>
      </c>
      <c r="J73" s="50">
        <v>23.750499999999999</v>
      </c>
      <c r="K73" s="50">
        <v>23.8675</v>
      </c>
      <c r="L73" s="50">
        <v>23.440100000000001</v>
      </c>
      <c r="M73" s="50">
        <v>21</v>
      </c>
      <c r="N73" s="50">
        <v>10.8315</v>
      </c>
      <c r="O73" s="50">
        <v>0</v>
      </c>
      <c r="P73" s="50">
        <v>10.8315</v>
      </c>
      <c r="Q73" s="50">
        <v>10.8315</v>
      </c>
      <c r="R73" s="50" t="s">
        <v>126</v>
      </c>
      <c r="S73" s="50">
        <v>0</v>
      </c>
      <c r="T73" s="50">
        <v>10.8003</v>
      </c>
      <c r="U73" s="50">
        <v>0</v>
      </c>
      <c r="V73" s="50">
        <v>10.8003</v>
      </c>
      <c r="W73" s="50">
        <v>10.8003</v>
      </c>
      <c r="X73" s="50">
        <v>0</v>
      </c>
      <c r="Y73" s="50">
        <v>0</v>
      </c>
      <c r="Z73" s="50">
        <v>11.036199999999999</v>
      </c>
      <c r="AA73" s="50">
        <v>0</v>
      </c>
      <c r="AB73" s="50">
        <v>11.036199999999999</v>
      </c>
      <c r="AC73" s="50">
        <v>11.036199999999999</v>
      </c>
      <c r="AD73" s="50">
        <v>0</v>
      </c>
      <c r="AE73" s="50">
        <v>0</v>
      </c>
    </row>
    <row r="74" spans="1:31" ht="13.8" hidden="1" outlineLevel="1" collapsed="1">
      <c r="A74" s="15">
        <v>42461</v>
      </c>
      <c r="B74" s="50">
        <v>18.4499</v>
      </c>
      <c r="C74" s="50">
        <v>25.3675</v>
      </c>
      <c r="D74" s="50">
        <v>17.545200000000001</v>
      </c>
      <c r="E74" s="50">
        <v>17.260100000000001</v>
      </c>
      <c r="F74" s="50">
        <v>21.8873</v>
      </c>
      <c r="G74" s="50">
        <v>21.0001</v>
      </c>
      <c r="H74" s="50">
        <v>23.886900000000001</v>
      </c>
      <c r="I74" s="50">
        <v>25.3675</v>
      </c>
      <c r="J74" s="50">
        <v>23.523299999999999</v>
      </c>
      <c r="K74" s="50">
        <v>23.692399999999999</v>
      </c>
      <c r="L74" s="50">
        <v>22.190100000000001</v>
      </c>
      <c r="M74" s="50">
        <v>21.0001</v>
      </c>
      <c r="N74" s="50">
        <v>10.738200000000001</v>
      </c>
      <c r="O74" s="50">
        <v>0</v>
      </c>
      <c r="P74" s="50">
        <v>10.738200000000001</v>
      </c>
      <c r="Q74" s="50">
        <v>10.736599999999999</v>
      </c>
      <c r="R74" s="50">
        <v>11.178599999999999</v>
      </c>
      <c r="S74" s="50" t="s">
        <v>126</v>
      </c>
      <c r="T74" s="50">
        <v>10.729799999999999</v>
      </c>
      <c r="U74" s="50">
        <v>0</v>
      </c>
      <c r="V74" s="50">
        <v>10.729799999999999</v>
      </c>
      <c r="W74" s="50">
        <v>10.732200000000001</v>
      </c>
      <c r="X74" s="50">
        <v>6.4093999999999998</v>
      </c>
      <c r="Y74" s="50">
        <v>0</v>
      </c>
      <c r="Z74" s="50">
        <v>11.602399999999999</v>
      </c>
      <c r="AA74" s="50">
        <v>0</v>
      </c>
      <c r="AB74" s="50">
        <v>11.602399999999999</v>
      </c>
      <c r="AC74" s="50">
        <v>11.4131</v>
      </c>
      <c r="AD74" s="50">
        <v>12</v>
      </c>
      <c r="AE74" s="50">
        <v>0</v>
      </c>
    </row>
    <row r="75" spans="1:31" ht="13.8" hidden="1" outlineLevel="1" collapsed="1">
      <c r="A75" s="15">
        <v>42491</v>
      </c>
      <c r="B75" s="50">
        <v>18.579599999999999</v>
      </c>
      <c r="C75" s="50">
        <v>24.905899999999999</v>
      </c>
      <c r="D75" s="50">
        <v>17.242100000000001</v>
      </c>
      <c r="E75" s="50">
        <v>17.122199999999999</v>
      </c>
      <c r="F75" s="50">
        <v>18.589700000000001</v>
      </c>
      <c r="G75" s="50">
        <v>16.893999999999998</v>
      </c>
      <c r="H75" s="50">
        <v>24.712599999999998</v>
      </c>
      <c r="I75" s="50">
        <v>24.905899999999999</v>
      </c>
      <c r="J75" s="50">
        <v>24.624300000000002</v>
      </c>
      <c r="K75" s="50">
        <v>24.854299999999999</v>
      </c>
      <c r="L75" s="50">
        <v>22.666799999999999</v>
      </c>
      <c r="M75" s="50">
        <v>21.0001</v>
      </c>
      <c r="N75" s="50">
        <v>10.8749</v>
      </c>
      <c r="O75" s="50">
        <v>0</v>
      </c>
      <c r="P75" s="50">
        <v>10.8749</v>
      </c>
      <c r="Q75" s="50">
        <v>10.7613</v>
      </c>
      <c r="R75" s="50">
        <v>12.604799999999999</v>
      </c>
      <c r="S75" s="50">
        <v>10.1075</v>
      </c>
      <c r="T75" s="50">
        <v>10.869899999999999</v>
      </c>
      <c r="U75" s="50">
        <v>0</v>
      </c>
      <c r="V75" s="50">
        <v>10.869899999999999</v>
      </c>
      <c r="W75" s="50">
        <v>10.7561</v>
      </c>
      <c r="X75" s="50">
        <v>12.616099999999999</v>
      </c>
      <c r="Y75" s="50">
        <v>10.1075</v>
      </c>
      <c r="Z75" s="50">
        <v>11.3629</v>
      </c>
      <c r="AA75" s="50">
        <v>0</v>
      </c>
      <c r="AB75" s="50">
        <v>11.3629</v>
      </c>
      <c r="AC75" s="50">
        <v>11.284700000000001</v>
      </c>
      <c r="AD75" s="50">
        <v>12</v>
      </c>
      <c r="AE75" s="50">
        <v>0</v>
      </c>
    </row>
    <row r="76" spans="1:31" ht="13.8" hidden="1" outlineLevel="1" collapsed="1">
      <c r="A76" s="15">
        <v>42522</v>
      </c>
      <c r="B76" s="50">
        <v>13.7003</v>
      </c>
      <c r="C76" s="50">
        <v>24.765499999999999</v>
      </c>
      <c r="D76" s="50">
        <v>13.013199999999999</v>
      </c>
      <c r="E76" s="50">
        <v>12.7661</v>
      </c>
      <c r="F76" s="50">
        <v>22.360600000000002</v>
      </c>
      <c r="G76" s="50">
        <v>21.0001</v>
      </c>
      <c r="H76" s="50">
        <v>22.9679</v>
      </c>
      <c r="I76" s="50">
        <v>24.765499999999999</v>
      </c>
      <c r="J76" s="50">
        <v>22.502400000000002</v>
      </c>
      <c r="K76" s="50">
        <v>22.511299999999999</v>
      </c>
      <c r="L76" s="50">
        <v>22.427900000000001</v>
      </c>
      <c r="M76" s="50">
        <v>21.0001</v>
      </c>
      <c r="N76" s="50">
        <v>10.020300000000001</v>
      </c>
      <c r="O76" s="50">
        <v>0</v>
      </c>
      <c r="P76" s="50">
        <v>10.020300000000001</v>
      </c>
      <c r="Q76" s="50">
        <v>10.019500000000001</v>
      </c>
      <c r="R76" s="50">
        <v>13.25</v>
      </c>
      <c r="S76" s="50" t="s">
        <v>126</v>
      </c>
      <c r="T76" s="50">
        <v>10.021800000000001</v>
      </c>
      <c r="U76" s="50">
        <v>0</v>
      </c>
      <c r="V76" s="50">
        <v>10.021800000000001</v>
      </c>
      <c r="W76" s="50">
        <v>10.021000000000001</v>
      </c>
      <c r="X76" s="50">
        <v>13.25</v>
      </c>
      <c r="Y76" s="50">
        <v>0</v>
      </c>
      <c r="Z76" s="50">
        <v>9.5021000000000004</v>
      </c>
      <c r="AA76" s="50">
        <v>0</v>
      </c>
      <c r="AB76" s="50">
        <v>9.5021000000000004</v>
      </c>
      <c r="AC76" s="50">
        <v>9.5021000000000004</v>
      </c>
      <c r="AD76" s="50">
        <v>0</v>
      </c>
      <c r="AE76" s="50">
        <v>0</v>
      </c>
    </row>
    <row r="77" spans="1:31" ht="13.8" hidden="1" outlineLevel="1" collapsed="1">
      <c r="A77" s="15">
        <v>42552</v>
      </c>
      <c r="B77" s="50">
        <v>16.643699999999999</v>
      </c>
      <c r="C77" s="50">
        <v>24.409700000000001</v>
      </c>
      <c r="D77" s="50">
        <v>15.694900000000001</v>
      </c>
      <c r="E77" s="50">
        <v>17.810600000000001</v>
      </c>
      <c r="F77" s="50">
        <v>11.9238</v>
      </c>
      <c r="G77" s="50">
        <v>25</v>
      </c>
      <c r="H77" s="50">
        <v>22.348600000000001</v>
      </c>
      <c r="I77" s="50">
        <v>24.409700000000001</v>
      </c>
      <c r="J77" s="50">
        <v>21.764299999999999</v>
      </c>
      <c r="K77" s="50">
        <v>22.313400000000001</v>
      </c>
      <c r="L77" s="50">
        <v>19.3567</v>
      </c>
      <c r="M77" s="50">
        <v>25</v>
      </c>
      <c r="N77" s="50">
        <v>11.0985</v>
      </c>
      <c r="O77" s="50">
        <v>0</v>
      </c>
      <c r="P77" s="50">
        <v>11.0985</v>
      </c>
      <c r="Q77" s="50">
        <v>12.388</v>
      </c>
      <c r="R77" s="50">
        <v>9.7653999999999996</v>
      </c>
      <c r="S77" s="50" t="s">
        <v>126</v>
      </c>
      <c r="T77" s="50">
        <v>11.46</v>
      </c>
      <c r="U77" s="50">
        <v>0</v>
      </c>
      <c r="V77" s="50">
        <v>11.46</v>
      </c>
      <c r="W77" s="50">
        <v>13.9895</v>
      </c>
      <c r="X77" s="50">
        <v>9.7630999999999997</v>
      </c>
      <c r="Y77" s="50">
        <v>0</v>
      </c>
      <c r="Z77" s="50">
        <v>9.4443999999999999</v>
      </c>
      <c r="AA77" s="50">
        <v>0</v>
      </c>
      <c r="AB77" s="50">
        <v>9.4443999999999999</v>
      </c>
      <c r="AC77" s="50">
        <v>9.4374000000000002</v>
      </c>
      <c r="AD77" s="50">
        <v>12</v>
      </c>
      <c r="AE77" s="50">
        <v>0</v>
      </c>
    </row>
    <row r="78" spans="1:31" ht="13.8" hidden="1" outlineLevel="1" collapsed="1">
      <c r="A78" s="15">
        <v>42583</v>
      </c>
      <c r="B78" s="50">
        <v>20.735299999999999</v>
      </c>
      <c r="C78" s="50">
        <v>24.2393</v>
      </c>
      <c r="D78" s="50">
        <v>19.8444</v>
      </c>
      <c r="E78" s="50">
        <v>20.0016</v>
      </c>
      <c r="F78" s="50">
        <v>18.4269</v>
      </c>
      <c r="G78" s="50">
        <v>25</v>
      </c>
      <c r="H78" s="50">
        <v>21.660900000000002</v>
      </c>
      <c r="I78" s="50">
        <v>24.2393</v>
      </c>
      <c r="J78" s="50">
        <v>20.834399999999999</v>
      </c>
      <c r="K78" s="50">
        <v>20.7529</v>
      </c>
      <c r="L78" s="50">
        <v>21.436900000000001</v>
      </c>
      <c r="M78" s="50">
        <v>25</v>
      </c>
      <c r="N78" s="50">
        <v>16.0474</v>
      </c>
      <c r="O78" s="50">
        <v>0</v>
      </c>
      <c r="P78" s="50">
        <v>16.0474</v>
      </c>
      <c r="Q78" s="50">
        <v>16.967500000000001</v>
      </c>
      <c r="R78" s="50">
        <v>10.7005</v>
      </c>
      <c r="S78" s="50" t="s">
        <v>126</v>
      </c>
      <c r="T78" s="50">
        <v>16.724</v>
      </c>
      <c r="U78" s="50">
        <v>0</v>
      </c>
      <c r="V78" s="50">
        <v>16.724</v>
      </c>
      <c r="W78" s="50">
        <v>17.826699999999999</v>
      </c>
      <c r="X78" s="50">
        <v>10.645799999999999</v>
      </c>
      <c r="Y78" s="50">
        <v>0</v>
      </c>
      <c r="Z78" s="50">
        <v>8.5193999999999992</v>
      </c>
      <c r="AA78" s="50">
        <v>0</v>
      </c>
      <c r="AB78" s="50">
        <v>8.5193999999999992</v>
      </c>
      <c r="AC78" s="50">
        <v>8.2494999999999994</v>
      </c>
      <c r="AD78" s="50">
        <v>12</v>
      </c>
      <c r="AE78" s="50">
        <v>0</v>
      </c>
    </row>
    <row r="79" spans="1:31" ht="13.8" hidden="1" outlineLevel="1" collapsed="1">
      <c r="A79" s="15">
        <v>42614</v>
      </c>
      <c r="B79" s="50">
        <v>17.748100000000001</v>
      </c>
      <c r="C79" s="50">
        <v>24.443200000000001</v>
      </c>
      <c r="D79" s="50">
        <v>16.607399999999998</v>
      </c>
      <c r="E79" s="50">
        <v>17.626200000000001</v>
      </c>
      <c r="F79" s="50">
        <v>12.394</v>
      </c>
      <c r="G79" s="50">
        <v>23.252800000000001</v>
      </c>
      <c r="H79" s="50">
        <v>21.526199999999999</v>
      </c>
      <c r="I79" s="50">
        <v>24.443200000000001</v>
      </c>
      <c r="J79" s="50">
        <v>20.696899999999999</v>
      </c>
      <c r="K79" s="50">
        <v>20.672000000000001</v>
      </c>
      <c r="L79" s="50">
        <v>20.848199999999999</v>
      </c>
      <c r="M79" s="50">
        <v>23.252800000000001</v>
      </c>
      <c r="N79" s="50">
        <v>10.4916</v>
      </c>
      <c r="O79" s="50">
        <v>0</v>
      </c>
      <c r="P79" s="50">
        <v>10.4916</v>
      </c>
      <c r="Q79" s="50">
        <v>11.653</v>
      </c>
      <c r="R79" s="50">
        <v>8.0631000000000004</v>
      </c>
      <c r="S79" s="50" t="s">
        <v>126</v>
      </c>
      <c r="T79" s="50">
        <v>10.499000000000001</v>
      </c>
      <c r="U79" s="50">
        <v>0</v>
      </c>
      <c r="V79" s="50">
        <v>10.499000000000001</v>
      </c>
      <c r="W79" s="50">
        <v>11.669600000000001</v>
      </c>
      <c r="X79" s="50">
        <v>8.0500000000000007</v>
      </c>
      <c r="Y79" s="50">
        <v>0</v>
      </c>
      <c r="Z79" s="50">
        <v>8.0359999999999996</v>
      </c>
      <c r="AA79" s="50">
        <v>0</v>
      </c>
      <c r="AB79" s="50">
        <v>8.0359999999999996</v>
      </c>
      <c r="AC79" s="50">
        <v>5.8338000000000001</v>
      </c>
      <c r="AD79" s="50">
        <v>12</v>
      </c>
      <c r="AE79" s="50">
        <v>0</v>
      </c>
    </row>
    <row r="80" spans="1:31" ht="13.8" hidden="1" outlineLevel="1" collapsed="1">
      <c r="A80" s="15">
        <v>42644</v>
      </c>
      <c r="B80" s="50">
        <v>17.680099999999999</v>
      </c>
      <c r="C80" s="50">
        <v>24.740200000000002</v>
      </c>
      <c r="D80" s="50">
        <v>16.816299999999998</v>
      </c>
      <c r="E80" s="50">
        <v>16.923200000000001</v>
      </c>
      <c r="F80" s="50">
        <v>16.0608</v>
      </c>
      <c r="G80" s="50">
        <v>23.782800000000002</v>
      </c>
      <c r="H80" s="50">
        <v>21.831499999999998</v>
      </c>
      <c r="I80" s="50">
        <v>24.740200000000002</v>
      </c>
      <c r="J80" s="50">
        <v>21.203099999999999</v>
      </c>
      <c r="K80" s="50">
        <v>21.451599999999999</v>
      </c>
      <c r="L80" s="50">
        <v>19.9878</v>
      </c>
      <c r="M80" s="50">
        <v>23.782800000000002</v>
      </c>
      <c r="N80" s="50">
        <v>11.0868</v>
      </c>
      <c r="O80" s="50">
        <v>0</v>
      </c>
      <c r="P80" s="50">
        <v>11.0868</v>
      </c>
      <c r="Q80" s="50">
        <v>11.4796</v>
      </c>
      <c r="R80" s="50">
        <v>8.0731000000000002</v>
      </c>
      <c r="S80" s="50">
        <v>0</v>
      </c>
      <c r="T80" s="50">
        <v>11.2913</v>
      </c>
      <c r="U80" s="50">
        <v>0</v>
      </c>
      <c r="V80" s="50">
        <v>11.2913</v>
      </c>
      <c r="W80" s="50">
        <v>11.795400000000001</v>
      </c>
      <c r="X80" s="50">
        <v>8.0500000000000007</v>
      </c>
      <c r="Y80" s="50">
        <v>0</v>
      </c>
      <c r="Z80" s="50">
        <v>9.9130000000000003</v>
      </c>
      <c r="AA80" s="50">
        <v>0</v>
      </c>
      <c r="AB80" s="50">
        <v>9.9130000000000003</v>
      </c>
      <c r="AC80" s="50">
        <v>9.9033999999999995</v>
      </c>
      <c r="AD80" s="50">
        <v>12</v>
      </c>
      <c r="AE80" s="50">
        <v>0</v>
      </c>
    </row>
    <row r="81" spans="1:31" ht="13.8" hidden="1" outlineLevel="1" collapsed="1">
      <c r="A81" s="15">
        <v>42675</v>
      </c>
      <c r="B81" s="50">
        <v>13.2371</v>
      </c>
      <c r="C81" s="50">
        <v>23.663900000000002</v>
      </c>
      <c r="D81" s="50">
        <v>11.916700000000001</v>
      </c>
      <c r="E81" s="50">
        <v>11.420199999999999</v>
      </c>
      <c r="F81" s="50">
        <v>19.3687</v>
      </c>
      <c r="G81" s="50">
        <v>22.0703</v>
      </c>
      <c r="H81" s="50">
        <v>13.7355</v>
      </c>
      <c r="I81" s="50">
        <v>23.663900000000002</v>
      </c>
      <c r="J81" s="50">
        <v>12.1561</v>
      </c>
      <c r="K81" s="50">
        <v>11.531000000000001</v>
      </c>
      <c r="L81" s="50">
        <v>19.744</v>
      </c>
      <c r="M81" s="50">
        <v>22.0703</v>
      </c>
      <c r="N81" s="50">
        <v>10.9825</v>
      </c>
      <c r="O81" s="50">
        <v>0</v>
      </c>
      <c r="P81" s="50">
        <v>10.9825</v>
      </c>
      <c r="Q81" s="50">
        <v>11.0166</v>
      </c>
      <c r="R81" s="50">
        <v>7.0449999999999999</v>
      </c>
      <c r="S81" s="50">
        <v>0</v>
      </c>
      <c r="T81" s="50">
        <v>11.1556</v>
      </c>
      <c r="U81" s="50">
        <v>0</v>
      </c>
      <c r="V81" s="50">
        <v>11.1556</v>
      </c>
      <c r="W81" s="50">
        <v>11.1556</v>
      </c>
      <c r="X81" s="50">
        <v>0</v>
      </c>
      <c r="Y81" s="50">
        <v>0</v>
      </c>
      <c r="Z81" s="50">
        <v>9.0875000000000004</v>
      </c>
      <c r="AA81" s="50">
        <v>0</v>
      </c>
      <c r="AB81" s="50">
        <v>9.0875000000000004</v>
      </c>
      <c r="AC81" s="50">
        <v>9.3208000000000002</v>
      </c>
      <c r="AD81" s="50">
        <v>7.0449999999999999</v>
      </c>
      <c r="AE81" s="50">
        <v>0</v>
      </c>
    </row>
    <row r="82" spans="1:31" ht="13.8" hidden="1" outlineLevel="1" collapsed="1">
      <c r="A82" s="15">
        <v>42705</v>
      </c>
      <c r="B82" s="50">
        <v>20.567</v>
      </c>
      <c r="C82" s="50">
        <v>22.344100000000001</v>
      </c>
      <c r="D82" s="50">
        <v>20.094100000000001</v>
      </c>
      <c r="E82" s="50">
        <v>20.308800000000002</v>
      </c>
      <c r="F82" s="50">
        <v>17.938300000000002</v>
      </c>
      <c r="G82" s="50">
        <v>21.832599999999999</v>
      </c>
      <c r="H82" s="50">
        <v>20.885999999999999</v>
      </c>
      <c r="I82" s="50">
        <v>22.344100000000001</v>
      </c>
      <c r="J82" s="50">
        <v>20.4711</v>
      </c>
      <c r="K82" s="50">
        <v>20.579899999999999</v>
      </c>
      <c r="L82" s="50">
        <v>19.308499999999999</v>
      </c>
      <c r="M82" s="50">
        <v>21.832599999999999</v>
      </c>
      <c r="N82" s="50">
        <v>14.6572</v>
      </c>
      <c r="O82" s="50">
        <v>0</v>
      </c>
      <c r="P82" s="50">
        <v>14.6572</v>
      </c>
      <c r="Q82" s="50">
        <v>16.1327</v>
      </c>
      <c r="R82" s="50">
        <v>6.2442000000000002</v>
      </c>
      <c r="S82" s="50" t="s">
        <v>126</v>
      </c>
      <c r="T82" s="50">
        <v>17.924299999999999</v>
      </c>
      <c r="U82" s="50">
        <v>0</v>
      </c>
      <c r="V82" s="50">
        <v>17.924299999999999</v>
      </c>
      <c r="W82" s="50">
        <v>17.924299999999999</v>
      </c>
      <c r="X82" s="50">
        <v>0</v>
      </c>
      <c r="Y82" s="50">
        <v>0</v>
      </c>
      <c r="Z82" s="50">
        <v>6.0556000000000001</v>
      </c>
      <c r="AA82" s="50">
        <v>0</v>
      </c>
      <c r="AB82" s="50">
        <v>6.0556000000000001</v>
      </c>
      <c r="AC82" s="50">
        <v>5.8323</v>
      </c>
      <c r="AD82" s="50">
        <v>6.2442000000000002</v>
      </c>
      <c r="AE82" s="50">
        <v>0</v>
      </c>
    </row>
    <row r="83" spans="1:31" ht="13.8" hidden="1" outlineLevel="1" collapsed="1">
      <c r="A83" s="15">
        <v>42736</v>
      </c>
      <c r="B83" s="50">
        <v>16.7136</v>
      </c>
      <c r="C83" s="50">
        <v>21.273499999999999</v>
      </c>
      <c r="D83" s="50">
        <v>15.8415</v>
      </c>
      <c r="E83" s="50">
        <v>16.9404</v>
      </c>
      <c r="F83" s="50">
        <v>10.8828</v>
      </c>
      <c r="G83" s="50">
        <v>21.843900000000001</v>
      </c>
      <c r="H83" s="50">
        <v>20.146899999999999</v>
      </c>
      <c r="I83" s="50">
        <v>21.273499999999999</v>
      </c>
      <c r="J83" s="50">
        <v>19.754799999999999</v>
      </c>
      <c r="K83" s="50">
        <v>19.817399999999999</v>
      </c>
      <c r="L83" s="50">
        <v>18.927900000000001</v>
      </c>
      <c r="M83" s="50">
        <v>21.843900000000001</v>
      </c>
      <c r="N83" s="50">
        <v>11.066800000000001</v>
      </c>
      <c r="O83" s="50">
        <v>0</v>
      </c>
      <c r="P83" s="50">
        <v>11.066800000000001</v>
      </c>
      <c r="Q83" s="50">
        <v>12.297800000000001</v>
      </c>
      <c r="R83" s="50">
        <v>8.3085000000000004</v>
      </c>
      <c r="S83" s="50" t="s">
        <v>126</v>
      </c>
      <c r="T83" s="50">
        <v>11.889099999999999</v>
      </c>
      <c r="U83" s="50">
        <v>0</v>
      </c>
      <c r="V83" s="50">
        <v>11.889099999999999</v>
      </c>
      <c r="W83" s="50">
        <v>12.946099999999999</v>
      </c>
      <c r="X83" s="50">
        <v>9.0299999999999994</v>
      </c>
      <c r="Y83" s="50">
        <v>0</v>
      </c>
      <c r="Z83" s="50">
        <v>6.0176999999999996</v>
      </c>
      <c r="AA83" s="50">
        <v>0</v>
      </c>
      <c r="AB83" s="50">
        <v>6.0176999999999996</v>
      </c>
      <c r="AC83" s="50">
        <v>5.8959000000000001</v>
      </c>
      <c r="AD83" s="50">
        <v>6.1189999999999998</v>
      </c>
      <c r="AE83" s="50">
        <v>0</v>
      </c>
    </row>
    <row r="84" spans="1:31" ht="13.8" hidden="1" outlineLevel="1" collapsed="1">
      <c r="A84" s="15">
        <v>42767</v>
      </c>
      <c r="B84" s="50">
        <v>17.952100000000002</v>
      </c>
      <c r="C84" s="50">
        <v>20.216000000000001</v>
      </c>
      <c r="D84" s="50">
        <v>17.4023</v>
      </c>
      <c r="E84" s="50">
        <v>18.295500000000001</v>
      </c>
      <c r="F84" s="50">
        <v>11.5913</v>
      </c>
      <c r="G84" s="50">
        <v>22.683499999999999</v>
      </c>
      <c r="H84" s="50">
        <v>19.431899999999999</v>
      </c>
      <c r="I84" s="50">
        <v>20.216000000000001</v>
      </c>
      <c r="J84" s="50">
        <v>19.203299999999999</v>
      </c>
      <c r="K84" s="50">
        <v>19.218699999999998</v>
      </c>
      <c r="L84" s="50">
        <v>18.877300000000002</v>
      </c>
      <c r="M84" s="50">
        <v>22.683499999999999</v>
      </c>
      <c r="N84" s="50">
        <v>8.4059000000000008</v>
      </c>
      <c r="O84" s="50">
        <v>0</v>
      </c>
      <c r="P84" s="50">
        <v>8.4059000000000008</v>
      </c>
      <c r="Q84" s="50">
        <v>8.9760000000000009</v>
      </c>
      <c r="R84" s="50">
        <v>7.9050000000000002</v>
      </c>
      <c r="S84" s="50" t="s">
        <v>126</v>
      </c>
      <c r="T84" s="50">
        <v>9.5907</v>
      </c>
      <c r="U84" s="50">
        <v>0</v>
      </c>
      <c r="V84" s="50">
        <v>9.5907</v>
      </c>
      <c r="W84" s="50">
        <v>14.4536</v>
      </c>
      <c r="X84" s="50">
        <v>8.2051999999999996</v>
      </c>
      <c r="Y84" s="50">
        <v>0</v>
      </c>
      <c r="Z84" s="50">
        <v>6.7069999999999999</v>
      </c>
      <c r="AA84" s="50">
        <v>0</v>
      </c>
      <c r="AB84" s="50">
        <v>6.7069999999999999</v>
      </c>
      <c r="AC84" s="50">
        <v>6.8532000000000002</v>
      </c>
      <c r="AD84" s="50">
        <v>6.0387000000000004</v>
      </c>
      <c r="AE84" s="50">
        <v>0</v>
      </c>
    </row>
    <row r="85" spans="1:31" ht="13.8" hidden="1" outlineLevel="1" collapsed="1">
      <c r="A85" s="15">
        <v>42795</v>
      </c>
      <c r="B85" s="50">
        <v>17.286100000000001</v>
      </c>
      <c r="C85" s="50">
        <v>20.452000000000002</v>
      </c>
      <c r="D85" s="50">
        <v>16.4495</v>
      </c>
      <c r="E85" s="50">
        <v>17.889600000000002</v>
      </c>
      <c r="F85" s="50">
        <v>11.4725</v>
      </c>
      <c r="G85" s="50">
        <v>22.022500000000001</v>
      </c>
      <c r="H85" s="50">
        <v>19.3948</v>
      </c>
      <c r="I85" s="50">
        <v>20.452000000000002</v>
      </c>
      <c r="J85" s="50">
        <v>19.0259</v>
      </c>
      <c r="K85" s="50">
        <v>19.110600000000002</v>
      </c>
      <c r="L85" s="50">
        <v>18.308299999999999</v>
      </c>
      <c r="M85" s="50">
        <v>22.022500000000001</v>
      </c>
      <c r="N85" s="50">
        <v>8.4130000000000003</v>
      </c>
      <c r="O85" s="50">
        <v>0</v>
      </c>
      <c r="P85" s="50">
        <v>8.4130000000000003</v>
      </c>
      <c r="Q85" s="50">
        <v>10.222300000000001</v>
      </c>
      <c r="R85" s="50">
        <v>7.0114999999999998</v>
      </c>
      <c r="S85" s="50" t="s">
        <v>126</v>
      </c>
      <c r="T85" s="50">
        <v>11.982900000000001</v>
      </c>
      <c r="U85" s="50">
        <v>0</v>
      </c>
      <c r="V85" s="50">
        <v>11.982900000000001</v>
      </c>
      <c r="W85" s="50">
        <v>13.6646</v>
      </c>
      <c r="X85" s="50">
        <v>6.75</v>
      </c>
      <c r="Y85" s="50">
        <v>0</v>
      </c>
      <c r="Z85" s="50">
        <v>7.0221</v>
      </c>
      <c r="AA85" s="50">
        <v>0</v>
      </c>
      <c r="AB85" s="50">
        <v>7.0221</v>
      </c>
      <c r="AC85" s="50">
        <v>6.9659000000000004</v>
      </c>
      <c r="AD85" s="50">
        <v>7.0475000000000003</v>
      </c>
      <c r="AE85" s="50">
        <v>0</v>
      </c>
    </row>
    <row r="86" spans="1:31" ht="13.8" hidden="1" outlineLevel="1" collapsed="1">
      <c r="A86" s="15">
        <v>42826</v>
      </c>
      <c r="B86" s="50">
        <v>17.4573</v>
      </c>
      <c r="C86" s="50">
        <v>20.104700000000001</v>
      </c>
      <c r="D86" s="50">
        <v>16.503799999999998</v>
      </c>
      <c r="E86" s="50">
        <v>18.138400000000001</v>
      </c>
      <c r="F86" s="50">
        <v>10.6541</v>
      </c>
      <c r="G86" s="50">
        <v>22.075500000000002</v>
      </c>
      <c r="H86" s="50">
        <v>19.367100000000001</v>
      </c>
      <c r="I86" s="50">
        <v>20.104700000000001</v>
      </c>
      <c r="J86" s="50">
        <v>19.031300000000002</v>
      </c>
      <c r="K86" s="50">
        <v>19.163900000000002</v>
      </c>
      <c r="L86" s="50">
        <v>17.6846</v>
      </c>
      <c r="M86" s="50">
        <v>22.075500000000002</v>
      </c>
      <c r="N86" s="50">
        <v>6.9303999999999997</v>
      </c>
      <c r="O86" s="50">
        <v>0</v>
      </c>
      <c r="P86" s="50">
        <v>6.9303999999999997</v>
      </c>
      <c r="Q86" s="50">
        <v>6.7236000000000002</v>
      </c>
      <c r="R86" s="50">
        <v>7.0221</v>
      </c>
      <c r="S86" s="50" t="s">
        <v>126</v>
      </c>
      <c r="T86" s="50">
        <v>8.4303000000000008</v>
      </c>
      <c r="U86" s="50">
        <v>0</v>
      </c>
      <c r="V86" s="50">
        <v>8.4303000000000008</v>
      </c>
      <c r="W86" s="50">
        <v>9.2902000000000005</v>
      </c>
      <c r="X86" s="50">
        <v>8.1959999999999997</v>
      </c>
      <c r="Y86" s="50">
        <v>0</v>
      </c>
      <c r="Z86" s="50">
        <v>5.9481000000000002</v>
      </c>
      <c r="AA86" s="50">
        <v>0</v>
      </c>
      <c r="AB86" s="50">
        <v>5.9481000000000002</v>
      </c>
      <c r="AC86" s="50">
        <v>5.7462999999999997</v>
      </c>
      <c r="AD86" s="50">
        <v>6.0658000000000003</v>
      </c>
      <c r="AE86" s="50">
        <v>0</v>
      </c>
    </row>
    <row r="87" spans="1:31" ht="13.8" hidden="1" outlineLevel="1" collapsed="1">
      <c r="A87" s="15">
        <v>42856</v>
      </c>
      <c r="B87" s="50">
        <v>15.393599999999999</v>
      </c>
      <c r="C87" s="50">
        <v>19.821000000000002</v>
      </c>
      <c r="D87" s="50">
        <v>14.241099999999999</v>
      </c>
      <c r="E87" s="50">
        <v>15.273400000000001</v>
      </c>
      <c r="F87" s="50">
        <v>11.7437</v>
      </c>
      <c r="G87" s="50">
        <v>21</v>
      </c>
      <c r="H87" s="50">
        <v>18.381900000000002</v>
      </c>
      <c r="I87" s="50">
        <v>19.821000000000002</v>
      </c>
      <c r="J87" s="50">
        <v>17.764800000000001</v>
      </c>
      <c r="K87" s="50">
        <v>17.718299999999999</v>
      </c>
      <c r="L87" s="50">
        <v>18.0945</v>
      </c>
      <c r="M87" s="50">
        <v>21</v>
      </c>
      <c r="N87" s="50">
        <v>8.7965</v>
      </c>
      <c r="O87" s="50">
        <v>0</v>
      </c>
      <c r="P87" s="50">
        <v>8.7965</v>
      </c>
      <c r="Q87" s="50">
        <v>7.8409000000000004</v>
      </c>
      <c r="R87" s="50">
        <v>9.5648</v>
      </c>
      <c r="S87" s="50">
        <v>0</v>
      </c>
      <c r="T87" s="50">
        <v>8.9905000000000008</v>
      </c>
      <c r="U87" s="50">
        <v>0</v>
      </c>
      <c r="V87" s="50">
        <v>8.9905000000000008</v>
      </c>
      <c r="W87" s="50">
        <v>8.4138999999999999</v>
      </c>
      <c r="X87" s="50">
        <v>9.7199000000000009</v>
      </c>
      <c r="Y87" s="50">
        <v>0</v>
      </c>
      <c r="Z87" s="50">
        <v>8.5359999999999996</v>
      </c>
      <c r="AA87" s="50">
        <v>0</v>
      </c>
      <c r="AB87" s="50">
        <v>8.5359999999999996</v>
      </c>
      <c r="AC87" s="50">
        <v>6.3803999999999998</v>
      </c>
      <c r="AD87" s="50">
        <v>9.4344999999999999</v>
      </c>
      <c r="AE87" s="50">
        <v>0</v>
      </c>
    </row>
    <row r="88" spans="1:31" ht="13.8" hidden="1" outlineLevel="1" collapsed="1">
      <c r="A88" s="15">
        <v>42887</v>
      </c>
      <c r="B88" s="50">
        <v>15.595499999999999</v>
      </c>
      <c r="C88" s="50">
        <v>19.759399999999999</v>
      </c>
      <c r="D88" s="50">
        <v>14.381</v>
      </c>
      <c r="E88" s="50">
        <v>14.2118</v>
      </c>
      <c r="F88" s="50">
        <v>16.230699999999999</v>
      </c>
      <c r="G88" s="50">
        <v>21</v>
      </c>
      <c r="H88" s="50">
        <v>17.982800000000001</v>
      </c>
      <c r="I88" s="50">
        <v>19.759399999999999</v>
      </c>
      <c r="J88" s="50">
        <v>17.247</v>
      </c>
      <c r="K88" s="50">
        <v>17.2149</v>
      </c>
      <c r="L88" s="50">
        <v>17.538399999999999</v>
      </c>
      <c r="M88" s="50">
        <v>21</v>
      </c>
      <c r="N88" s="50">
        <v>7.5572999999999997</v>
      </c>
      <c r="O88" s="50">
        <v>0</v>
      </c>
      <c r="P88" s="50">
        <v>7.5572999999999997</v>
      </c>
      <c r="Q88" s="50">
        <v>7.4244000000000003</v>
      </c>
      <c r="R88" s="50">
        <v>10.101800000000001</v>
      </c>
      <c r="S88" s="50">
        <v>0</v>
      </c>
      <c r="T88" s="50">
        <v>7.8155000000000001</v>
      </c>
      <c r="U88" s="50">
        <v>0</v>
      </c>
      <c r="V88" s="50">
        <v>7.8155000000000001</v>
      </c>
      <c r="W88" s="50">
        <v>7.6845999999999997</v>
      </c>
      <c r="X88" s="50">
        <v>10.15</v>
      </c>
      <c r="Y88" s="50">
        <v>0</v>
      </c>
      <c r="Z88" s="50">
        <v>5.3258999999999999</v>
      </c>
      <c r="AA88" s="50">
        <v>0</v>
      </c>
      <c r="AB88" s="50">
        <v>5.3258999999999999</v>
      </c>
      <c r="AC88" s="50">
        <v>5.2507000000000001</v>
      </c>
      <c r="AD88" s="50">
        <v>9</v>
      </c>
      <c r="AE88" s="50">
        <v>0</v>
      </c>
    </row>
    <row r="89" spans="1:31" ht="13.8" hidden="1" outlineLevel="1" collapsed="1">
      <c r="A89" s="15">
        <v>42917</v>
      </c>
      <c r="B89" s="50">
        <v>17.102</v>
      </c>
      <c r="C89" s="50">
        <v>19.665400000000002</v>
      </c>
      <c r="D89" s="50">
        <v>16.375299999999999</v>
      </c>
      <c r="E89" s="50">
        <v>16.428599999999999</v>
      </c>
      <c r="F89" s="50">
        <v>15.509</v>
      </c>
      <c r="G89" s="50">
        <v>21.863600000000002</v>
      </c>
      <c r="H89" s="50">
        <v>17.4817</v>
      </c>
      <c r="I89" s="50">
        <v>19.665400000000002</v>
      </c>
      <c r="J89" s="50">
        <v>16.6935</v>
      </c>
      <c r="K89" s="50">
        <v>16.613499999999998</v>
      </c>
      <c r="L89" s="50">
        <v>17.7651</v>
      </c>
      <c r="M89" s="50">
        <v>21.863600000000002</v>
      </c>
      <c r="N89" s="50">
        <v>15.210800000000001</v>
      </c>
      <c r="O89" s="50">
        <v>0</v>
      </c>
      <c r="P89" s="50">
        <v>15.210800000000001</v>
      </c>
      <c r="Q89" s="50">
        <v>15.7438</v>
      </c>
      <c r="R89" s="50">
        <v>8.6102000000000007</v>
      </c>
      <c r="S89" s="50" t="s">
        <v>126</v>
      </c>
      <c r="T89" s="50">
        <v>17.910699999999999</v>
      </c>
      <c r="U89" s="50">
        <v>0</v>
      </c>
      <c r="V89" s="50">
        <v>17.910699999999999</v>
      </c>
      <c r="W89" s="50">
        <v>18.474399999999999</v>
      </c>
      <c r="X89" s="50">
        <v>10.15</v>
      </c>
      <c r="Y89" s="50">
        <v>0</v>
      </c>
      <c r="Z89" s="50">
        <v>5.1645000000000003</v>
      </c>
      <c r="AA89" s="50">
        <v>0</v>
      </c>
      <c r="AB89" s="50">
        <v>5.1645000000000003</v>
      </c>
      <c r="AC89" s="50">
        <v>5.2099000000000002</v>
      </c>
      <c r="AD89" s="50">
        <v>4.7594000000000003</v>
      </c>
      <c r="AE89" s="50">
        <v>0</v>
      </c>
    </row>
    <row r="90" spans="1:31" ht="13.8" hidden="1" outlineLevel="1" collapsed="1">
      <c r="A90" s="15">
        <v>42948</v>
      </c>
      <c r="B90" s="50">
        <v>15.9971</v>
      </c>
      <c r="C90" s="50">
        <v>19.066800000000001</v>
      </c>
      <c r="D90" s="50">
        <v>15.121700000000001</v>
      </c>
      <c r="E90" s="50">
        <v>15.105399999999999</v>
      </c>
      <c r="F90" s="50">
        <v>15.1274</v>
      </c>
      <c r="G90" s="50">
        <v>21</v>
      </c>
      <c r="H90" s="50">
        <v>16.737400000000001</v>
      </c>
      <c r="I90" s="50">
        <v>19.066800000000001</v>
      </c>
      <c r="J90" s="50">
        <v>15.9862</v>
      </c>
      <c r="K90" s="50">
        <v>15.7669</v>
      </c>
      <c r="L90" s="50">
        <v>18.125499999999999</v>
      </c>
      <c r="M90" s="50">
        <v>21</v>
      </c>
      <c r="N90" s="50">
        <v>8.5059000000000005</v>
      </c>
      <c r="O90" s="50">
        <v>0</v>
      </c>
      <c r="P90" s="50">
        <v>8.5059000000000005</v>
      </c>
      <c r="Q90" s="50">
        <v>7.8677000000000001</v>
      </c>
      <c r="R90" s="50">
        <v>9.6239000000000008</v>
      </c>
      <c r="S90" s="50" t="s">
        <v>126</v>
      </c>
      <c r="T90" s="50">
        <v>10.4061</v>
      </c>
      <c r="U90" s="50">
        <v>0</v>
      </c>
      <c r="V90" s="50">
        <v>10.4061</v>
      </c>
      <c r="W90" s="50">
        <v>11.3157</v>
      </c>
      <c r="X90" s="50">
        <v>9.6334</v>
      </c>
      <c r="Y90" s="50">
        <v>0</v>
      </c>
      <c r="Z90" s="50">
        <v>4.7839</v>
      </c>
      <c r="AA90" s="50">
        <v>0</v>
      </c>
      <c r="AB90" s="50">
        <v>4.7839</v>
      </c>
      <c r="AC90" s="50">
        <v>4.7152000000000003</v>
      </c>
      <c r="AD90" s="50">
        <v>9</v>
      </c>
      <c r="AE90" s="50">
        <v>0</v>
      </c>
    </row>
    <row r="91" spans="1:31" ht="13.8" hidden="1" outlineLevel="1" collapsed="1">
      <c r="A91" s="15">
        <v>42979</v>
      </c>
      <c r="B91" s="50">
        <v>16.93</v>
      </c>
      <c r="C91" s="50">
        <v>19.003299999999999</v>
      </c>
      <c r="D91" s="50">
        <v>16.363700000000001</v>
      </c>
      <c r="E91" s="50">
        <v>16.350899999999999</v>
      </c>
      <c r="F91" s="50">
        <v>16.2942</v>
      </c>
      <c r="G91" s="50">
        <v>20.010400000000001</v>
      </c>
      <c r="H91" s="50">
        <v>17.6995</v>
      </c>
      <c r="I91" s="50">
        <v>19.003299999999999</v>
      </c>
      <c r="J91" s="50">
        <v>17.191600000000001</v>
      </c>
      <c r="K91" s="50">
        <v>17.087</v>
      </c>
      <c r="L91" s="50">
        <v>17.917100000000001</v>
      </c>
      <c r="M91" s="50">
        <v>20.010400000000001</v>
      </c>
      <c r="N91" s="50">
        <v>14.4206</v>
      </c>
      <c r="O91" s="50">
        <v>0</v>
      </c>
      <c r="P91" s="50">
        <v>14.4206</v>
      </c>
      <c r="Q91" s="50">
        <v>14.736000000000001</v>
      </c>
      <c r="R91" s="50">
        <v>7.9680999999999997</v>
      </c>
      <c r="S91" s="50" t="s">
        <v>126</v>
      </c>
      <c r="T91" s="50">
        <v>14.597099999999999</v>
      </c>
      <c r="U91" s="50">
        <v>0</v>
      </c>
      <c r="V91" s="50">
        <v>14.597099999999999</v>
      </c>
      <c r="W91" s="50">
        <v>14.775399999999999</v>
      </c>
      <c r="X91" s="50">
        <v>9.3605</v>
      </c>
      <c r="Y91" s="50">
        <v>0</v>
      </c>
      <c r="Z91" s="50">
        <v>6.0650000000000004</v>
      </c>
      <c r="AA91" s="50">
        <v>0</v>
      </c>
      <c r="AB91" s="50">
        <v>6.0650000000000004</v>
      </c>
      <c r="AC91" s="50">
        <v>8.8406000000000002</v>
      </c>
      <c r="AD91" s="50">
        <v>4.8388999999999998</v>
      </c>
      <c r="AE91" s="50">
        <v>0</v>
      </c>
    </row>
    <row r="92" spans="1:31" ht="13.8" hidden="1" outlineLevel="1" collapsed="1">
      <c r="A92" s="15">
        <v>43009</v>
      </c>
      <c r="B92" s="50">
        <v>16.407299999999999</v>
      </c>
      <c r="C92" s="50">
        <v>18.935600000000001</v>
      </c>
      <c r="D92" s="50">
        <v>15.7255</v>
      </c>
      <c r="E92" s="50">
        <v>15.9594</v>
      </c>
      <c r="F92" s="50">
        <v>12.8011</v>
      </c>
      <c r="G92" s="50">
        <v>21</v>
      </c>
      <c r="H92" s="50">
        <v>17.473400000000002</v>
      </c>
      <c r="I92" s="50">
        <v>18.935600000000001</v>
      </c>
      <c r="J92" s="50">
        <v>16.981100000000001</v>
      </c>
      <c r="K92" s="50">
        <v>16.936299999999999</v>
      </c>
      <c r="L92" s="50">
        <v>17.740100000000002</v>
      </c>
      <c r="M92" s="50">
        <v>21</v>
      </c>
      <c r="N92" s="50">
        <v>10.673400000000001</v>
      </c>
      <c r="O92" s="50">
        <v>0</v>
      </c>
      <c r="P92" s="50">
        <v>10.673400000000001</v>
      </c>
      <c r="Q92" s="50">
        <v>11.5914</v>
      </c>
      <c r="R92" s="50">
        <v>5.4722</v>
      </c>
      <c r="S92" s="50" t="s">
        <v>126</v>
      </c>
      <c r="T92" s="50">
        <v>12.268000000000001</v>
      </c>
      <c r="U92" s="50">
        <v>0</v>
      </c>
      <c r="V92" s="50">
        <v>12.268000000000001</v>
      </c>
      <c r="W92" s="50">
        <v>12.380599999999999</v>
      </c>
      <c r="X92" s="50">
        <v>10.15</v>
      </c>
      <c r="Y92" s="50">
        <v>0</v>
      </c>
      <c r="Z92" s="50">
        <v>5.3455000000000004</v>
      </c>
      <c r="AA92" s="50">
        <v>0</v>
      </c>
      <c r="AB92" s="50">
        <v>5.3455000000000004</v>
      </c>
      <c r="AC92" s="50">
        <v>6.7519999999999998</v>
      </c>
      <c r="AD92" s="50">
        <v>3.8376000000000001</v>
      </c>
      <c r="AE92" s="50">
        <v>0</v>
      </c>
    </row>
    <row r="93" spans="1:31" ht="13.8" hidden="1" outlineLevel="1" collapsed="1">
      <c r="A93" s="15">
        <v>43040</v>
      </c>
      <c r="B93" s="50">
        <v>17.7544</v>
      </c>
      <c r="C93" s="50">
        <v>18.469100000000001</v>
      </c>
      <c r="D93" s="50">
        <v>17.497399999999999</v>
      </c>
      <c r="E93" s="50">
        <v>17.698699999999999</v>
      </c>
      <c r="F93" s="50">
        <v>15.401400000000001</v>
      </c>
      <c r="G93" s="50">
        <v>21</v>
      </c>
      <c r="H93" s="50">
        <v>18.567900000000002</v>
      </c>
      <c r="I93" s="50">
        <v>18.469100000000001</v>
      </c>
      <c r="J93" s="50">
        <v>18.6082</v>
      </c>
      <c r="K93" s="50">
        <v>18.638100000000001</v>
      </c>
      <c r="L93" s="50">
        <v>18.237400000000001</v>
      </c>
      <c r="M93" s="50">
        <v>21</v>
      </c>
      <c r="N93" s="50">
        <v>9.1034000000000006</v>
      </c>
      <c r="O93" s="50">
        <v>0</v>
      </c>
      <c r="P93" s="50">
        <v>9.1034000000000006</v>
      </c>
      <c r="Q93" s="50">
        <v>9.7022999999999993</v>
      </c>
      <c r="R93" s="50">
        <v>6.3657000000000004</v>
      </c>
      <c r="S93" s="50" t="s">
        <v>126</v>
      </c>
      <c r="T93" s="50">
        <v>10.1576</v>
      </c>
      <c r="U93" s="50">
        <v>0</v>
      </c>
      <c r="V93" s="50">
        <v>10.1576</v>
      </c>
      <c r="W93" s="50">
        <v>10.158300000000001</v>
      </c>
      <c r="X93" s="50">
        <v>10.15</v>
      </c>
      <c r="Y93" s="50">
        <v>0</v>
      </c>
      <c r="Z93" s="50">
        <v>5.1414999999999997</v>
      </c>
      <c r="AA93" s="50">
        <v>0</v>
      </c>
      <c r="AB93" s="50">
        <v>5.1414999999999997</v>
      </c>
      <c r="AC93" s="50">
        <v>6.1896000000000004</v>
      </c>
      <c r="AD93" s="50">
        <v>4.2888000000000002</v>
      </c>
      <c r="AE93" s="50">
        <v>0</v>
      </c>
    </row>
    <row r="94" spans="1:31" ht="13.8" hidden="1" outlineLevel="1" collapsed="1">
      <c r="A94" s="15">
        <v>43070</v>
      </c>
      <c r="B94" s="50">
        <v>10.7951</v>
      </c>
      <c r="C94" s="50">
        <v>19.0457</v>
      </c>
      <c r="D94" s="50">
        <v>9.8253000000000004</v>
      </c>
      <c r="E94" s="50">
        <v>9.3422000000000001</v>
      </c>
      <c r="F94" s="50">
        <v>17.223800000000001</v>
      </c>
      <c r="G94" s="50">
        <v>20.366700000000002</v>
      </c>
      <c r="H94" s="50">
        <v>17.936399999999999</v>
      </c>
      <c r="I94" s="50">
        <v>19.0457</v>
      </c>
      <c r="J94" s="50">
        <v>17.455400000000001</v>
      </c>
      <c r="K94" s="50">
        <v>17.391100000000002</v>
      </c>
      <c r="L94" s="50">
        <v>17.594200000000001</v>
      </c>
      <c r="M94" s="50">
        <v>20.366700000000002</v>
      </c>
      <c r="N94" s="50">
        <v>6.9875999999999996</v>
      </c>
      <c r="O94" s="50">
        <v>0</v>
      </c>
      <c r="P94" s="50">
        <v>6.9875999999999996</v>
      </c>
      <c r="Q94" s="50">
        <v>6.9757999999999996</v>
      </c>
      <c r="R94" s="50">
        <v>10.0006</v>
      </c>
      <c r="S94" s="50" t="s">
        <v>126</v>
      </c>
      <c r="T94" s="50">
        <v>6.9901999999999997</v>
      </c>
      <c r="U94" s="50">
        <v>0</v>
      </c>
      <c r="V94" s="50">
        <v>6.9901999999999997</v>
      </c>
      <c r="W94" s="50">
        <v>6.9793000000000003</v>
      </c>
      <c r="X94" s="50">
        <v>10.15</v>
      </c>
      <c r="Y94" s="50">
        <v>0</v>
      </c>
      <c r="Z94" s="50">
        <v>6.4911000000000003</v>
      </c>
      <c r="AA94" s="50">
        <v>0</v>
      </c>
      <c r="AB94" s="50">
        <v>6.4911000000000003</v>
      </c>
      <c r="AC94" s="50">
        <v>6.2131999999999996</v>
      </c>
      <c r="AD94" s="50">
        <v>9</v>
      </c>
      <c r="AE94" s="50">
        <v>0</v>
      </c>
    </row>
    <row r="95" spans="1:31" ht="13.8" hidden="1" outlineLevel="1" collapsed="1">
      <c r="A95" s="15">
        <v>43101</v>
      </c>
      <c r="B95" s="50">
        <v>17.590699999999998</v>
      </c>
      <c r="C95" s="50">
        <v>19.4161</v>
      </c>
      <c r="D95" s="50">
        <v>16.947099999999999</v>
      </c>
      <c r="E95" s="50">
        <v>16.932200000000002</v>
      </c>
      <c r="F95" s="50">
        <v>16.973600000000001</v>
      </c>
      <c r="G95" s="50">
        <v>23.895499999999998</v>
      </c>
      <c r="H95" s="50">
        <v>18.027799999999999</v>
      </c>
      <c r="I95" s="50">
        <v>19.4161</v>
      </c>
      <c r="J95" s="50">
        <v>17.510100000000001</v>
      </c>
      <c r="K95" s="50">
        <v>17.478300000000001</v>
      </c>
      <c r="L95" s="50">
        <v>17.726700000000001</v>
      </c>
      <c r="M95" s="50">
        <v>23.895499999999998</v>
      </c>
      <c r="N95" s="50">
        <v>7.2161</v>
      </c>
      <c r="O95" s="50">
        <v>0</v>
      </c>
      <c r="P95" s="50">
        <v>7.2161</v>
      </c>
      <c r="Q95" s="50">
        <v>6.7241999999999997</v>
      </c>
      <c r="R95" s="50">
        <v>9.9189000000000007</v>
      </c>
      <c r="S95" s="50" t="s">
        <v>126</v>
      </c>
      <c r="T95" s="50">
        <v>8.2811000000000003</v>
      </c>
      <c r="U95" s="50">
        <v>0</v>
      </c>
      <c r="V95" s="50">
        <v>8.2811000000000003</v>
      </c>
      <c r="W95" s="50">
        <v>7.7134</v>
      </c>
      <c r="X95" s="50">
        <v>10.0396</v>
      </c>
      <c r="Y95" s="50">
        <v>0</v>
      </c>
      <c r="Z95" s="50">
        <v>5.8733000000000004</v>
      </c>
      <c r="AA95" s="50">
        <v>0</v>
      </c>
      <c r="AB95" s="50">
        <v>5.8733000000000004</v>
      </c>
      <c r="AC95" s="50">
        <v>5.7416</v>
      </c>
      <c r="AD95" s="50">
        <v>9</v>
      </c>
      <c r="AE95" s="50">
        <v>0</v>
      </c>
    </row>
    <row r="96" spans="1:31" ht="13.8" hidden="1" outlineLevel="1" collapsed="1">
      <c r="A96" s="15">
        <v>43132</v>
      </c>
      <c r="B96" s="50">
        <v>16.083400000000001</v>
      </c>
      <c r="C96" s="50">
        <v>18.909800000000001</v>
      </c>
      <c r="D96" s="50">
        <v>15.447900000000001</v>
      </c>
      <c r="E96" s="50">
        <v>16.8094</v>
      </c>
      <c r="F96" s="50">
        <v>11.740500000000001</v>
      </c>
      <c r="G96" s="50">
        <v>6.5685000000000002</v>
      </c>
      <c r="H96" s="50">
        <v>17.794599999999999</v>
      </c>
      <c r="I96" s="50">
        <v>18.909800000000001</v>
      </c>
      <c r="J96" s="50">
        <v>17.474699999999999</v>
      </c>
      <c r="K96" s="50">
        <v>17.348199999999999</v>
      </c>
      <c r="L96" s="50">
        <v>18.845300000000002</v>
      </c>
      <c r="M96" s="50">
        <v>27.9437</v>
      </c>
      <c r="N96" s="50">
        <v>8.1062999999999992</v>
      </c>
      <c r="O96" s="50">
        <v>0</v>
      </c>
      <c r="P96" s="50">
        <v>8.1062999999999992</v>
      </c>
      <c r="Q96" s="50">
        <v>7.8822999999999999</v>
      </c>
      <c r="R96" s="50">
        <v>8.5008999999999997</v>
      </c>
      <c r="S96" s="50">
        <v>6.5</v>
      </c>
      <c r="T96" s="50">
        <v>8.8315999999999999</v>
      </c>
      <c r="U96" s="50">
        <v>0</v>
      </c>
      <c r="V96" s="50">
        <v>8.8315999999999999</v>
      </c>
      <c r="W96" s="50">
        <v>10.9018</v>
      </c>
      <c r="X96" s="50">
        <v>8.5</v>
      </c>
      <c r="Y96" s="50">
        <v>0</v>
      </c>
      <c r="Z96" s="50">
        <v>5.6856</v>
      </c>
      <c r="AA96" s="50">
        <v>0</v>
      </c>
      <c r="AB96" s="50">
        <v>5.6856</v>
      </c>
      <c r="AC96" s="50">
        <v>4.4734999999999996</v>
      </c>
      <c r="AD96" s="50">
        <v>9</v>
      </c>
      <c r="AE96" s="50">
        <v>6.5</v>
      </c>
    </row>
    <row r="97" spans="1:31" ht="13.8" hidden="1" outlineLevel="1" collapsed="1">
      <c r="A97" s="15">
        <v>43160</v>
      </c>
      <c r="B97" s="50">
        <v>16.399799999999999</v>
      </c>
      <c r="C97" s="50">
        <v>18.981200000000001</v>
      </c>
      <c r="D97" s="50">
        <v>15.942399999999999</v>
      </c>
      <c r="E97" s="50">
        <v>17.3569</v>
      </c>
      <c r="F97" s="50">
        <v>16.347000000000001</v>
      </c>
      <c r="G97" s="50">
        <v>5.0688000000000004</v>
      </c>
      <c r="H97" s="50">
        <v>16.687799999999999</v>
      </c>
      <c r="I97" s="50">
        <v>18.981200000000001</v>
      </c>
      <c r="J97" s="50">
        <v>16.263300000000001</v>
      </c>
      <c r="K97" s="50">
        <v>17.7135</v>
      </c>
      <c r="L97" s="50">
        <v>17.977</v>
      </c>
      <c r="M97" s="50">
        <v>5.0688000000000004</v>
      </c>
      <c r="N97" s="50">
        <v>8.7478999999999996</v>
      </c>
      <c r="O97" s="50">
        <v>0</v>
      </c>
      <c r="P97" s="50">
        <v>8.7478999999999996</v>
      </c>
      <c r="Q97" s="50">
        <v>9.2444000000000006</v>
      </c>
      <c r="R97" s="50">
        <v>6.4165000000000001</v>
      </c>
      <c r="S97" s="50" t="s">
        <v>126</v>
      </c>
      <c r="T97" s="50">
        <v>9.3630999999999993</v>
      </c>
      <c r="U97" s="50">
        <v>0</v>
      </c>
      <c r="V97" s="50">
        <v>9.3630999999999993</v>
      </c>
      <c r="W97" s="50">
        <v>9.4235000000000007</v>
      </c>
      <c r="X97" s="50">
        <v>8.5</v>
      </c>
      <c r="Y97" s="50">
        <v>0</v>
      </c>
      <c r="Z97" s="50">
        <v>5.4851000000000001</v>
      </c>
      <c r="AA97" s="50">
        <v>0</v>
      </c>
      <c r="AB97" s="50">
        <v>5.4851000000000001</v>
      </c>
      <c r="AC97" s="50">
        <v>5.5483000000000002</v>
      </c>
      <c r="AD97" s="50">
        <v>5.4650999999999996</v>
      </c>
      <c r="AE97" s="50">
        <v>0</v>
      </c>
    </row>
    <row r="98" spans="1:31" ht="13.8" hidden="1" outlineLevel="1" collapsed="1">
      <c r="A98" s="15">
        <v>43191</v>
      </c>
      <c r="B98" s="50">
        <v>16.6005</v>
      </c>
      <c r="C98" s="50">
        <v>18.6526</v>
      </c>
      <c r="D98" s="50">
        <v>15.8794</v>
      </c>
      <c r="E98" s="50">
        <v>17.015499999999999</v>
      </c>
      <c r="F98" s="50">
        <v>18.6023</v>
      </c>
      <c r="G98" s="50">
        <v>6.3525</v>
      </c>
      <c r="H98" s="50">
        <v>18.032499999999999</v>
      </c>
      <c r="I98" s="50">
        <v>18.6526</v>
      </c>
      <c r="J98" s="50">
        <v>17.758299999999998</v>
      </c>
      <c r="K98" s="50">
        <v>17.6738</v>
      </c>
      <c r="L98" s="50">
        <v>18.648900000000001</v>
      </c>
      <c r="M98" s="50">
        <v>0</v>
      </c>
      <c r="N98" s="50">
        <v>8.6198999999999995</v>
      </c>
      <c r="O98" s="50">
        <v>0</v>
      </c>
      <c r="P98" s="50">
        <v>8.6198999999999995</v>
      </c>
      <c r="Q98" s="50">
        <v>11.614000000000001</v>
      </c>
      <c r="R98" s="50">
        <v>9</v>
      </c>
      <c r="S98" s="50">
        <v>6.3525</v>
      </c>
      <c r="T98" s="50">
        <v>11.0265</v>
      </c>
      <c r="U98" s="50">
        <v>0</v>
      </c>
      <c r="V98" s="50">
        <v>11.0265</v>
      </c>
      <c r="W98" s="50">
        <v>11.728400000000001</v>
      </c>
      <c r="X98" s="50">
        <v>0</v>
      </c>
      <c r="Y98" s="50">
        <v>4.7</v>
      </c>
      <c r="Z98" s="50">
        <v>6.5167999999999999</v>
      </c>
      <c r="AA98" s="50">
        <v>0</v>
      </c>
      <c r="AB98" s="50">
        <v>6.5167999999999999</v>
      </c>
      <c r="AC98" s="50">
        <v>6.9748000000000001</v>
      </c>
      <c r="AD98" s="50">
        <v>9</v>
      </c>
      <c r="AE98" s="50">
        <v>6.5</v>
      </c>
    </row>
    <row r="99" spans="1:31" ht="13.8" hidden="1" outlineLevel="1" collapsed="1">
      <c r="A99" s="15">
        <v>43221</v>
      </c>
      <c r="B99" s="50">
        <v>17.760300000000001</v>
      </c>
      <c r="C99" s="50">
        <v>18.753499999999999</v>
      </c>
      <c r="D99" s="50">
        <v>17.1769</v>
      </c>
      <c r="E99" s="50">
        <v>17.0486</v>
      </c>
      <c r="F99" s="50">
        <v>18.642900000000001</v>
      </c>
      <c r="G99" s="50">
        <v>21.528300000000002</v>
      </c>
      <c r="H99" s="50">
        <v>18.3108</v>
      </c>
      <c r="I99" s="50">
        <v>18.753499999999999</v>
      </c>
      <c r="J99" s="50">
        <v>18.028500000000001</v>
      </c>
      <c r="K99" s="50">
        <v>17.959700000000002</v>
      </c>
      <c r="L99" s="50">
        <v>18.7517</v>
      </c>
      <c r="M99" s="50">
        <v>21.528300000000002</v>
      </c>
      <c r="N99" s="50">
        <v>7.2126999999999999</v>
      </c>
      <c r="O99" s="50">
        <v>0</v>
      </c>
      <c r="P99" s="50">
        <v>7.2126999999999999</v>
      </c>
      <c r="Q99" s="50">
        <v>7.1921999999999997</v>
      </c>
      <c r="R99" s="50">
        <v>9</v>
      </c>
      <c r="S99" s="50" t="s">
        <v>126</v>
      </c>
      <c r="T99" s="50">
        <v>7.5064000000000002</v>
      </c>
      <c r="U99" s="50">
        <v>0</v>
      </c>
      <c r="V99" s="50">
        <v>7.5064000000000002</v>
      </c>
      <c r="W99" s="50">
        <v>7.5064000000000002</v>
      </c>
      <c r="X99" s="50">
        <v>0</v>
      </c>
      <c r="Y99" s="50">
        <v>0</v>
      </c>
      <c r="Z99" s="50">
        <v>5.2766000000000002</v>
      </c>
      <c r="AA99" s="50">
        <v>0</v>
      </c>
      <c r="AB99" s="50">
        <v>5.2766000000000002</v>
      </c>
      <c r="AC99" s="50">
        <v>4.9269999999999996</v>
      </c>
      <c r="AD99" s="50">
        <v>9</v>
      </c>
      <c r="AE99" s="50">
        <v>0</v>
      </c>
    </row>
    <row r="100" spans="1:31" ht="13.8" hidden="1" outlineLevel="1" collapsed="1">
      <c r="A100" s="15">
        <v>43252</v>
      </c>
      <c r="B100" s="50">
        <v>17.107500000000002</v>
      </c>
      <c r="C100" s="50">
        <v>18.830500000000001</v>
      </c>
      <c r="D100" s="50">
        <v>16.137599999999999</v>
      </c>
      <c r="E100" s="50">
        <v>15.914400000000001</v>
      </c>
      <c r="F100" s="50">
        <v>17.0381</v>
      </c>
      <c r="G100" s="50">
        <v>21.869399999999999</v>
      </c>
      <c r="H100" s="50">
        <v>18.273199999999999</v>
      </c>
      <c r="I100" s="50">
        <v>18.830500000000001</v>
      </c>
      <c r="J100" s="50">
        <v>17.908000000000001</v>
      </c>
      <c r="K100" s="50">
        <v>18.148</v>
      </c>
      <c r="L100" s="50">
        <v>17.076799999999999</v>
      </c>
      <c r="M100" s="50">
        <v>21.869399999999999</v>
      </c>
      <c r="N100" s="50">
        <v>5.3422000000000001</v>
      </c>
      <c r="O100" s="50">
        <v>0</v>
      </c>
      <c r="P100" s="50">
        <v>5.3422000000000001</v>
      </c>
      <c r="Q100" s="50">
        <v>5.3177000000000003</v>
      </c>
      <c r="R100" s="50">
        <v>9</v>
      </c>
      <c r="S100" s="50" t="s">
        <v>126</v>
      </c>
      <c r="T100" s="50">
        <v>5.4565000000000001</v>
      </c>
      <c r="U100" s="50">
        <v>0</v>
      </c>
      <c r="V100" s="50">
        <v>5.4565000000000001</v>
      </c>
      <c r="W100" s="50">
        <v>5.4565000000000001</v>
      </c>
      <c r="X100" s="50">
        <v>0</v>
      </c>
      <c r="Y100" s="50">
        <v>0</v>
      </c>
      <c r="Z100" s="50">
        <v>4.7051999999999996</v>
      </c>
      <c r="AA100" s="50">
        <v>0</v>
      </c>
      <c r="AB100" s="50">
        <v>4.7051999999999996</v>
      </c>
      <c r="AC100" s="50">
        <v>4.5091000000000001</v>
      </c>
      <c r="AD100" s="50">
        <v>9</v>
      </c>
      <c r="AE100" s="50">
        <v>0</v>
      </c>
    </row>
    <row r="101" spans="1:31" ht="13.8" hidden="1" outlineLevel="1" collapsed="1">
      <c r="A101" s="15">
        <v>43282</v>
      </c>
      <c r="B101" s="50">
        <v>14.8233</v>
      </c>
      <c r="C101" s="50">
        <v>18.549399999999999</v>
      </c>
      <c r="D101" s="50">
        <v>13.0901</v>
      </c>
      <c r="E101" s="50">
        <v>14.4879</v>
      </c>
      <c r="F101" s="50">
        <v>9.4079999999999995</v>
      </c>
      <c r="G101" s="50">
        <v>6.5400999999999998</v>
      </c>
      <c r="H101" s="50">
        <v>18.025099999999998</v>
      </c>
      <c r="I101" s="50">
        <v>18.549399999999999</v>
      </c>
      <c r="J101" s="50">
        <v>17.6343</v>
      </c>
      <c r="K101" s="50">
        <v>17.684200000000001</v>
      </c>
      <c r="L101" s="50">
        <v>17.2896</v>
      </c>
      <c r="M101" s="50">
        <v>21</v>
      </c>
      <c r="N101" s="50">
        <v>5.5477999999999996</v>
      </c>
      <c r="O101" s="50">
        <v>0</v>
      </c>
      <c r="P101" s="50">
        <v>5.5477999999999996</v>
      </c>
      <c r="Q101" s="50">
        <v>6.1364999999999998</v>
      </c>
      <c r="R101" s="50">
        <v>4.1473000000000004</v>
      </c>
      <c r="S101" s="50">
        <v>6.5</v>
      </c>
      <c r="T101" s="50">
        <v>6.8733000000000004</v>
      </c>
      <c r="U101" s="50">
        <v>0</v>
      </c>
      <c r="V101" s="50">
        <v>6.8733000000000004</v>
      </c>
      <c r="W101" s="50">
        <v>6.8733000000000004</v>
      </c>
      <c r="X101" s="50">
        <v>0</v>
      </c>
      <c r="Y101" s="50">
        <v>0</v>
      </c>
      <c r="Z101" s="50">
        <v>4.6852999999999998</v>
      </c>
      <c r="AA101" s="50">
        <v>0</v>
      </c>
      <c r="AB101" s="50">
        <v>4.6852999999999998</v>
      </c>
      <c r="AC101" s="50">
        <v>4.3144</v>
      </c>
      <c r="AD101" s="50">
        <v>4.1473000000000004</v>
      </c>
      <c r="AE101" s="50">
        <v>6.5</v>
      </c>
    </row>
    <row r="102" spans="1:31" ht="13.8" hidden="1" outlineLevel="1" collapsed="1">
      <c r="A102" s="15">
        <v>43313</v>
      </c>
      <c r="B102" s="50">
        <v>16.6159</v>
      </c>
      <c r="C102" s="50">
        <v>18.7119</v>
      </c>
      <c r="D102" s="50">
        <v>15.486700000000001</v>
      </c>
      <c r="E102" s="50">
        <v>15.759600000000001</v>
      </c>
      <c r="F102" s="50">
        <v>14.001300000000001</v>
      </c>
      <c r="G102" s="50">
        <v>22</v>
      </c>
      <c r="H102" s="50">
        <v>18.6462</v>
      </c>
      <c r="I102" s="50">
        <v>18.7119</v>
      </c>
      <c r="J102" s="50">
        <v>18.600100000000001</v>
      </c>
      <c r="K102" s="50">
        <v>18.5791</v>
      </c>
      <c r="L102" s="50">
        <v>18.735399999999998</v>
      </c>
      <c r="M102" s="50">
        <v>22</v>
      </c>
      <c r="N102" s="50">
        <v>5.1406999999999998</v>
      </c>
      <c r="O102" s="50">
        <v>20</v>
      </c>
      <c r="P102" s="50">
        <v>5.1406999999999998</v>
      </c>
      <c r="Q102" s="50">
        <v>5.1814999999999998</v>
      </c>
      <c r="R102" s="50">
        <v>5.0054999999999996</v>
      </c>
      <c r="S102" s="50" t="s">
        <v>126</v>
      </c>
      <c r="T102" s="50">
        <v>5.9375</v>
      </c>
      <c r="U102" s="50">
        <v>20</v>
      </c>
      <c r="V102" s="50">
        <v>5.9375</v>
      </c>
      <c r="W102" s="50">
        <v>5.5411999999999999</v>
      </c>
      <c r="X102" s="50">
        <v>8.6549999999999994</v>
      </c>
      <c r="Y102" s="50">
        <v>0</v>
      </c>
      <c r="Z102" s="50">
        <v>4.22</v>
      </c>
      <c r="AA102" s="50">
        <v>0</v>
      </c>
      <c r="AB102" s="50">
        <v>4.22</v>
      </c>
      <c r="AC102" s="50">
        <v>4.6212</v>
      </c>
      <c r="AD102" s="50">
        <v>3.4836</v>
      </c>
      <c r="AE102" s="50">
        <v>0</v>
      </c>
    </row>
    <row r="103" spans="1:31" ht="13.8" hidden="1" outlineLevel="1" collapsed="1">
      <c r="A103" s="15">
        <v>43344</v>
      </c>
      <c r="B103" s="50">
        <v>14.631500000000001</v>
      </c>
      <c r="C103" s="50">
        <v>18.876200000000001</v>
      </c>
      <c r="D103" s="50">
        <v>12.398999999999999</v>
      </c>
      <c r="E103" s="50">
        <v>13.4519</v>
      </c>
      <c r="F103" s="50">
        <v>13.386699999999999</v>
      </c>
      <c r="G103" s="50">
        <v>7.0369999999999999</v>
      </c>
      <c r="H103" s="50">
        <v>18.582899999999999</v>
      </c>
      <c r="I103" s="50">
        <v>18.876200000000001</v>
      </c>
      <c r="J103" s="50">
        <v>18.3017</v>
      </c>
      <c r="K103" s="50">
        <v>18.357700000000001</v>
      </c>
      <c r="L103" s="50">
        <v>17.8704</v>
      </c>
      <c r="M103" s="50">
        <v>21</v>
      </c>
      <c r="N103" s="50">
        <v>5.2233999999999998</v>
      </c>
      <c r="O103" s="50">
        <v>0</v>
      </c>
      <c r="P103" s="50">
        <v>5.2233999999999998</v>
      </c>
      <c r="Q103" s="50">
        <v>4.7411000000000003</v>
      </c>
      <c r="R103" s="50">
        <v>3.3917999999999999</v>
      </c>
      <c r="S103" s="50">
        <v>6.5</v>
      </c>
      <c r="T103" s="50">
        <v>5.1287000000000003</v>
      </c>
      <c r="U103" s="50">
        <v>0</v>
      </c>
      <c r="V103" s="50">
        <v>5.1287000000000003</v>
      </c>
      <c r="W103" s="50">
        <v>5.0749000000000004</v>
      </c>
      <c r="X103" s="50">
        <v>8.6189999999999998</v>
      </c>
      <c r="Y103" s="50">
        <v>0</v>
      </c>
      <c r="Z103" s="50">
        <v>5.2785000000000002</v>
      </c>
      <c r="AA103" s="50">
        <v>0</v>
      </c>
      <c r="AB103" s="50">
        <v>5.2785000000000002</v>
      </c>
      <c r="AC103" s="50">
        <v>4.1208999999999998</v>
      </c>
      <c r="AD103" s="50">
        <v>3.0653999999999999</v>
      </c>
      <c r="AE103" s="50">
        <v>6.5</v>
      </c>
    </row>
    <row r="104" spans="1:31" ht="13.8" hidden="1" outlineLevel="1" collapsed="1">
      <c r="A104" s="15">
        <v>43374</v>
      </c>
      <c r="B104" s="50">
        <v>15.536899999999999</v>
      </c>
      <c r="C104" s="50">
        <v>18.673200000000001</v>
      </c>
      <c r="D104" s="50">
        <v>14.2216</v>
      </c>
      <c r="E104" s="50">
        <v>14.5824</v>
      </c>
      <c r="F104" s="50">
        <v>14.2011</v>
      </c>
      <c r="G104" s="50">
        <v>7.2557</v>
      </c>
      <c r="H104" s="50">
        <v>18.992100000000001</v>
      </c>
      <c r="I104" s="50">
        <v>18.673200000000001</v>
      </c>
      <c r="J104" s="50">
        <v>19.213200000000001</v>
      </c>
      <c r="K104" s="50">
        <v>19.262499999999999</v>
      </c>
      <c r="L104" s="50">
        <v>18.668500000000002</v>
      </c>
      <c r="M104" s="50">
        <v>23.039100000000001</v>
      </c>
      <c r="N104" s="50">
        <v>6.5785999999999998</v>
      </c>
      <c r="O104" s="50">
        <v>0</v>
      </c>
      <c r="P104" s="50">
        <v>6.5785999999999998</v>
      </c>
      <c r="Q104" s="50">
        <v>6.8537999999999997</v>
      </c>
      <c r="R104" s="50">
        <v>3.2082000000000002</v>
      </c>
      <c r="S104" s="50">
        <v>6.5</v>
      </c>
      <c r="T104" s="50">
        <v>7.5677000000000003</v>
      </c>
      <c r="U104" s="50">
        <v>0</v>
      </c>
      <c r="V104" s="50">
        <v>7.5677000000000003</v>
      </c>
      <c r="W104" s="50">
        <v>7.5677000000000003</v>
      </c>
      <c r="X104" s="50">
        <v>0</v>
      </c>
      <c r="Y104" s="50">
        <v>0</v>
      </c>
      <c r="Z104" s="50">
        <v>4.6683000000000003</v>
      </c>
      <c r="AA104" s="50">
        <v>0</v>
      </c>
      <c r="AB104" s="50">
        <v>4.6683000000000003</v>
      </c>
      <c r="AC104" s="50">
        <v>4.0594999999999999</v>
      </c>
      <c r="AD104" s="50">
        <v>3.2082000000000002</v>
      </c>
      <c r="AE104" s="50">
        <v>6.5</v>
      </c>
    </row>
    <row r="105" spans="1:31" ht="13.8" hidden="1" outlineLevel="1" collapsed="1">
      <c r="A105" s="15">
        <v>43405</v>
      </c>
      <c r="B105" s="50">
        <v>18.183499999999999</v>
      </c>
      <c r="C105" s="50">
        <v>19.358699999999999</v>
      </c>
      <c r="D105" s="50">
        <v>17.592600000000001</v>
      </c>
      <c r="E105" s="50">
        <v>17.6616</v>
      </c>
      <c r="F105" s="50">
        <v>19.324200000000001</v>
      </c>
      <c r="G105" s="50">
        <v>8.0692000000000004</v>
      </c>
      <c r="H105" s="50">
        <v>20.0932</v>
      </c>
      <c r="I105" s="50">
        <v>19.358699999999999</v>
      </c>
      <c r="J105" s="50">
        <v>20.555</v>
      </c>
      <c r="K105" s="50">
        <v>20.694199999999999</v>
      </c>
      <c r="L105" s="50">
        <v>19.324200000000001</v>
      </c>
      <c r="M105" s="50">
        <v>23.1325</v>
      </c>
      <c r="N105" s="50">
        <v>5.7645999999999997</v>
      </c>
      <c r="O105" s="50">
        <v>0</v>
      </c>
      <c r="P105" s="50">
        <v>5.7645999999999997</v>
      </c>
      <c r="Q105" s="50">
        <v>5.6837</v>
      </c>
      <c r="R105" s="50" t="s">
        <v>126</v>
      </c>
      <c r="S105" s="50">
        <v>6.5</v>
      </c>
      <c r="T105" s="50">
        <v>5.8365</v>
      </c>
      <c r="U105" s="50">
        <v>0</v>
      </c>
      <c r="V105" s="50">
        <v>5.8365</v>
      </c>
      <c r="W105" s="50">
        <v>5.8365</v>
      </c>
      <c r="X105" s="50">
        <v>0</v>
      </c>
      <c r="Y105" s="50">
        <v>0</v>
      </c>
      <c r="Z105" s="50">
        <v>5.3916000000000004</v>
      </c>
      <c r="AA105" s="50">
        <v>0</v>
      </c>
      <c r="AB105" s="50">
        <v>5.3916000000000004</v>
      </c>
      <c r="AC105" s="50">
        <v>3.6331000000000002</v>
      </c>
      <c r="AD105" s="50">
        <v>0</v>
      </c>
      <c r="AE105" s="50">
        <v>6.5</v>
      </c>
    </row>
    <row r="106" spans="1:31" ht="13.8" hidden="1" outlineLevel="1" collapsed="1">
      <c r="A106" s="15">
        <v>43435</v>
      </c>
      <c r="B106" s="50">
        <v>13.3993</v>
      </c>
      <c r="C106" s="50">
        <v>19.725000000000001</v>
      </c>
      <c r="D106" s="50">
        <v>12.4801</v>
      </c>
      <c r="E106" s="50">
        <v>12.007400000000001</v>
      </c>
      <c r="F106" s="50">
        <v>18.295400000000001</v>
      </c>
      <c r="G106" s="50">
        <v>22.973099999999999</v>
      </c>
      <c r="H106" s="50">
        <v>20.299900000000001</v>
      </c>
      <c r="I106" s="50">
        <v>19.725000000000001</v>
      </c>
      <c r="J106" s="50">
        <v>20.617100000000001</v>
      </c>
      <c r="K106" s="50">
        <v>20.880600000000001</v>
      </c>
      <c r="L106" s="50">
        <v>19.790199999999999</v>
      </c>
      <c r="M106" s="50">
        <v>22.973099999999999</v>
      </c>
      <c r="N106" s="50">
        <v>9.5721000000000007</v>
      </c>
      <c r="O106" s="50">
        <v>0</v>
      </c>
      <c r="P106" s="50">
        <v>9.5721000000000007</v>
      </c>
      <c r="Q106" s="50">
        <v>9.5976999999999997</v>
      </c>
      <c r="R106" s="50">
        <v>7.5034999999999998</v>
      </c>
      <c r="S106" s="50" t="s">
        <v>126</v>
      </c>
      <c r="T106" s="50">
        <v>9.7315000000000005</v>
      </c>
      <c r="U106" s="50">
        <v>0</v>
      </c>
      <c r="V106" s="50">
        <v>9.7315000000000005</v>
      </c>
      <c r="W106" s="50">
        <v>9.76</v>
      </c>
      <c r="X106" s="50">
        <v>7.5</v>
      </c>
      <c r="Y106" s="50">
        <v>0</v>
      </c>
      <c r="Z106" s="50">
        <v>4.7031999999999998</v>
      </c>
      <c r="AA106" s="50">
        <v>0</v>
      </c>
      <c r="AB106" s="50">
        <v>4.7031999999999998</v>
      </c>
      <c r="AC106" s="50">
        <v>4.6993</v>
      </c>
      <c r="AD106" s="50">
        <v>9</v>
      </c>
      <c r="AE106" s="50">
        <v>0</v>
      </c>
    </row>
    <row r="107" spans="1:31" ht="13.8" hidden="1" outlineLevel="1" collapsed="1">
      <c r="A107" s="15">
        <v>43466</v>
      </c>
      <c r="B107" s="50">
        <v>17.063400000000001</v>
      </c>
      <c r="C107" s="50">
        <v>20.697700000000001</v>
      </c>
      <c r="D107" s="50">
        <v>15.4941</v>
      </c>
      <c r="E107" s="50">
        <v>16.002099999999999</v>
      </c>
      <c r="F107" s="50">
        <v>14.0122</v>
      </c>
      <c r="G107" s="50">
        <v>22.970800000000001</v>
      </c>
      <c r="H107" s="50">
        <v>20.385300000000001</v>
      </c>
      <c r="I107" s="50">
        <v>20.697700000000001</v>
      </c>
      <c r="J107" s="50">
        <v>20.1736</v>
      </c>
      <c r="K107" s="50">
        <v>20.337</v>
      </c>
      <c r="L107" s="50">
        <v>19.445699999999999</v>
      </c>
      <c r="M107" s="50">
        <v>22.970800000000001</v>
      </c>
      <c r="N107" s="50">
        <v>7.2689000000000004</v>
      </c>
      <c r="O107" s="50">
        <v>0</v>
      </c>
      <c r="P107" s="50">
        <v>7.2689000000000004</v>
      </c>
      <c r="Q107" s="50">
        <v>5.9835000000000003</v>
      </c>
      <c r="R107" s="50">
        <v>9.3375000000000004</v>
      </c>
      <c r="S107" s="50" t="s">
        <v>126</v>
      </c>
      <c r="T107" s="50">
        <v>7.7984</v>
      </c>
      <c r="U107" s="50">
        <v>0</v>
      </c>
      <c r="V107" s="50">
        <v>7.7984</v>
      </c>
      <c r="W107" s="50">
        <v>6.5082000000000004</v>
      </c>
      <c r="X107" s="50">
        <v>9.4125999999999994</v>
      </c>
      <c r="Y107" s="50">
        <v>0</v>
      </c>
      <c r="Z107" s="50">
        <v>5.2638999999999996</v>
      </c>
      <c r="AA107" s="50">
        <v>0</v>
      </c>
      <c r="AB107" s="50">
        <v>5.2638999999999996</v>
      </c>
      <c r="AC107" s="50">
        <v>4.6810999999999998</v>
      </c>
      <c r="AD107" s="50">
        <v>8.5082000000000004</v>
      </c>
      <c r="AE107" s="50">
        <v>0</v>
      </c>
    </row>
    <row r="108" spans="1:31" ht="13.8" hidden="1" outlineLevel="1" collapsed="1">
      <c r="A108" s="15">
        <v>43497</v>
      </c>
      <c r="B108" s="50">
        <v>16.228999999999999</v>
      </c>
      <c r="C108" s="50">
        <v>20.332999999999998</v>
      </c>
      <c r="D108" s="50">
        <v>14.8546</v>
      </c>
      <c r="E108" s="50">
        <v>16.354700000000001</v>
      </c>
      <c r="F108" s="50">
        <v>12.045400000000001</v>
      </c>
      <c r="G108" s="50">
        <v>22.909300000000002</v>
      </c>
      <c r="H108" s="50">
        <v>20.3048</v>
      </c>
      <c r="I108" s="50">
        <v>20.332999999999998</v>
      </c>
      <c r="J108" s="50">
        <v>20.289000000000001</v>
      </c>
      <c r="K108" s="50">
        <v>20.432400000000001</v>
      </c>
      <c r="L108" s="50">
        <v>19.808299999999999</v>
      </c>
      <c r="M108" s="50">
        <v>22.909300000000002</v>
      </c>
      <c r="N108" s="50">
        <v>6.7462</v>
      </c>
      <c r="O108" s="50">
        <v>0</v>
      </c>
      <c r="P108" s="50">
        <v>6.7462</v>
      </c>
      <c r="Q108" s="50">
        <v>6.5986000000000002</v>
      </c>
      <c r="R108" s="50">
        <v>6.8815</v>
      </c>
      <c r="S108" s="50" t="s">
        <v>126</v>
      </c>
      <c r="T108" s="50">
        <v>6.9417</v>
      </c>
      <c r="U108" s="50">
        <v>0</v>
      </c>
      <c r="V108" s="50">
        <v>6.9417</v>
      </c>
      <c r="W108" s="50">
        <v>6.8922999999999996</v>
      </c>
      <c r="X108" s="50">
        <v>7.0095999999999998</v>
      </c>
      <c r="Y108" s="50">
        <v>0</v>
      </c>
      <c r="Z108" s="50">
        <v>6.3457999999999997</v>
      </c>
      <c r="AA108" s="50">
        <v>0</v>
      </c>
      <c r="AB108" s="50">
        <v>6.3457999999999997</v>
      </c>
      <c r="AC108" s="50">
        <v>5.3166000000000002</v>
      </c>
      <c r="AD108" s="50">
        <v>6.7297000000000002</v>
      </c>
      <c r="AE108" s="50">
        <v>0</v>
      </c>
    </row>
    <row r="109" spans="1:31" ht="13.8" hidden="1" outlineLevel="1" collapsed="1">
      <c r="A109" s="15">
        <v>43525</v>
      </c>
      <c r="B109" s="50">
        <v>15.7583</v>
      </c>
      <c r="C109" s="50">
        <v>20.279800000000002</v>
      </c>
      <c r="D109" s="50">
        <v>14.6767</v>
      </c>
      <c r="E109" s="50">
        <v>15.2186</v>
      </c>
      <c r="F109" s="50">
        <v>13.003500000000001</v>
      </c>
      <c r="G109" s="50">
        <v>23</v>
      </c>
      <c r="H109" s="50">
        <v>19.128499999999999</v>
      </c>
      <c r="I109" s="50">
        <v>20.279800000000002</v>
      </c>
      <c r="J109" s="50">
        <v>18.7087</v>
      </c>
      <c r="K109" s="50">
        <v>18.714600000000001</v>
      </c>
      <c r="L109" s="50">
        <v>18.6525</v>
      </c>
      <c r="M109" s="50">
        <v>23</v>
      </c>
      <c r="N109" s="50">
        <v>6.9882</v>
      </c>
      <c r="O109" s="50">
        <v>0</v>
      </c>
      <c r="P109" s="50">
        <v>6.9882</v>
      </c>
      <c r="Q109" s="50">
        <v>6.7004999999999999</v>
      </c>
      <c r="R109" s="50">
        <v>7.49</v>
      </c>
      <c r="S109" s="50" t="s">
        <v>126</v>
      </c>
      <c r="T109" s="50">
        <v>7.5613999999999999</v>
      </c>
      <c r="U109" s="50">
        <v>0</v>
      </c>
      <c r="V109" s="50">
        <v>7.5613999999999999</v>
      </c>
      <c r="W109" s="50">
        <v>7.6233000000000004</v>
      </c>
      <c r="X109" s="50">
        <v>7.4846000000000004</v>
      </c>
      <c r="Y109" s="50">
        <v>0</v>
      </c>
      <c r="Z109" s="50">
        <v>4.4805000000000001</v>
      </c>
      <c r="AA109" s="50">
        <v>0</v>
      </c>
      <c r="AB109" s="50">
        <v>4.4805000000000001</v>
      </c>
      <c r="AC109" s="50">
        <v>4.4489000000000001</v>
      </c>
      <c r="AD109" s="50">
        <v>9</v>
      </c>
      <c r="AE109" s="50">
        <v>0</v>
      </c>
    </row>
    <row r="110" spans="1:31" ht="13.8" hidden="1" outlineLevel="1" collapsed="1">
      <c r="A110" s="15">
        <v>43556</v>
      </c>
      <c r="B110" s="50">
        <v>17.382899999999999</v>
      </c>
      <c r="C110" s="50">
        <v>20.0854</v>
      </c>
      <c r="D110" s="50">
        <v>16.772500000000001</v>
      </c>
      <c r="E110" s="50">
        <v>16.624500000000001</v>
      </c>
      <c r="F110" s="50">
        <v>19.177700000000002</v>
      </c>
      <c r="G110" s="50">
        <v>0</v>
      </c>
      <c r="H110" s="50">
        <v>18.730399999999999</v>
      </c>
      <c r="I110" s="50">
        <v>20.0854</v>
      </c>
      <c r="J110" s="50">
        <v>18.3812</v>
      </c>
      <c r="K110" s="50">
        <v>18.226700000000001</v>
      </c>
      <c r="L110" s="50">
        <v>20.892199999999999</v>
      </c>
      <c r="M110" s="50">
        <v>0</v>
      </c>
      <c r="N110" s="50">
        <v>5.3585000000000003</v>
      </c>
      <c r="O110" s="50">
        <v>0</v>
      </c>
      <c r="P110" s="50">
        <v>5.3585000000000003</v>
      </c>
      <c r="Q110" s="50">
        <v>5.2558999999999996</v>
      </c>
      <c r="R110" s="50">
        <v>7.0251000000000001</v>
      </c>
      <c r="S110" s="50" t="s">
        <v>126</v>
      </c>
      <c r="T110" s="50">
        <v>6.1285999999999996</v>
      </c>
      <c r="U110" s="50">
        <v>0</v>
      </c>
      <c r="V110" s="50">
        <v>6.1285999999999996</v>
      </c>
      <c r="W110" s="50">
        <v>6.1285999999999996</v>
      </c>
      <c r="X110" s="50">
        <v>0</v>
      </c>
      <c r="Y110" s="50">
        <v>0</v>
      </c>
      <c r="Z110" s="50">
        <v>4.3887999999999998</v>
      </c>
      <c r="AA110" s="50">
        <v>0</v>
      </c>
      <c r="AB110" s="50">
        <v>4.3887999999999998</v>
      </c>
      <c r="AC110" s="50">
        <v>3.9912000000000001</v>
      </c>
      <c r="AD110" s="50">
        <v>7.0251000000000001</v>
      </c>
      <c r="AE110" s="50">
        <v>0</v>
      </c>
    </row>
    <row r="111" spans="1:31" ht="13.8" hidden="1" outlineLevel="1" collapsed="1">
      <c r="A111" s="15">
        <v>43586</v>
      </c>
      <c r="B111" s="50">
        <v>18.140599999999999</v>
      </c>
      <c r="C111" s="50">
        <v>20.0839</v>
      </c>
      <c r="D111" s="50">
        <v>17.5547</v>
      </c>
      <c r="E111" s="50">
        <v>17.348800000000001</v>
      </c>
      <c r="F111" s="50">
        <v>20.717400000000001</v>
      </c>
      <c r="G111" s="50">
        <v>23.7242</v>
      </c>
      <c r="H111" s="50">
        <v>18.524699999999999</v>
      </c>
      <c r="I111" s="50">
        <v>20.0839</v>
      </c>
      <c r="J111" s="50">
        <v>18.035</v>
      </c>
      <c r="K111" s="50">
        <v>17.8462</v>
      </c>
      <c r="L111" s="50">
        <v>20.829799999999999</v>
      </c>
      <c r="M111" s="50">
        <v>23.7242</v>
      </c>
      <c r="N111" s="50">
        <v>6.0476000000000001</v>
      </c>
      <c r="O111" s="50">
        <v>0</v>
      </c>
      <c r="P111" s="50">
        <v>6.0476000000000001</v>
      </c>
      <c r="Q111" s="50">
        <v>6.0536000000000003</v>
      </c>
      <c r="R111" s="50">
        <v>5.5</v>
      </c>
      <c r="S111" s="50" t="s">
        <v>126</v>
      </c>
      <c r="T111" s="50">
        <v>6.6130000000000004</v>
      </c>
      <c r="U111" s="50">
        <v>0</v>
      </c>
      <c r="V111" s="50">
        <v>6.6130000000000004</v>
      </c>
      <c r="W111" s="50">
        <v>6.6379000000000001</v>
      </c>
      <c r="X111" s="50">
        <v>5.5</v>
      </c>
      <c r="Y111" s="50">
        <v>0</v>
      </c>
      <c r="Z111" s="50">
        <v>5.4832999999999998</v>
      </c>
      <c r="AA111" s="50">
        <v>0</v>
      </c>
      <c r="AB111" s="50">
        <v>5.4832999999999998</v>
      </c>
      <c r="AC111" s="50">
        <v>5.4832999999999998</v>
      </c>
      <c r="AD111" s="50">
        <v>0</v>
      </c>
      <c r="AE111" s="50">
        <v>0</v>
      </c>
    </row>
    <row r="112" spans="1:31" ht="13.8" hidden="1" outlineLevel="1" collapsed="1">
      <c r="A112" s="15">
        <v>43617</v>
      </c>
      <c r="B112" s="50">
        <v>16.806899999999999</v>
      </c>
      <c r="C112" s="50">
        <v>20.143799999999999</v>
      </c>
      <c r="D112" s="50">
        <v>16.017499999999998</v>
      </c>
      <c r="E112" s="50">
        <v>16.330400000000001</v>
      </c>
      <c r="F112" s="50">
        <v>15.866</v>
      </c>
      <c r="G112" s="50">
        <v>8.8809000000000005</v>
      </c>
      <c r="H112" s="50">
        <v>18.8582</v>
      </c>
      <c r="I112" s="50">
        <v>20.143799999999999</v>
      </c>
      <c r="J112" s="50">
        <v>18.4636</v>
      </c>
      <c r="K112" s="50">
        <v>18.252500000000001</v>
      </c>
      <c r="L112" s="50">
        <v>20.197099999999999</v>
      </c>
      <c r="M112" s="50">
        <v>23.975899999999999</v>
      </c>
      <c r="N112" s="50">
        <v>7.7938000000000001</v>
      </c>
      <c r="O112" s="50">
        <v>0</v>
      </c>
      <c r="P112" s="50">
        <v>7.7938000000000001</v>
      </c>
      <c r="Q112" s="50">
        <v>7.4390999999999998</v>
      </c>
      <c r="R112" s="50">
        <v>8.4161000000000001</v>
      </c>
      <c r="S112" s="50">
        <v>8.5</v>
      </c>
      <c r="T112" s="50">
        <v>8.1920000000000002</v>
      </c>
      <c r="U112" s="50">
        <v>0</v>
      </c>
      <c r="V112" s="50">
        <v>8.1920000000000002</v>
      </c>
      <c r="W112" s="50">
        <v>7.9981999999999998</v>
      </c>
      <c r="X112" s="50">
        <v>8.4428999999999998</v>
      </c>
      <c r="Y112" s="50">
        <v>8.5</v>
      </c>
      <c r="Z112" s="50">
        <v>5.65</v>
      </c>
      <c r="AA112" s="50">
        <v>0</v>
      </c>
      <c r="AB112" s="50">
        <v>5.65</v>
      </c>
      <c r="AC112" s="50">
        <v>5.6543999999999999</v>
      </c>
      <c r="AD112" s="50">
        <v>5.25</v>
      </c>
      <c r="AE112" s="50">
        <v>0</v>
      </c>
    </row>
    <row r="113" spans="1:31" ht="13.8" hidden="1" outlineLevel="1" collapsed="1">
      <c r="A113" s="15">
        <v>43647</v>
      </c>
      <c r="B113" s="50">
        <v>17.962499999999999</v>
      </c>
      <c r="C113" s="50">
        <v>20.209900000000001</v>
      </c>
      <c r="D113" s="50">
        <v>17.423300000000001</v>
      </c>
      <c r="E113" s="50">
        <v>17.502300000000002</v>
      </c>
      <c r="F113" s="50">
        <v>16.401499999999999</v>
      </c>
      <c r="G113" s="50">
        <v>22.745100000000001</v>
      </c>
      <c r="H113" s="50">
        <v>19.048100000000002</v>
      </c>
      <c r="I113" s="50">
        <v>20.209900000000001</v>
      </c>
      <c r="J113" s="50">
        <v>18.737300000000001</v>
      </c>
      <c r="K113" s="50">
        <v>18.598299999999998</v>
      </c>
      <c r="L113" s="50">
        <v>20.868099999999998</v>
      </c>
      <c r="M113" s="50">
        <v>22.745100000000001</v>
      </c>
      <c r="N113" s="50">
        <v>5.976</v>
      </c>
      <c r="O113" s="50">
        <v>0</v>
      </c>
      <c r="P113" s="50">
        <v>5.976</v>
      </c>
      <c r="Q113" s="50">
        <v>6.5373000000000001</v>
      </c>
      <c r="R113" s="50">
        <v>3.4586999999999999</v>
      </c>
      <c r="S113" s="50" t="s">
        <v>126</v>
      </c>
      <c r="T113" s="50">
        <v>7.2115</v>
      </c>
      <c r="U113" s="50">
        <v>0</v>
      </c>
      <c r="V113" s="50">
        <v>7.2115</v>
      </c>
      <c r="W113" s="50">
        <v>7.2373000000000003</v>
      </c>
      <c r="X113" s="50">
        <v>5.5</v>
      </c>
      <c r="Y113" s="50">
        <v>0</v>
      </c>
      <c r="Z113" s="50">
        <v>5.0632999999999999</v>
      </c>
      <c r="AA113" s="50">
        <v>0</v>
      </c>
      <c r="AB113" s="50">
        <v>5.0632999999999999</v>
      </c>
      <c r="AC113" s="50">
        <v>5.8030999999999997</v>
      </c>
      <c r="AD113" s="50">
        <v>3.3856999999999999</v>
      </c>
      <c r="AE113" s="50">
        <v>0</v>
      </c>
    </row>
    <row r="114" spans="1:31" ht="13.8" hidden="1" outlineLevel="1" collapsed="1">
      <c r="A114" s="15">
        <v>43678</v>
      </c>
      <c r="B114" s="50">
        <v>18.347799999999999</v>
      </c>
      <c r="C114" s="50">
        <v>20.132300000000001</v>
      </c>
      <c r="D114" s="50">
        <v>17.5702</v>
      </c>
      <c r="E114" s="50">
        <v>17.6859</v>
      </c>
      <c r="F114" s="50">
        <v>16.672999999999998</v>
      </c>
      <c r="G114" s="50">
        <v>23.802700000000002</v>
      </c>
      <c r="H114" s="50">
        <v>20.139900000000001</v>
      </c>
      <c r="I114" s="50">
        <v>20.132300000000001</v>
      </c>
      <c r="J114" s="50">
        <v>20.143999999999998</v>
      </c>
      <c r="K114" s="50">
        <v>20.150099999999998</v>
      </c>
      <c r="L114" s="50">
        <v>20.013100000000001</v>
      </c>
      <c r="M114" s="50">
        <v>23.802700000000002</v>
      </c>
      <c r="N114" s="50">
        <v>6.4589999999999996</v>
      </c>
      <c r="O114" s="50">
        <v>0</v>
      </c>
      <c r="P114" s="50">
        <v>6.4589999999999996</v>
      </c>
      <c r="Q114" s="50">
        <v>6.2344999999999997</v>
      </c>
      <c r="R114" s="50">
        <v>7.4801000000000002</v>
      </c>
      <c r="S114" s="50" t="s">
        <v>126</v>
      </c>
      <c r="T114" s="50">
        <v>7.4260999999999999</v>
      </c>
      <c r="U114" s="50">
        <v>0</v>
      </c>
      <c r="V114" s="50">
        <v>7.4260999999999999</v>
      </c>
      <c r="W114" s="50">
        <v>7.4355000000000002</v>
      </c>
      <c r="X114" s="50">
        <v>7.4067999999999996</v>
      </c>
      <c r="Y114" s="50">
        <v>0</v>
      </c>
      <c r="Z114" s="50">
        <v>5.3533999999999997</v>
      </c>
      <c r="AA114" s="50">
        <v>0</v>
      </c>
      <c r="AB114" s="50">
        <v>5.3533999999999997</v>
      </c>
      <c r="AC114" s="50">
        <v>5.3022</v>
      </c>
      <c r="AD114" s="50">
        <v>10</v>
      </c>
      <c r="AE114" s="50">
        <v>0</v>
      </c>
    </row>
    <row r="115" spans="1:31" ht="13.8" hidden="1" outlineLevel="1" collapsed="1">
      <c r="A115" s="15">
        <v>43709</v>
      </c>
      <c r="B115" s="50">
        <v>15.480700000000001</v>
      </c>
      <c r="C115" s="50">
        <v>20.314399999999999</v>
      </c>
      <c r="D115" s="50">
        <v>13.511100000000001</v>
      </c>
      <c r="E115" s="50">
        <v>14.2697</v>
      </c>
      <c r="F115" s="50">
        <v>16.625900000000001</v>
      </c>
      <c r="G115" s="50">
        <v>6.6071</v>
      </c>
      <c r="H115" s="50">
        <v>20.275700000000001</v>
      </c>
      <c r="I115" s="50">
        <v>20.314399999999999</v>
      </c>
      <c r="J115" s="50">
        <v>20.246600000000001</v>
      </c>
      <c r="K115" s="50">
        <v>20.303699999999999</v>
      </c>
      <c r="L115" s="50">
        <v>20.058399999999999</v>
      </c>
      <c r="M115" s="50">
        <v>22.265499999999999</v>
      </c>
      <c r="N115" s="50">
        <v>5.5130999999999997</v>
      </c>
      <c r="O115" s="50">
        <v>0</v>
      </c>
      <c r="P115" s="50">
        <v>5.5130999999999997</v>
      </c>
      <c r="Q115" s="50">
        <v>5.2247000000000003</v>
      </c>
      <c r="R115" s="50">
        <v>3.2719999999999998</v>
      </c>
      <c r="S115" s="50">
        <v>6.55</v>
      </c>
      <c r="T115" s="50">
        <v>5.5045999999999999</v>
      </c>
      <c r="U115" s="50">
        <v>0</v>
      </c>
      <c r="V115" s="50">
        <v>5.5045999999999999</v>
      </c>
      <c r="W115" s="50">
        <v>5.5045999999999999</v>
      </c>
      <c r="X115" s="50">
        <v>5.5</v>
      </c>
      <c r="Y115" s="50">
        <v>0</v>
      </c>
      <c r="Z115" s="50">
        <v>5.5205000000000002</v>
      </c>
      <c r="AA115" s="50">
        <v>0</v>
      </c>
      <c r="AB115" s="50">
        <v>5.5205000000000002</v>
      </c>
      <c r="AC115" s="50">
        <v>4.2697000000000003</v>
      </c>
      <c r="AD115" s="50">
        <v>3.1816</v>
      </c>
      <c r="AE115" s="50">
        <v>6.55</v>
      </c>
    </row>
    <row r="116" spans="1:31" ht="13.8" hidden="1" outlineLevel="1" collapsed="1">
      <c r="A116" s="15">
        <v>43739</v>
      </c>
      <c r="B116" s="50">
        <v>15.6854</v>
      </c>
      <c r="C116" s="50">
        <v>20.578399999999998</v>
      </c>
      <c r="D116" s="50">
        <v>14.145200000000001</v>
      </c>
      <c r="E116" s="50">
        <v>14.6531</v>
      </c>
      <c r="F116" s="50">
        <v>18.975300000000001</v>
      </c>
      <c r="G116" s="50">
        <v>7.1787000000000001</v>
      </c>
      <c r="H116" s="50">
        <v>19.859400000000001</v>
      </c>
      <c r="I116" s="50">
        <v>20.578399999999998</v>
      </c>
      <c r="J116" s="50">
        <v>19.462599999999998</v>
      </c>
      <c r="K116" s="50">
        <v>19.2911</v>
      </c>
      <c r="L116" s="50">
        <v>20.190300000000001</v>
      </c>
      <c r="M116" s="50">
        <v>23.457100000000001</v>
      </c>
      <c r="N116" s="50">
        <v>7.0865999999999998</v>
      </c>
      <c r="O116" s="50">
        <v>0</v>
      </c>
      <c r="P116" s="50">
        <v>7.0865999999999998</v>
      </c>
      <c r="Q116" s="50">
        <v>6.9893000000000001</v>
      </c>
      <c r="R116" s="50">
        <v>8.3081999999999994</v>
      </c>
      <c r="S116" s="50">
        <v>7.1741999999999999</v>
      </c>
      <c r="T116" s="50">
        <v>7.6959</v>
      </c>
      <c r="U116" s="50">
        <v>0</v>
      </c>
      <c r="V116" s="50">
        <v>7.6959</v>
      </c>
      <c r="W116" s="50">
        <v>7.5373000000000001</v>
      </c>
      <c r="X116" s="50">
        <v>8.3141999999999996</v>
      </c>
      <c r="Y116" s="50">
        <v>8</v>
      </c>
      <c r="Z116" s="50">
        <v>5.3939000000000004</v>
      </c>
      <c r="AA116" s="50">
        <v>0</v>
      </c>
      <c r="AB116" s="50">
        <v>5.3939000000000004</v>
      </c>
      <c r="AC116" s="50">
        <v>5.1341999999999999</v>
      </c>
      <c r="AD116" s="50">
        <v>8.1674000000000007</v>
      </c>
      <c r="AE116" s="50">
        <v>5.7</v>
      </c>
    </row>
    <row r="117" spans="1:31" ht="13.8" hidden="1" outlineLevel="1" collapsed="1">
      <c r="A117" s="15">
        <v>43770</v>
      </c>
      <c r="B117" s="50">
        <v>16.2302</v>
      </c>
      <c r="C117" s="50">
        <v>20.3703</v>
      </c>
      <c r="D117" s="50">
        <v>14.8834</v>
      </c>
      <c r="E117" s="50">
        <v>15.863899999999999</v>
      </c>
      <c r="F117" s="50">
        <v>12.202199999999999</v>
      </c>
      <c r="G117" s="50">
        <v>24</v>
      </c>
      <c r="H117" s="50">
        <v>18.826599999999999</v>
      </c>
      <c r="I117" s="50">
        <v>20.3703</v>
      </c>
      <c r="J117" s="50">
        <v>18.1066</v>
      </c>
      <c r="K117" s="50">
        <v>17.7959</v>
      </c>
      <c r="L117" s="50">
        <v>20.603200000000001</v>
      </c>
      <c r="M117" s="50">
        <v>24</v>
      </c>
      <c r="N117" s="50">
        <v>7.4554999999999998</v>
      </c>
      <c r="O117" s="50">
        <v>0</v>
      </c>
      <c r="P117" s="50">
        <v>7.4554999999999998</v>
      </c>
      <c r="Q117" s="50">
        <v>5.1482000000000001</v>
      </c>
      <c r="R117" s="50">
        <v>8.8081999999999994</v>
      </c>
      <c r="S117" s="50" t="s">
        <v>126</v>
      </c>
      <c r="T117" s="50">
        <v>8.1874000000000002</v>
      </c>
      <c r="U117" s="50">
        <v>0</v>
      </c>
      <c r="V117" s="50">
        <v>8.1874000000000002</v>
      </c>
      <c r="W117" s="50">
        <v>5.6201999999999996</v>
      </c>
      <c r="X117" s="50">
        <v>8.9989000000000008</v>
      </c>
      <c r="Y117" s="50">
        <v>0</v>
      </c>
      <c r="Z117" s="50">
        <v>5.3232999999999997</v>
      </c>
      <c r="AA117" s="50">
        <v>0</v>
      </c>
      <c r="AB117" s="50">
        <v>5.3232999999999997</v>
      </c>
      <c r="AC117" s="50">
        <v>4.7057000000000002</v>
      </c>
      <c r="AD117" s="50">
        <v>7.1421999999999999</v>
      </c>
      <c r="AE117" s="50">
        <v>0</v>
      </c>
    </row>
    <row r="118" spans="1:31" ht="13.8" hidden="1" outlineLevel="1" collapsed="1">
      <c r="A118" s="15">
        <v>43800</v>
      </c>
      <c r="B118" s="50">
        <v>15.0329</v>
      </c>
      <c r="C118" s="50">
        <v>20.111499999999999</v>
      </c>
      <c r="D118" s="50">
        <v>14.075699999999999</v>
      </c>
      <c r="E118" s="50">
        <v>14.8881</v>
      </c>
      <c r="F118" s="50">
        <v>11.0138</v>
      </c>
      <c r="G118" s="50">
        <v>22</v>
      </c>
      <c r="H118" s="50">
        <v>16.8825</v>
      </c>
      <c r="I118" s="50">
        <v>20.111499999999999</v>
      </c>
      <c r="J118" s="50">
        <v>16.101400000000002</v>
      </c>
      <c r="K118" s="50">
        <v>15.7865</v>
      </c>
      <c r="L118" s="50">
        <v>19.688199999999998</v>
      </c>
      <c r="M118" s="50">
        <v>22</v>
      </c>
      <c r="N118" s="50">
        <v>6.9345999999999997</v>
      </c>
      <c r="O118" s="50">
        <v>0</v>
      </c>
      <c r="P118" s="50">
        <v>6.9345999999999997</v>
      </c>
      <c r="Q118" s="50">
        <v>6.2102000000000004</v>
      </c>
      <c r="R118" s="50">
        <v>7.3003999999999998</v>
      </c>
      <c r="S118" s="50">
        <v>0</v>
      </c>
      <c r="T118" s="50">
        <v>7.2497999999999996</v>
      </c>
      <c r="U118" s="50">
        <v>0</v>
      </c>
      <c r="V118" s="50">
        <v>7.2497999999999996</v>
      </c>
      <c r="W118" s="50">
        <v>6.6142000000000003</v>
      </c>
      <c r="X118" s="50">
        <v>7.4961000000000002</v>
      </c>
      <c r="Y118" s="50">
        <v>0</v>
      </c>
      <c r="Z118" s="50">
        <v>5.0728999999999997</v>
      </c>
      <c r="AA118" s="50">
        <v>0</v>
      </c>
      <c r="AB118" s="50">
        <v>5.0728999999999997</v>
      </c>
      <c r="AC118" s="50">
        <v>5.2134</v>
      </c>
      <c r="AD118" s="50">
        <v>4.79</v>
      </c>
      <c r="AE118" s="50">
        <v>0</v>
      </c>
    </row>
    <row r="119" spans="1:31" ht="13.8" hidden="1" outlineLevel="1" collapsed="1">
      <c r="A119" s="15">
        <v>43831</v>
      </c>
      <c r="B119" s="50">
        <v>14.992599999999999</v>
      </c>
      <c r="C119" s="50">
        <v>20.0945</v>
      </c>
      <c r="D119" s="50">
        <v>13.8847</v>
      </c>
      <c r="E119" s="50">
        <v>14.293100000000001</v>
      </c>
      <c r="F119" s="50">
        <v>11.116199999999999</v>
      </c>
      <c r="G119" s="50">
        <v>0</v>
      </c>
      <c r="H119" s="50">
        <v>15.7736</v>
      </c>
      <c r="I119" s="50">
        <v>20.0945</v>
      </c>
      <c r="J119" s="50">
        <v>14.7159</v>
      </c>
      <c r="K119" s="50">
        <v>14.5097</v>
      </c>
      <c r="L119" s="50">
        <v>19.3416</v>
      </c>
      <c r="M119" s="50">
        <v>0</v>
      </c>
      <c r="N119" s="50">
        <v>7.3521999999999998</v>
      </c>
      <c r="O119" s="50">
        <v>0</v>
      </c>
      <c r="P119" s="50">
        <v>7.3521999999999998</v>
      </c>
      <c r="Q119" s="50">
        <v>5.9969000000000001</v>
      </c>
      <c r="R119" s="50">
        <v>7.6835000000000004</v>
      </c>
      <c r="S119" s="50" t="s">
        <v>126</v>
      </c>
      <c r="T119" s="50">
        <v>7.4679000000000002</v>
      </c>
      <c r="U119" s="50">
        <v>0</v>
      </c>
      <c r="V119" s="50">
        <v>7.4679000000000002</v>
      </c>
      <c r="W119" s="50">
        <v>6.4028</v>
      </c>
      <c r="X119" s="50">
        <v>7.6835000000000004</v>
      </c>
      <c r="Y119" s="50">
        <v>0</v>
      </c>
      <c r="Z119" s="50">
        <v>4.0426000000000002</v>
      </c>
      <c r="AA119" s="50">
        <v>0</v>
      </c>
      <c r="AB119" s="50">
        <v>4.0426000000000002</v>
      </c>
      <c r="AC119" s="50">
        <v>4.0426000000000002</v>
      </c>
      <c r="AD119" s="50">
        <v>0</v>
      </c>
      <c r="AE119" s="50">
        <v>0</v>
      </c>
    </row>
    <row r="120" spans="1:31" ht="13.8" hidden="1" outlineLevel="1" collapsed="1">
      <c r="A120" s="15">
        <v>43862</v>
      </c>
      <c r="B120" s="50">
        <v>14.694900000000001</v>
      </c>
      <c r="C120" s="50">
        <v>19.519600000000001</v>
      </c>
      <c r="D120" s="50">
        <v>13.501799999999999</v>
      </c>
      <c r="E120" s="50">
        <v>14.2387</v>
      </c>
      <c r="F120" s="50">
        <v>11.6144</v>
      </c>
      <c r="G120" s="50">
        <v>22</v>
      </c>
      <c r="H120" s="50">
        <v>17.145</v>
      </c>
      <c r="I120" s="50">
        <v>19.519600000000001</v>
      </c>
      <c r="J120" s="50">
        <v>16.324400000000001</v>
      </c>
      <c r="K120" s="50">
        <v>15.7508</v>
      </c>
      <c r="L120" s="50">
        <v>19.0823</v>
      </c>
      <c r="M120" s="50">
        <v>22</v>
      </c>
      <c r="N120" s="50">
        <v>6.4039999999999999</v>
      </c>
      <c r="O120" s="50">
        <v>0</v>
      </c>
      <c r="P120" s="50">
        <v>6.4039999999999999</v>
      </c>
      <c r="Q120" s="50">
        <v>6.8956999999999997</v>
      </c>
      <c r="R120" s="50">
        <v>6.0340999999999996</v>
      </c>
      <c r="S120" s="50">
        <v>0</v>
      </c>
      <c r="T120" s="50">
        <v>6.2827999999999999</v>
      </c>
      <c r="U120" s="50">
        <v>0</v>
      </c>
      <c r="V120" s="50">
        <v>6.2827999999999999</v>
      </c>
      <c r="W120" s="50">
        <v>6.9187000000000003</v>
      </c>
      <c r="X120" s="50">
        <v>6.0340999999999996</v>
      </c>
      <c r="Y120" s="50">
        <v>0</v>
      </c>
      <c r="Z120" s="50">
        <v>6.8708999999999998</v>
      </c>
      <c r="AA120" s="50">
        <v>0</v>
      </c>
      <c r="AB120" s="50">
        <v>6.8708999999999998</v>
      </c>
      <c r="AC120" s="50">
        <v>6.8708999999999998</v>
      </c>
      <c r="AD120" s="50">
        <v>0</v>
      </c>
      <c r="AE120" s="50">
        <v>0</v>
      </c>
    </row>
    <row r="121" spans="1:31" ht="13.8" hidden="1" outlineLevel="1" collapsed="1">
      <c r="A121" s="15">
        <v>43891</v>
      </c>
      <c r="B121" s="50">
        <v>15.497400000000001</v>
      </c>
      <c r="C121" s="50">
        <v>18.408999999999999</v>
      </c>
      <c r="D121" s="50">
        <v>14.787800000000001</v>
      </c>
      <c r="E121" s="50">
        <v>15.116099999999999</v>
      </c>
      <c r="F121" s="50">
        <v>12.578799999999999</v>
      </c>
      <c r="G121" s="50">
        <v>0</v>
      </c>
      <c r="H121" s="50">
        <v>16.165099999999999</v>
      </c>
      <c r="I121" s="50">
        <v>18.408999999999999</v>
      </c>
      <c r="J121" s="50">
        <v>15.5716</v>
      </c>
      <c r="K121" s="50">
        <v>15.3368</v>
      </c>
      <c r="L121" s="50">
        <v>18.259699999999999</v>
      </c>
      <c r="M121" s="50">
        <v>0</v>
      </c>
      <c r="N121" s="50">
        <v>5.5879000000000003</v>
      </c>
      <c r="O121" s="50">
        <v>0</v>
      </c>
      <c r="P121" s="50">
        <v>5.5879000000000003</v>
      </c>
      <c r="Q121" s="50">
        <v>7.0256999999999996</v>
      </c>
      <c r="R121" s="50">
        <v>4.9878</v>
      </c>
      <c r="S121" s="50" t="s">
        <v>126</v>
      </c>
      <c r="T121" s="50">
        <v>7.1384999999999996</v>
      </c>
      <c r="U121" s="50">
        <v>0</v>
      </c>
      <c r="V121" s="50">
        <v>7.1384999999999996</v>
      </c>
      <c r="W121" s="50">
        <v>7.0987999999999998</v>
      </c>
      <c r="X121" s="50">
        <v>7.3018999999999998</v>
      </c>
      <c r="Y121" s="50">
        <v>0</v>
      </c>
      <c r="Z121" s="50">
        <v>4.9724000000000004</v>
      </c>
      <c r="AA121" s="50">
        <v>0</v>
      </c>
      <c r="AB121" s="50">
        <v>4.9724000000000004</v>
      </c>
      <c r="AC121" s="50">
        <v>6.7718999999999996</v>
      </c>
      <c r="AD121" s="50">
        <v>4.79</v>
      </c>
      <c r="AE121" s="50">
        <v>0</v>
      </c>
    </row>
    <row r="122" spans="1:31" ht="13.8" hidden="1" outlineLevel="1" collapsed="1">
      <c r="A122" s="15">
        <v>43922</v>
      </c>
      <c r="B122" s="50">
        <v>15.2113</v>
      </c>
      <c r="C122" s="50">
        <v>17.829899999999999</v>
      </c>
      <c r="D122" s="50">
        <v>14.1465</v>
      </c>
      <c r="E122" s="50">
        <v>14.0497</v>
      </c>
      <c r="F122" s="50">
        <v>14.9466</v>
      </c>
      <c r="G122" s="50">
        <v>0</v>
      </c>
      <c r="H122" s="50">
        <v>17.401499999999999</v>
      </c>
      <c r="I122" s="50">
        <v>17.829899999999999</v>
      </c>
      <c r="J122" s="50">
        <v>17.148800000000001</v>
      </c>
      <c r="K122" s="50">
        <v>16.953099999999999</v>
      </c>
      <c r="L122" s="50">
        <v>18.699100000000001</v>
      </c>
      <c r="M122" s="50">
        <v>0</v>
      </c>
      <c r="N122" s="50">
        <v>7.4802</v>
      </c>
      <c r="O122" s="50">
        <v>0</v>
      </c>
      <c r="P122" s="50">
        <v>7.4802</v>
      </c>
      <c r="Q122" s="50">
        <v>7.6974</v>
      </c>
      <c r="R122" s="50">
        <v>5.5</v>
      </c>
      <c r="S122" s="50" t="s">
        <v>126</v>
      </c>
      <c r="T122" s="50">
        <v>7.7305999999999999</v>
      </c>
      <c r="U122" s="50">
        <v>0</v>
      </c>
      <c r="V122" s="50">
        <v>7.7305999999999999</v>
      </c>
      <c r="W122" s="50">
        <v>8.0027000000000008</v>
      </c>
      <c r="X122" s="50">
        <v>5.5</v>
      </c>
      <c r="Y122" s="50">
        <v>0</v>
      </c>
      <c r="Z122" s="50">
        <v>4.9733999999999998</v>
      </c>
      <c r="AA122" s="50">
        <v>0</v>
      </c>
      <c r="AB122" s="50">
        <v>4.9733999999999998</v>
      </c>
      <c r="AC122" s="50">
        <v>4.9733999999999998</v>
      </c>
      <c r="AD122" s="50">
        <v>0</v>
      </c>
      <c r="AE122" s="50">
        <v>0</v>
      </c>
    </row>
    <row r="123" spans="1:31" ht="13.8" hidden="1" outlineLevel="1" collapsed="1">
      <c r="A123" s="15">
        <v>43952</v>
      </c>
      <c r="B123" s="50">
        <v>16.245799999999999</v>
      </c>
      <c r="C123" s="50">
        <v>17.676600000000001</v>
      </c>
      <c r="D123" s="50">
        <v>15.460100000000001</v>
      </c>
      <c r="E123" s="50">
        <v>15.1396</v>
      </c>
      <c r="F123" s="50">
        <v>18.2758</v>
      </c>
      <c r="G123" s="50">
        <v>0</v>
      </c>
      <c r="H123" s="50">
        <v>16.630199999999999</v>
      </c>
      <c r="I123" s="50">
        <v>17.676600000000001</v>
      </c>
      <c r="J123" s="50">
        <v>16.022600000000001</v>
      </c>
      <c r="K123" s="50">
        <v>15.723800000000001</v>
      </c>
      <c r="L123" s="50">
        <v>18.547799999999999</v>
      </c>
      <c r="M123" s="50">
        <v>0</v>
      </c>
      <c r="N123" s="50">
        <v>5.6708999999999996</v>
      </c>
      <c r="O123" s="50">
        <v>0</v>
      </c>
      <c r="P123" s="50">
        <v>5.6708999999999996</v>
      </c>
      <c r="Q123" s="50">
        <v>5.6692999999999998</v>
      </c>
      <c r="R123" s="50">
        <v>5.7083000000000004</v>
      </c>
      <c r="S123" s="50" t="s">
        <v>126</v>
      </c>
      <c r="T123" s="50">
        <v>6.8856999999999999</v>
      </c>
      <c r="U123" s="50">
        <v>0</v>
      </c>
      <c r="V123" s="50">
        <v>6.8856999999999999</v>
      </c>
      <c r="W123" s="50">
        <v>6.9802</v>
      </c>
      <c r="X123" s="50">
        <v>5.5</v>
      </c>
      <c r="Y123" s="50">
        <v>0</v>
      </c>
      <c r="Z123" s="50">
        <v>4.2557999999999998</v>
      </c>
      <c r="AA123" s="50">
        <v>0</v>
      </c>
      <c r="AB123" s="50">
        <v>4.2557999999999998</v>
      </c>
      <c r="AC123" s="50">
        <v>4.2225000000000001</v>
      </c>
      <c r="AD123" s="50">
        <v>7</v>
      </c>
      <c r="AE123" s="50">
        <v>0</v>
      </c>
    </row>
    <row r="124" spans="1:31" ht="13.8" hidden="1" outlineLevel="1" collapsed="1">
      <c r="A124" s="15">
        <v>43983</v>
      </c>
      <c r="B124" s="50">
        <v>14.0022</v>
      </c>
      <c r="C124" s="50">
        <v>17.040700000000001</v>
      </c>
      <c r="D124" s="50">
        <v>13.0161</v>
      </c>
      <c r="E124" s="50">
        <v>12.914099999999999</v>
      </c>
      <c r="F124" s="50">
        <v>13.4809</v>
      </c>
      <c r="G124" s="50">
        <v>20.9649</v>
      </c>
      <c r="H124" s="50">
        <v>14.5542</v>
      </c>
      <c r="I124" s="50">
        <v>17.040700000000001</v>
      </c>
      <c r="J124" s="50">
        <v>13.6669</v>
      </c>
      <c r="K124" s="50">
        <v>13.2425</v>
      </c>
      <c r="L124" s="50">
        <v>16.959099999999999</v>
      </c>
      <c r="M124" s="50">
        <v>20.9649</v>
      </c>
      <c r="N124" s="50">
        <v>6.4782999999999999</v>
      </c>
      <c r="O124" s="50">
        <v>0</v>
      </c>
      <c r="P124" s="50">
        <v>6.4782999999999999</v>
      </c>
      <c r="Q124" s="50">
        <v>5.7484000000000002</v>
      </c>
      <c r="R124" s="50">
        <v>6.9828999999999999</v>
      </c>
      <c r="S124" s="50">
        <v>0</v>
      </c>
      <c r="T124" s="50">
        <v>6.9945000000000004</v>
      </c>
      <c r="U124" s="50">
        <v>0</v>
      </c>
      <c r="V124" s="50">
        <v>6.9945000000000004</v>
      </c>
      <c r="W124" s="50">
        <v>7.0323000000000002</v>
      </c>
      <c r="X124" s="50">
        <v>6.9828000000000001</v>
      </c>
      <c r="Y124" s="50">
        <v>0</v>
      </c>
      <c r="Z124" s="50">
        <v>4.7485999999999997</v>
      </c>
      <c r="AA124" s="50">
        <v>0</v>
      </c>
      <c r="AB124" s="50">
        <v>4.7485999999999997</v>
      </c>
      <c r="AC124" s="50">
        <v>4.7089999999999996</v>
      </c>
      <c r="AD124" s="50">
        <v>7</v>
      </c>
      <c r="AE124" s="50">
        <v>0</v>
      </c>
    </row>
    <row r="125" spans="1:31" ht="13.8" hidden="1" outlineLevel="1" collapsed="1">
      <c r="A125" s="15">
        <v>44013</v>
      </c>
      <c r="B125" s="50">
        <v>12.763199999999999</v>
      </c>
      <c r="C125" s="50">
        <v>17.0837</v>
      </c>
      <c r="D125" s="50">
        <v>11.807399999999999</v>
      </c>
      <c r="E125" s="50">
        <v>11.523400000000001</v>
      </c>
      <c r="F125" s="50">
        <v>13.978</v>
      </c>
      <c r="G125" s="50">
        <v>18.731100000000001</v>
      </c>
      <c r="H125" s="50">
        <v>13.396100000000001</v>
      </c>
      <c r="I125" s="50">
        <v>17.0837</v>
      </c>
      <c r="J125" s="50">
        <v>12.480600000000001</v>
      </c>
      <c r="K125" s="50">
        <v>12.120799999999999</v>
      </c>
      <c r="L125" s="50">
        <v>15.354799999999999</v>
      </c>
      <c r="M125" s="50">
        <v>18.731100000000001</v>
      </c>
      <c r="N125" s="50">
        <v>6.3032000000000004</v>
      </c>
      <c r="O125" s="50">
        <v>0</v>
      </c>
      <c r="P125" s="50">
        <v>6.3032000000000004</v>
      </c>
      <c r="Q125" s="50">
        <v>6.4416000000000002</v>
      </c>
      <c r="R125" s="50">
        <v>5.4870000000000001</v>
      </c>
      <c r="S125" s="50" t="s">
        <v>126</v>
      </c>
      <c r="T125" s="50">
        <v>7.133</v>
      </c>
      <c r="U125" s="50">
        <v>0</v>
      </c>
      <c r="V125" s="50">
        <v>7.133</v>
      </c>
      <c r="W125" s="50">
        <v>7.1473000000000004</v>
      </c>
      <c r="X125" s="50">
        <v>5.5</v>
      </c>
      <c r="Y125" s="50">
        <v>0</v>
      </c>
      <c r="Z125" s="50">
        <v>4.8634000000000004</v>
      </c>
      <c r="AA125" s="50">
        <v>0</v>
      </c>
      <c r="AB125" s="50">
        <v>4.8634000000000004</v>
      </c>
      <c r="AC125" s="50">
        <v>4.4793000000000003</v>
      </c>
      <c r="AD125" s="50">
        <v>5.4865000000000004</v>
      </c>
      <c r="AE125" s="50">
        <v>0</v>
      </c>
    </row>
    <row r="126" spans="1:31" ht="13.8" hidden="1" outlineLevel="1" collapsed="1">
      <c r="A126" s="15">
        <v>44044</v>
      </c>
      <c r="B126" s="50">
        <v>11.9778</v>
      </c>
      <c r="C126" s="50">
        <v>16.52</v>
      </c>
      <c r="D126" s="50">
        <v>10.991199999999999</v>
      </c>
      <c r="E126" s="50">
        <v>10.629899999999999</v>
      </c>
      <c r="F126" s="50">
        <v>14.3416</v>
      </c>
      <c r="G126" s="50">
        <v>18.819400000000002</v>
      </c>
      <c r="H126" s="50">
        <v>13.106999999999999</v>
      </c>
      <c r="I126" s="50">
        <v>16.52</v>
      </c>
      <c r="J126" s="50">
        <v>12.104900000000001</v>
      </c>
      <c r="K126" s="50">
        <v>11.5939</v>
      </c>
      <c r="L126" s="50">
        <v>16.563700000000001</v>
      </c>
      <c r="M126" s="50">
        <v>18.819400000000002</v>
      </c>
      <c r="N126" s="50">
        <v>7.8265000000000002</v>
      </c>
      <c r="O126" s="50">
        <v>0</v>
      </c>
      <c r="P126" s="50">
        <v>7.8265000000000002</v>
      </c>
      <c r="Q126" s="50">
        <v>7.9749999999999996</v>
      </c>
      <c r="R126" s="50">
        <v>5.9158999999999997</v>
      </c>
      <c r="S126" s="50">
        <v>0</v>
      </c>
      <c r="T126" s="50">
        <v>7.9497</v>
      </c>
      <c r="U126" s="50">
        <v>0</v>
      </c>
      <c r="V126" s="50">
        <v>7.9497</v>
      </c>
      <c r="W126" s="50">
        <v>8.1136999999999997</v>
      </c>
      <c r="X126" s="50">
        <v>5.8906999999999998</v>
      </c>
      <c r="Y126" s="50">
        <v>0</v>
      </c>
      <c r="Z126" s="50">
        <v>5.1810999999999998</v>
      </c>
      <c r="AA126" s="50">
        <v>0</v>
      </c>
      <c r="AB126" s="50">
        <v>5.1810999999999998</v>
      </c>
      <c r="AC126" s="50">
        <v>5.1113999999999997</v>
      </c>
      <c r="AD126" s="50">
        <v>7</v>
      </c>
      <c r="AE126" s="50">
        <v>0</v>
      </c>
    </row>
    <row r="127" spans="1:31" ht="13.8" hidden="1" outlineLevel="1" collapsed="1">
      <c r="A127" s="15">
        <v>44075</v>
      </c>
      <c r="B127" s="50">
        <v>10.7563</v>
      </c>
      <c r="C127" s="50">
        <v>16.249099999999999</v>
      </c>
      <c r="D127" s="50">
        <v>9.9396000000000004</v>
      </c>
      <c r="E127" s="50">
        <v>9.9709000000000003</v>
      </c>
      <c r="F127" s="50">
        <v>16.024999999999999</v>
      </c>
      <c r="G127" s="50">
        <v>5.2816000000000001</v>
      </c>
      <c r="H127" s="50">
        <v>12.339499999999999</v>
      </c>
      <c r="I127" s="50">
        <v>16.249099999999999</v>
      </c>
      <c r="J127" s="50">
        <v>11.484</v>
      </c>
      <c r="K127" s="50">
        <v>11.0684</v>
      </c>
      <c r="L127" s="50">
        <v>16.2713</v>
      </c>
      <c r="M127" s="50">
        <v>17.753900000000002</v>
      </c>
      <c r="N127" s="50">
        <v>6.6654999999999998</v>
      </c>
      <c r="O127" s="50">
        <v>0</v>
      </c>
      <c r="P127" s="50">
        <v>6.6654999999999998</v>
      </c>
      <c r="Q127" s="50">
        <v>7.1334999999999997</v>
      </c>
      <c r="R127" s="50">
        <v>7.8685999999999998</v>
      </c>
      <c r="S127" s="50">
        <v>5.17</v>
      </c>
      <c r="T127" s="50">
        <v>7.2285000000000004</v>
      </c>
      <c r="U127" s="50">
        <v>0</v>
      </c>
      <c r="V127" s="50">
        <v>7.2285000000000004</v>
      </c>
      <c r="W127" s="50">
        <v>7.2237</v>
      </c>
      <c r="X127" s="50">
        <v>8</v>
      </c>
      <c r="Y127" s="50">
        <v>0</v>
      </c>
      <c r="Z127" s="50">
        <v>5.2695999999999996</v>
      </c>
      <c r="AA127" s="50">
        <v>0</v>
      </c>
      <c r="AB127" s="50">
        <v>5.2695999999999996</v>
      </c>
      <c r="AC127" s="50">
        <v>5.7595999999999998</v>
      </c>
      <c r="AD127" s="50">
        <v>7</v>
      </c>
      <c r="AE127" s="50">
        <v>5.17</v>
      </c>
    </row>
    <row r="128" spans="1:31" ht="13.8" hidden="1" outlineLevel="1" collapsed="1">
      <c r="A128" s="15">
        <v>44105</v>
      </c>
      <c r="B128" s="50">
        <v>11.903700000000001</v>
      </c>
      <c r="C128" s="50">
        <v>15.472</v>
      </c>
      <c r="D128" s="50">
        <v>11.374599999999999</v>
      </c>
      <c r="E128" s="50">
        <v>11.329800000000001</v>
      </c>
      <c r="F128" s="50">
        <v>11.7127</v>
      </c>
      <c r="G128" s="50">
        <v>16.7896</v>
      </c>
      <c r="H128" s="50">
        <v>12.536899999999999</v>
      </c>
      <c r="I128" s="50">
        <v>15.472</v>
      </c>
      <c r="J128" s="50">
        <v>12.0558</v>
      </c>
      <c r="K128" s="50">
        <v>11.798</v>
      </c>
      <c r="L128" s="50">
        <v>14.7791</v>
      </c>
      <c r="M128" s="50">
        <v>16.7896</v>
      </c>
      <c r="N128" s="50">
        <v>4.9058000000000002</v>
      </c>
      <c r="O128" s="50">
        <v>0</v>
      </c>
      <c r="P128" s="50">
        <v>4.9058000000000002</v>
      </c>
      <c r="Q128" s="50">
        <v>5.4626999999999999</v>
      </c>
      <c r="R128" s="50">
        <v>3.6514000000000002</v>
      </c>
      <c r="S128" s="50" t="s">
        <v>126</v>
      </c>
      <c r="T128" s="50">
        <v>5.6193999999999997</v>
      </c>
      <c r="U128" s="50">
        <v>0</v>
      </c>
      <c r="V128" s="50">
        <v>5.6193999999999997</v>
      </c>
      <c r="W128" s="50">
        <v>5.5439999999999996</v>
      </c>
      <c r="X128" s="50">
        <v>6.49</v>
      </c>
      <c r="Y128" s="50">
        <v>0</v>
      </c>
      <c r="Z128" s="50">
        <v>3.0798999999999999</v>
      </c>
      <c r="AA128" s="50">
        <v>0</v>
      </c>
      <c r="AB128" s="50">
        <v>3.0798999999999999</v>
      </c>
      <c r="AC128" s="50">
        <v>3.7176999999999998</v>
      </c>
      <c r="AD128" s="50">
        <v>3.0011999999999999</v>
      </c>
      <c r="AE128" s="50">
        <v>0</v>
      </c>
    </row>
    <row r="129" spans="1:31" ht="13.8" hidden="1" outlineLevel="1" collapsed="1">
      <c r="A129" s="15">
        <v>44136</v>
      </c>
      <c r="B129" s="50">
        <v>12.545400000000001</v>
      </c>
      <c r="C129" s="50">
        <v>15.1198</v>
      </c>
      <c r="D129" s="50">
        <v>11.965299999999999</v>
      </c>
      <c r="E129" s="50">
        <v>11.9367</v>
      </c>
      <c r="F129" s="50">
        <v>12.8727</v>
      </c>
      <c r="G129" s="50">
        <v>6.2674000000000003</v>
      </c>
      <c r="H129" s="50">
        <v>13.0725</v>
      </c>
      <c r="I129" s="50">
        <v>15.1198</v>
      </c>
      <c r="J129" s="50">
        <v>12.5703</v>
      </c>
      <c r="K129" s="50">
        <v>12.4399</v>
      </c>
      <c r="L129" s="50">
        <v>13.3797</v>
      </c>
      <c r="M129" s="50">
        <v>19.1234</v>
      </c>
      <c r="N129" s="50">
        <v>5.1307</v>
      </c>
      <c r="O129" s="50">
        <v>0</v>
      </c>
      <c r="P129" s="50">
        <v>5.1307</v>
      </c>
      <c r="Q129" s="50">
        <v>4.2032999999999996</v>
      </c>
      <c r="R129" s="50">
        <v>8</v>
      </c>
      <c r="S129" s="50">
        <v>5.8</v>
      </c>
      <c r="T129" s="50">
        <v>4.8646000000000003</v>
      </c>
      <c r="U129" s="50">
        <v>0</v>
      </c>
      <c r="V129" s="50">
        <v>4.8646000000000003</v>
      </c>
      <c r="W129" s="50">
        <v>4.0579999999999998</v>
      </c>
      <c r="X129" s="50">
        <v>8</v>
      </c>
      <c r="Y129" s="50">
        <v>0</v>
      </c>
      <c r="Z129" s="50">
        <v>6.0195999999999996</v>
      </c>
      <c r="AA129" s="50">
        <v>0</v>
      </c>
      <c r="AB129" s="50">
        <v>6.0195999999999996</v>
      </c>
      <c r="AC129" s="50">
        <v>7.9058000000000002</v>
      </c>
      <c r="AD129" s="50">
        <v>0</v>
      </c>
      <c r="AE129" s="50">
        <v>5.8</v>
      </c>
    </row>
    <row r="130" spans="1:31" ht="13.8" hidden="1" outlineLevel="1" collapsed="1">
      <c r="A130" s="15">
        <v>44166</v>
      </c>
      <c r="B130" s="50">
        <v>12.4407</v>
      </c>
      <c r="C130" s="50">
        <v>14.652200000000001</v>
      </c>
      <c r="D130" s="50">
        <v>11.881</v>
      </c>
      <c r="E130" s="50">
        <v>11.912000000000001</v>
      </c>
      <c r="F130" s="50">
        <v>12.625400000000001</v>
      </c>
      <c r="G130" s="50">
        <v>5.8318000000000003</v>
      </c>
      <c r="H130" s="50">
        <v>13.363200000000001</v>
      </c>
      <c r="I130" s="50">
        <v>14.652200000000001</v>
      </c>
      <c r="J130" s="50">
        <v>12.981299999999999</v>
      </c>
      <c r="K130" s="50">
        <v>12.963699999999999</v>
      </c>
      <c r="L130" s="50">
        <v>13.1119</v>
      </c>
      <c r="M130" s="50">
        <v>22</v>
      </c>
      <c r="N130" s="50">
        <v>5.4366000000000003</v>
      </c>
      <c r="O130" s="50">
        <v>0</v>
      </c>
      <c r="P130" s="50">
        <v>5.4366000000000003</v>
      </c>
      <c r="Q130" s="50">
        <v>5.4284999999999997</v>
      </c>
      <c r="R130" s="50">
        <v>4.5438999999999998</v>
      </c>
      <c r="S130" s="50">
        <v>5.8</v>
      </c>
      <c r="T130" s="50">
        <v>5.1639999999999997</v>
      </c>
      <c r="U130" s="50">
        <v>0</v>
      </c>
      <c r="V130" s="50">
        <v>5.1639999999999997</v>
      </c>
      <c r="W130" s="50">
        <v>5.1962999999999999</v>
      </c>
      <c r="X130" s="50">
        <v>4.5438999999999998</v>
      </c>
      <c r="Y130" s="50">
        <v>0</v>
      </c>
      <c r="Z130" s="50">
        <v>6.7708000000000004</v>
      </c>
      <c r="AA130" s="50">
        <v>0</v>
      </c>
      <c r="AB130" s="50">
        <v>6.7708000000000004</v>
      </c>
      <c r="AC130" s="50">
        <v>9.0831</v>
      </c>
      <c r="AD130" s="50">
        <v>0</v>
      </c>
      <c r="AE130" s="50">
        <v>5.8</v>
      </c>
    </row>
    <row r="131" spans="1:31" ht="13.8" hidden="1" outlineLevel="1" collapsed="1">
      <c r="A131" s="15">
        <v>44197</v>
      </c>
      <c r="B131" s="50">
        <v>12.589499999999999</v>
      </c>
      <c r="C131" s="50">
        <v>14.4885</v>
      </c>
      <c r="D131" s="50">
        <v>12.135999999999999</v>
      </c>
      <c r="E131" s="50">
        <v>12.4255</v>
      </c>
      <c r="F131" s="50">
        <v>13.9305</v>
      </c>
      <c r="G131" s="50">
        <v>6.6849999999999996</v>
      </c>
      <c r="H131" s="50">
        <v>13.421799999999999</v>
      </c>
      <c r="I131" s="50">
        <v>14.4885</v>
      </c>
      <c r="J131" s="50">
        <v>13.1295</v>
      </c>
      <c r="K131" s="50">
        <v>13.015700000000001</v>
      </c>
      <c r="L131" s="50">
        <v>13.9305</v>
      </c>
      <c r="M131" s="50">
        <v>17</v>
      </c>
      <c r="N131" s="50">
        <v>5.3869999999999996</v>
      </c>
      <c r="O131" s="50">
        <v>0</v>
      </c>
      <c r="P131" s="50">
        <v>5.3869999999999996</v>
      </c>
      <c r="Q131" s="50">
        <v>3.7052</v>
      </c>
      <c r="R131" s="50" t="s">
        <v>126</v>
      </c>
      <c r="S131" s="50">
        <v>6.53</v>
      </c>
      <c r="T131" s="50">
        <v>5.6176000000000004</v>
      </c>
      <c r="U131" s="50">
        <v>0</v>
      </c>
      <c r="V131" s="50">
        <v>5.6176000000000004</v>
      </c>
      <c r="W131" s="50">
        <v>3.9098000000000002</v>
      </c>
      <c r="X131" s="50">
        <v>0</v>
      </c>
      <c r="Y131" s="50">
        <v>6.53</v>
      </c>
      <c r="Z131" s="50">
        <v>2.9529999999999998</v>
      </c>
      <c r="AA131" s="50">
        <v>0</v>
      </c>
      <c r="AB131" s="50">
        <v>2.9529999999999998</v>
      </c>
      <c r="AC131" s="50">
        <v>2.9529999999999998</v>
      </c>
      <c r="AD131" s="50">
        <v>0</v>
      </c>
      <c r="AE131" s="50">
        <v>0</v>
      </c>
    </row>
    <row r="132" spans="1:31" ht="13.8" hidden="1" outlineLevel="1" collapsed="1">
      <c r="A132" s="15">
        <v>44228</v>
      </c>
      <c r="B132" s="50">
        <v>12.422599999999999</v>
      </c>
      <c r="C132" s="50">
        <v>14.6889</v>
      </c>
      <c r="D132" s="50">
        <v>11.741300000000001</v>
      </c>
      <c r="E132" s="50">
        <v>11.6114</v>
      </c>
      <c r="F132" s="50">
        <v>12.444000000000001</v>
      </c>
      <c r="G132" s="50">
        <v>17</v>
      </c>
      <c r="H132" s="50">
        <v>13.3652</v>
      </c>
      <c r="I132" s="50">
        <v>14.688800000000001</v>
      </c>
      <c r="J132" s="50">
        <v>12.9071</v>
      </c>
      <c r="K132" s="50">
        <v>13.0069</v>
      </c>
      <c r="L132" s="50">
        <v>12.444000000000001</v>
      </c>
      <c r="M132" s="50">
        <v>17</v>
      </c>
      <c r="N132" s="50">
        <v>4.0244</v>
      </c>
      <c r="O132" s="50">
        <v>36.5</v>
      </c>
      <c r="P132" s="50">
        <v>4.0243000000000002</v>
      </c>
      <c r="Q132" s="50">
        <v>4.0243000000000002</v>
      </c>
      <c r="R132" s="50" t="s">
        <v>126</v>
      </c>
      <c r="S132" s="50">
        <v>0</v>
      </c>
      <c r="T132" s="50">
        <v>4.2469999999999999</v>
      </c>
      <c r="U132" s="50">
        <v>36.5</v>
      </c>
      <c r="V132" s="50">
        <v>4.2469999999999999</v>
      </c>
      <c r="W132" s="50">
        <v>4.2469999999999999</v>
      </c>
      <c r="X132" s="50">
        <v>0</v>
      </c>
      <c r="Y132" s="50">
        <v>0</v>
      </c>
      <c r="Z132" s="50">
        <v>2.8025000000000002</v>
      </c>
      <c r="AA132" s="50">
        <v>36.5</v>
      </c>
      <c r="AB132" s="50">
        <v>2.8022999999999998</v>
      </c>
      <c r="AC132" s="50">
        <v>2.8022999999999998</v>
      </c>
      <c r="AD132" s="50">
        <v>0</v>
      </c>
      <c r="AE132" s="50">
        <v>0</v>
      </c>
    </row>
    <row r="133" spans="1:31" ht="13.8" hidden="1" outlineLevel="1" collapsed="1">
      <c r="A133" s="15">
        <v>44256</v>
      </c>
      <c r="B133" s="50">
        <v>12.5025</v>
      </c>
      <c r="C133" s="50">
        <v>14.4442</v>
      </c>
      <c r="D133" s="50">
        <v>12.0556</v>
      </c>
      <c r="E133" s="50">
        <v>11.975300000000001</v>
      </c>
      <c r="F133" s="50">
        <v>12.403</v>
      </c>
      <c r="G133" s="50">
        <v>18.263300000000001</v>
      </c>
      <c r="H133" s="50">
        <v>13.0029</v>
      </c>
      <c r="I133" s="50">
        <v>14.4442</v>
      </c>
      <c r="J133" s="50">
        <v>12.6395</v>
      </c>
      <c r="K133" s="50">
        <v>12.661099999999999</v>
      </c>
      <c r="L133" s="50">
        <v>12.403</v>
      </c>
      <c r="M133" s="50">
        <v>18.263300000000001</v>
      </c>
      <c r="N133" s="50">
        <v>5.9188000000000001</v>
      </c>
      <c r="O133" s="50">
        <v>0</v>
      </c>
      <c r="P133" s="50">
        <v>5.9188000000000001</v>
      </c>
      <c r="Q133" s="50">
        <v>5.9188000000000001</v>
      </c>
      <c r="R133" s="50" t="s">
        <v>126</v>
      </c>
      <c r="S133" s="50" t="s">
        <v>126</v>
      </c>
      <c r="T133" s="50">
        <v>5.3794000000000004</v>
      </c>
      <c r="U133" s="50">
        <v>0</v>
      </c>
      <c r="V133" s="50">
        <v>5.3794000000000004</v>
      </c>
      <c r="W133" s="50">
        <v>5.3794000000000004</v>
      </c>
      <c r="X133" s="50">
        <v>0</v>
      </c>
      <c r="Y133" s="50">
        <v>0</v>
      </c>
      <c r="Z133" s="50">
        <v>6.4686000000000003</v>
      </c>
      <c r="AA133" s="50">
        <v>0</v>
      </c>
      <c r="AB133" s="50">
        <v>6.4686000000000003</v>
      </c>
      <c r="AC133" s="50">
        <v>6.4686000000000003</v>
      </c>
      <c r="AD133" s="50">
        <v>0</v>
      </c>
      <c r="AE133" s="50">
        <v>0</v>
      </c>
    </row>
    <row r="134" spans="1:31" ht="13.8" hidden="1" outlineLevel="1" collapsed="1">
      <c r="A134" s="15">
        <v>44287</v>
      </c>
      <c r="B134" s="50">
        <v>12.125999999999999</v>
      </c>
      <c r="C134" s="50">
        <v>14.061299999999999</v>
      </c>
      <c r="D134" s="50">
        <v>11.725099999999999</v>
      </c>
      <c r="E134" s="50">
        <v>11.391</v>
      </c>
      <c r="F134" s="50">
        <v>13.324199999999999</v>
      </c>
      <c r="G134" s="50">
        <v>14.849399999999999</v>
      </c>
      <c r="H134" s="50">
        <v>12.765599999999999</v>
      </c>
      <c r="I134" s="50">
        <v>14.061299999999999</v>
      </c>
      <c r="J134" s="50">
        <v>12.4648</v>
      </c>
      <c r="K134" s="50">
        <v>12.174300000000001</v>
      </c>
      <c r="L134" s="50">
        <v>13.8148</v>
      </c>
      <c r="M134" s="50">
        <v>14.849399999999999</v>
      </c>
      <c r="N134" s="50">
        <v>5.6067</v>
      </c>
      <c r="O134" s="50">
        <v>36.5</v>
      </c>
      <c r="P134" s="50">
        <v>5.6067</v>
      </c>
      <c r="Q134" s="50">
        <v>5.2122000000000002</v>
      </c>
      <c r="R134" s="50">
        <v>8.0953999999999997</v>
      </c>
      <c r="S134" s="50" t="s">
        <v>126</v>
      </c>
      <c r="T134" s="50">
        <v>5.9477000000000002</v>
      </c>
      <c r="U134" s="50">
        <v>36.5</v>
      </c>
      <c r="V134" s="50">
        <v>5.9477000000000002</v>
      </c>
      <c r="W134" s="50">
        <v>5.5529000000000002</v>
      </c>
      <c r="X134" s="50">
        <v>8.1087000000000007</v>
      </c>
      <c r="Y134" s="50">
        <v>0</v>
      </c>
      <c r="Z134" s="50">
        <v>3.2229999999999999</v>
      </c>
      <c r="AA134" s="50">
        <v>36.5</v>
      </c>
      <c r="AB134" s="50">
        <v>3.2229999999999999</v>
      </c>
      <c r="AC134" s="50">
        <v>3.1726999999999999</v>
      </c>
      <c r="AD134" s="50">
        <v>7</v>
      </c>
      <c r="AE134" s="50">
        <v>0</v>
      </c>
    </row>
    <row r="135" spans="1:31" ht="13.8" hidden="1" outlineLevel="1" collapsed="1">
      <c r="A135" s="15">
        <v>44317</v>
      </c>
      <c r="B135" s="50">
        <v>12.5177</v>
      </c>
      <c r="C135" s="50">
        <v>14.1854</v>
      </c>
      <c r="D135" s="50">
        <v>12.108700000000001</v>
      </c>
      <c r="E135" s="50">
        <v>11.828900000000001</v>
      </c>
      <c r="F135" s="50">
        <v>13.942299999999999</v>
      </c>
      <c r="G135" s="50">
        <v>14.047599999999999</v>
      </c>
      <c r="H135" s="50">
        <v>13.0435</v>
      </c>
      <c r="I135" s="50">
        <v>14.1854</v>
      </c>
      <c r="J135" s="50">
        <v>12.7357</v>
      </c>
      <c r="K135" s="50">
        <v>12.529299999999999</v>
      </c>
      <c r="L135" s="50">
        <v>13.9474</v>
      </c>
      <c r="M135" s="50">
        <v>14.047599999999999</v>
      </c>
      <c r="N135" s="50">
        <v>5.7915000000000001</v>
      </c>
      <c r="O135" s="50">
        <v>0</v>
      </c>
      <c r="P135" s="50">
        <v>5.7915000000000001</v>
      </c>
      <c r="Q135" s="50">
        <v>5.7901999999999996</v>
      </c>
      <c r="R135" s="50">
        <v>7</v>
      </c>
      <c r="S135" s="50" t="s">
        <v>126</v>
      </c>
      <c r="T135" s="50">
        <v>5.7891000000000004</v>
      </c>
      <c r="U135" s="50">
        <v>0</v>
      </c>
      <c r="V135" s="50">
        <v>5.7891000000000004</v>
      </c>
      <c r="W135" s="50">
        <v>5.7891000000000004</v>
      </c>
      <c r="X135" s="50">
        <v>0</v>
      </c>
      <c r="Y135" s="50">
        <v>0</v>
      </c>
      <c r="Z135" s="50">
        <v>6.1184000000000003</v>
      </c>
      <c r="AA135" s="50">
        <v>0</v>
      </c>
      <c r="AB135" s="50">
        <v>6.1184000000000003</v>
      </c>
      <c r="AC135" s="50">
        <v>5.968</v>
      </c>
      <c r="AD135" s="50">
        <v>7</v>
      </c>
      <c r="AE135" s="50">
        <v>0</v>
      </c>
    </row>
    <row r="136" spans="1:31" ht="13.8" hidden="1" outlineLevel="1" collapsed="1">
      <c r="A136" s="15">
        <v>44348</v>
      </c>
      <c r="B136" s="50">
        <v>12.279400000000001</v>
      </c>
      <c r="C136" s="50">
        <v>13.9542</v>
      </c>
      <c r="D136" s="50">
        <v>11.8421</v>
      </c>
      <c r="E136" s="50">
        <v>11.739699999999999</v>
      </c>
      <c r="F136" s="50">
        <v>12.3947</v>
      </c>
      <c r="G136" s="50">
        <v>16.269400000000001</v>
      </c>
      <c r="H136" s="50">
        <v>12.7585</v>
      </c>
      <c r="I136" s="50">
        <v>13.9542</v>
      </c>
      <c r="J136" s="50">
        <v>12.421200000000001</v>
      </c>
      <c r="K136" s="50">
        <v>12.2182</v>
      </c>
      <c r="L136" s="50">
        <v>13.6264</v>
      </c>
      <c r="M136" s="50">
        <v>16.269400000000001</v>
      </c>
      <c r="N136" s="50">
        <v>4.6680999999999999</v>
      </c>
      <c r="O136" s="50">
        <v>0</v>
      </c>
      <c r="P136" s="50">
        <v>4.6680999999999999</v>
      </c>
      <c r="Q136" s="50">
        <v>4.4932999999999996</v>
      </c>
      <c r="R136" s="50">
        <v>5.0773000000000001</v>
      </c>
      <c r="S136" s="50" t="s">
        <v>126</v>
      </c>
      <c r="T136" s="50">
        <v>5.5911999999999997</v>
      </c>
      <c r="U136" s="50">
        <v>0</v>
      </c>
      <c r="V136" s="50">
        <v>5.5911999999999997</v>
      </c>
      <c r="W136" s="50">
        <v>5.5911999999999997</v>
      </c>
      <c r="X136" s="50">
        <v>0</v>
      </c>
      <c r="Y136" s="50">
        <v>0</v>
      </c>
      <c r="Z136" s="50">
        <v>4.0274999999999999</v>
      </c>
      <c r="AA136" s="50">
        <v>0</v>
      </c>
      <c r="AB136" s="50">
        <v>4.0274999999999999</v>
      </c>
      <c r="AC136" s="50">
        <v>2.9472999999999998</v>
      </c>
      <c r="AD136" s="50">
        <v>5.0773000000000001</v>
      </c>
      <c r="AE136" s="50">
        <v>0</v>
      </c>
    </row>
    <row r="137" spans="1:31" ht="13.8" hidden="1" outlineLevel="1" collapsed="1">
      <c r="A137" s="15">
        <v>44378</v>
      </c>
      <c r="B137" s="50">
        <v>12.1776</v>
      </c>
      <c r="C137" s="50">
        <v>13.7348</v>
      </c>
      <c r="D137" s="50">
        <v>11.847</v>
      </c>
      <c r="E137" s="50">
        <v>11.5959</v>
      </c>
      <c r="F137" s="50">
        <v>13.3362</v>
      </c>
      <c r="G137" s="50">
        <v>16.427800000000001</v>
      </c>
      <c r="H137" s="50">
        <v>12.7605</v>
      </c>
      <c r="I137" s="50">
        <v>13.7348</v>
      </c>
      <c r="J137" s="50">
        <v>12.5314</v>
      </c>
      <c r="K137" s="50">
        <v>12.373200000000001</v>
      </c>
      <c r="L137" s="50">
        <v>13.355700000000001</v>
      </c>
      <c r="M137" s="50">
        <v>16.427800000000001</v>
      </c>
      <c r="N137" s="50">
        <v>5.4599000000000002</v>
      </c>
      <c r="O137" s="50">
        <v>0</v>
      </c>
      <c r="P137" s="50">
        <v>5.4599000000000002</v>
      </c>
      <c r="Q137" s="50">
        <v>5.4531999999999998</v>
      </c>
      <c r="R137" s="50">
        <v>6.9598000000000004</v>
      </c>
      <c r="S137" s="50" t="s">
        <v>126</v>
      </c>
      <c r="T137" s="50">
        <v>5.4454000000000002</v>
      </c>
      <c r="U137" s="50">
        <v>0</v>
      </c>
      <c r="V137" s="50">
        <v>5.4454000000000002</v>
      </c>
      <c r="W137" s="50">
        <v>5.4454000000000002</v>
      </c>
      <c r="X137" s="50">
        <v>4.4000000000000004</v>
      </c>
      <c r="Y137" s="50">
        <v>0</v>
      </c>
      <c r="Z137" s="50">
        <v>6.6890000000000001</v>
      </c>
      <c r="AA137" s="50">
        <v>0</v>
      </c>
      <c r="AB137" s="50">
        <v>6.6890000000000001</v>
      </c>
      <c r="AC137" s="50">
        <v>6.5026999999999999</v>
      </c>
      <c r="AD137" s="50">
        <v>7</v>
      </c>
      <c r="AE137" s="50">
        <v>0</v>
      </c>
    </row>
    <row r="138" spans="1:31" ht="13.8" hidden="1" outlineLevel="1" collapsed="1">
      <c r="A138" s="15">
        <v>44409</v>
      </c>
      <c r="B138" s="50">
        <v>12.347200000000001</v>
      </c>
      <c r="C138" s="50">
        <v>13.891500000000001</v>
      </c>
      <c r="D138" s="50">
        <v>11.9747</v>
      </c>
      <c r="E138" s="50">
        <v>11.7514</v>
      </c>
      <c r="F138" s="50">
        <v>13.641299999999999</v>
      </c>
      <c r="G138" s="50">
        <v>8.2260000000000009</v>
      </c>
      <c r="H138" s="50">
        <v>12.854200000000001</v>
      </c>
      <c r="I138" s="50">
        <v>13.891500000000001</v>
      </c>
      <c r="J138" s="50">
        <v>12.583600000000001</v>
      </c>
      <c r="K138" s="50">
        <v>12.332100000000001</v>
      </c>
      <c r="L138" s="50">
        <v>13.909000000000001</v>
      </c>
      <c r="M138" s="50">
        <v>16.788499999999999</v>
      </c>
      <c r="N138" s="50">
        <v>4.5201000000000002</v>
      </c>
      <c r="O138" s="50">
        <v>0</v>
      </c>
      <c r="P138" s="50">
        <v>4.5201000000000002</v>
      </c>
      <c r="Q138" s="50">
        <v>4.3975999999999997</v>
      </c>
      <c r="R138" s="50">
        <v>5.4935999999999998</v>
      </c>
      <c r="S138" s="50">
        <v>4.87</v>
      </c>
      <c r="T138" s="50">
        <v>4.5026999999999999</v>
      </c>
      <c r="U138" s="50">
        <v>0</v>
      </c>
      <c r="V138" s="50">
        <v>4.5026999999999999</v>
      </c>
      <c r="W138" s="50">
        <v>4.5026999999999999</v>
      </c>
      <c r="X138" s="50">
        <v>0</v>
      </c>
      <c r="Y138" s="50">
        <v>0</v>
      </c>
      <c r="Z138" s="50">
        <v>4.5789999999999997</v>
      </c>
      <c r="AA138" s="50">
        <v>0</v>
      </c>
      <c r="AB138" s="50">
        <v>4.5789999999999997</v>
      </c>
      <c r="AC138" s="50">
        <v>2.7111999999999998</v>
      </c>
      <c r="AD138" s="50">
        <v>5.4935999999999998</v>
      </c>
      <c r="AE138" s="50">
        <v>4.87</v>
      </c>
    </row>
    <row r="139" spans="1:31" ht="13.8" hidden="1" outlineLevel="1" collapsed="1">
      <c r="A139" s="15">
        <v>44440</v>
      </c>
      <c r="B139" s="50">
        <v>10.8476</v>
      </c>
      <c r="C139" s="50">
        <v>13.5268</v>
      </c>
      <c r="D139" s="50">
        <v>10.432499999999999</v>
      </c>
      <c r="E139" s="50">
        <v>10.617599999999999</v>
      </c>
      <c r="F139" s="50">
        <v>11.9964</v>
      </c>
      <c r="G139" s="50">
        <v>4.9164000000000003</v>
      </c>
      <c r="H139" s="50">
        <v>12.037100000000001</v>
      </c>
      <c r="I139" s="50">
        <v>13.5268</v>
      </c>
      <c r="J139" s="50">
        <v>11.751899999999999</v>
      </c>
      <c r="K139" s="50">
        <v>11.5579</v>
      </c>
      <c r="L139" s="50">
        <v>13.669499999999999</v>
      </c>
      <c r="M139" s="50">
        <v>16.855599999999999</v>
      </c>
      <c r="N139" s="50">
        <v>4.8339999999999996</v>
      </c>
      <c r="O139" s="50">
        <v>0</v>
      </c>
      <c r="P139" s="50">
        <v>4.8339999999999996</v>
      </c>
      <c r="Q139" s="50">
        <v>5.0514000000000001</v>
      </c>
      <c r="R139" s="50">
        <v>2.88</v>
      </c>
      <c r="S139" s="50">
        <v>4.82</v>
      </c>
      <c r="T139" s="50">
        <v>4.6729000000000003</v>
      </c>
      <c r="U139" s="50">
        <v>0</v>
      </c>
      <c r="V139" s="50">
        <v>4.6729000000000003</v>
      </c>
      <c r="W139" s="50">
        <v>4.9016999999999999</v>
      </c>
      <c r="X139" s="50">
        <v>2.88</v>
      </c>
      <c r="Y139" s="50">
        <v>0</v>
      </c>
      <c r="Z139" s="50">
        <v>5.1002999999999998</v>
      </c>
      <c r="AA139" s="50">
        <v>0</v>
      </c>
      <c r="AB139" s="50">
        <v>5.1002999999999998</v>
      </c>
      <c r="AC139" s="50">
        <v>5.8884999999999996</v>
      </c>
      <c r="AD139" s="50">
        <v>0</v>
      </c>
      <c r="AE139" s="50">
        <v>4.82</v>
      </c>
    </row>
    <row r="140" spans="1:31" ht="13.8" hidden="1" outlineLevel="1" collapsed="1">
      <c r="A140" s="15">
        <v>44470</v>
      </c>
      <c r="B140" s="50">
        <v>11.777699999999999</v>
      </c>
      <c r="C140" s="50">
        <v>13.6938</v>
      </c>
      <c r="D140" s="50">
        <v>11.496</v>
      </c>
      <c r="E140" s="50">
        <v>11.192299999999999</v>
      </c>
      <c r="F140" s="50">
        <v>13.558199999999999</v>
      </c>
      <c r="G140" s="50">
        <v>11.1112</v>
      </c>
      <c r="H140" s="50">
        <v>12.8154</v>
      </c>
      <c r="I140" s="50">
        <v>13.6938</v>
      </c>
      <c r="J140" s="50">
        <v>12.6602</v>
      </c>
      <c r="K140" s="50">
        <v>12.485900000000001</v>
      </c>
      <c r="L140" s="50">
        <v>13.589700000000001</v>
      </c>
      <c r="M140" s="50">
        <v>13.8422</v>
      </c>
      <c r="N140" s="50">
        <v>5.7290999999999999</v>
      </c>
      <c r="O140" s="50">
        <v>0</v>
      </c>
      <c r="P140" s="50">
        <v>5.7290999999999999</v>
      </c>
      <c r="Q140" s="50">
        <v>5.7241</v>
      </c>
      <c r="R140" s="50">
        <v>6.2503000000000002</v>
      </c>
      <c r="S140" s="50">
        <v>6.09</v>
      </c>
      <c r="T140" s="50">
        <v>5.7972999999999999</v>
      </c>
      <c r="U140" s="50">
        <v>0</v>
      </c>
      <c r="V140" s="50">
        <v>5.7972999999999999</v>
      </c>
      <c r="W140" s="50">
        <v>5.7945000000000002</v>
      </c>
      <c r="X140" s="50">
        <v>0</v>
      </c>
      <c r="Y140" s="50">
        <v>6.09</v>
      </c>
      <c r="Z140" s="50">
        <v>3.4904000000000002</v>
      </c>
      <c r="AA140" s="50">
        <v>0</v>
      </c>
      <c r="AB140" s="50">
        <v>3.4904000000000002</v>
      </c>
      <c r="AC140" s="50">
        <v>3.1448</v>
      </c>
      <c r="AD140" s="50">
        <v>6.2503000000000002</v>
      </c>
      <c r="AE140" s="50">
        <v>0</v>
      </c>
    </row>
    <row r="141" spans="1:31" ht="13.8" hidden="1" outlineLevel="1" collapsed="1">
      <c r="A141" s="15">
        <v>44501</v>
      </c>
      <c r="B141" s="50">
        <v>12.1088</v>
      </c>
      <c r="C141" s="50">
        <v>13.204700000000001</v>
      </c>
      <c r="D141" s="50">
        <v>11.8546</v>
      </c>
      <c r="E141" s="50">
        <v>11.7706</v>
      </c>
      <c r="F141" s="50">
        <v>12.9438</v>
      </c>
      <c r="G141" s="50">
        <v>6.2680999999999996</v>
      </c>
      <c r="H141" s="50">
        <v>12.662100000000001</v>
      </c>
      <c r="I141" s="50">
        <v>13.204700000000001</v>
      </c>
      <c r="J141" s="50">
        <v>12.5246</v>
      </c>
      <c r="K141" s="50">
        <v>12.4093</v>
      </c>
      <c r="L141" s="50">
        <v>13.3896</v>
      </c>
      <c r="M141" s="50">
        <v>13.8773</v>
      </c>
      <c r="N141" s="50">
        <v>4.5818000000000003</v>
      </c>
      <c r="O141" s="50">
        <v>0</v>
      </c>
      <c r="P141" s="50">
        <v>4.5818000000000003</v>
      </c>
      <c r="Q141" s="50">
        <v>4.3962000000000003</v>
      </c>
      <c r="R141" s="50">
        <v>5.4059999999999997</v>
      </c>
      <c r="S141" s="50">
        <v>5.55</v>
      </c>
      <c r="T141" s="50">
        <v>4.5064000000000002</v>
      </c>
      <c r="U141" s="50">
        <v>0</v>
      </c>
      <c r="V141" s="50">
        <v>4.5064000000000002</v>
      </c>
      <c r="W141" s="50">
        <v>4.4306999999999999</v>
      </c>
      <c r="X141" s="50">
        <v>5.3643999999999998</v>
      </c>
      <c r="Y141" s="50">
        <v>0</v>
      </c>
      <c r="Z141" s="50">
        <v>5.1265999999999998</v>
      </c>
      <c r="AA141" s="50">
        <v>0</v>
      </c>
      <c r="AB141" s="50">
        <v>5.1265999999999998</v>
      </c>
      <c r="AC141" s="50">
        <v>3.1650999999999998</v>
      </c>
      <c r="AD141" s="50">
        <v>6.2503000000000002</v>
      </c>
      <c r="AE141" s="50">
        <v>5.55</v>
      </c>
    </row>
    <row r="142" spans="1:31" ht="13.8" hidden="1" outlineLevel="1" collapsed="1">
      <c r="A142" s="15">
        <v>44531</v>
      </c>
      <c r="B142" s="50">
        <v>12.089700000000001</v>
      </c>
      <c r="C142" s="50">
        <v>12.4589</v>
      </c>
      <c r="D142" s="50">
        <v>11.9472</v>
      </c>
      <c r="E142" s="50">
        <v>11.873699999999999</v>
      </c>
      <c r="F142" s="50">
        <v>12.315799999999999</v>
      </c>
      <c r="G142" s="50">
        <v>16.713799999999999</v>
      </c>
      <c r="H142" s="50">
        <v>12.749499999999999</v>
      </c>
      <c r="I142" s="50">
        <v>12.4589</v>
      </c>
      <c r="J142" s="50">
        <v>12.875500000000001</v>
      </c>
      <c r="K142" s="50">
        <v>12.6959</v>
      </c>
      <c r="L142" s="50">
        <v>13.8773</v>
      </c>
      <c r="M142" s="50">
        <v>16.713799999999999</v>
      </c>
      <c r="N142" s="50">
        <v>4.3903999999999996</v>
      </c>
      <c r="O142" s="50">
        <v>0</v>
      </c>
      <c r="P142" s="50">
        <v>4.3903999999999996</v>
      </c>
      <c r="Q142" s="50">
        <v>4.2031000000000001</v>
      </c>
      <c r="R142" s="50">
        <v>4.9256000000000002</v>
      </c>
      <c r="S142" s="50" t="s">
        <v>126</v>
      </c>
      <c r="T142" s="50">
        <v>4.3102</v>
      </c>
      <c r="U142" s="50">
        <v>0</v>
      </c>
      <c r="V142" s="50">
        <v>4.3102</v>
      </c>
      <c r="W142" s="50">
        <v>4.3262999999999998</v>
      </c>
      <c r="X142" s="50">
        <v>4</v>
      </c>
      <c r="Y142" s="50">
        <v>0</v>
      </c>
      <c r="Z142" s="50">
        <v>4.5956999999999999</v>
      </c>
      <c r="AA142" s="50">
        <v>0</v>
      </c>
      <c r="AB142" s="50">
        <v>4.5956999999999999</v>
      </c>
      <c r="AC142" s="50">
        <v>2.7271000000000001</v>
      </c>
      <c r="AD142" s="50">
        <v>5.0721999999999996</v>
      </c>
      <c r="AE142" s="50">
        <v>0</v>
      </c>
    </row>
    <row r="143" spans="1:31" ht="13.8" hidden="1" outlineLevel="1" collapsed="1">
      <c r="A143" s="15">
        <v>44562</v>
      </c>
      <c r="B143" s="50">
        <v>12.2707</v>
      </c>
      <c r="C143" s="50">
        <v>12.444900000000001</v>
      </c>
      <c r="D143" s="50">
        <v>12.2151</v>
      </c>
      <c r="E143" s="50">
        <v>12.1356</v>
      </c>
      <c r="F143" s="50">
        <v>13.5258</v>
      </c>
      <c r="G143" s="50">
        <v>6.4279999999999999</v>
      </c>
      <c r="H143" s="50">
        <v>12.9168</v>
      </c>
      <c r="I143" s="50">
        <v>12.444900000000001</v>
      </c>
      <c r="J143" s="50">
        <v>13.0847</v>
      </c>
      <c r="K143" s="50">
        <v>12.953900000000001</v>
      </c>
      <c r="L143" s="50">
        <v>13.5327</v>
      </c>
      <c r="M143" s="50">
        <v>16.800799999999999</v>
      </c>
      <c r="N143" s="50">
        <v>4.7624000000000004</v>
      </c>
      <c r="O143" s="50">
        <v>0</v>
      </c>
      <c r="P143" s="50">
        <v>4.7624000000000004</v>
      </c>
      <c r="Q143" s="50">
        <v>3.9496000000000002</v>
      </c>
      <c r="R143" s="50">
        <v>6.2503000000000002</v>
      </c>
      <c r="S143" s="50">
        <v>6.37</v>
      </c>
      <c r="T143" s="50">
        <v>5.0369000000000002</v>
      </c>
      <c r="U143" s="50">
        <v>0</v>
      </c>
      <c r="V143" s="50">
        <v>5.0369000000000002</v>
      </c>
      <c r="W143" s="50">
        <v>4.2179000000000002</v>
      </c>
      <c r="X143" s="50">
        <v>0</v>
      </c>
      <c r="Y143" s="50">
        <v>6.37</v>
      </c>
      <c r="Z143" s="50">
        <v>2.7881999999999998</v>
      </c>
      <c r="AA143" s="50">
        <v>0</v>
      </c>
      <c r="AB143" s="50">
        <v>2.7881999999999998</v>
      </c>
      <c r="AC143" s="50">
        <v>2.7355</v>
      </c>
      <c r="AD143" s="50">
        <v>6.2503000000000002</v>
      </c>
      <c r="AE143" s="50">
        <v>0</v>
      </c>
    </row>
    <row r="144" spans="1:31" ht="13.8" hidden="1" outlineLevel="1" collapsed="1">
      <c r="A144" s="15">
        <v>44593</v>
      </c>
      <c r="B144" s="50">
        <v>12.2745</v>
      </c>
      <c r="C144" s="50">
        <v>12.9543</v>
      </c>
      <c r="D144" s="50">
        <v>12.094799999999999</v>
      </c>
      <c r="E144" s="50">
        <v>12.0479</v>
      </c>
      <c r="F144" s="50">
        <v>12.394299999999999</v>
      </c>
      <c r="G144" s="50">
        <v>15.5</v>
      </c>
      <c r="H144" s="50">
        <v>13.2842</v>
      </c>
      <c r="I144" s="50">
        <v>12.9543</v>
      </c>
      <c r="J144" s="50">
        <v>13.3857</v>
      </c>
      <c r="K144" s="50">
        <v>13.5259</v>
      </c>
      <c r="L144" s="50">
        <v>12.394299999999999</v>
      </c>
      <c r="M144" s="50">
        <v>15.5</v>
      </c>
      <c r="N144" s="50">
        <v>4.1966999999999999</v>
      </c>
      <c r="O144" s="50">
        <v>0</v>
      </c>
      <c r="P144" s="50">
        <v>4.1966999999999999</v>
      </c>
      <c r="Q144" s="50">
        <v>4.1966999999999999</v>
      </c>
      <c r="R144" s="50" t="s">
        <v>126</v>
      </c>
      <c r="S144" s="50">
        <v>0</v>
      </c>
      <c r="T144" s="50">
        <v>4.5545999999999998</v>
      </c>
      <c r="U144" s="50">
        <v>0</v>
      </c>
      <c r="V144" s="50">
        <v>4.5545999999999998</v>
      </c>
      <c r="W144" s="50">
        <v>4.5545999999999998</v>
      </c>
      <c r="X144" s="50">
        <v>0</v>
      </c>
      <c r="Y144" s="50">
        <v>0</v>
      </c>
      <c r="Z144" s="50">
        <v>3.1591999999999998</v>
      </c>
      <c r="AA144" s="50">
        <v>0</v>
      </c>
      <c r="AB144" s="50">
        <v>3.1591999999999998</v>
      </c>
      <c r="AC144" s="50">
        <v>3.1591999999999998</v>
      </c>
      <c r="AD144" s="50">
        <v>0</v>
      </c>
      <c r="AE144" s="50">
        <v>0</v>
      </c>
    </row>
    <row r="145" spans="1:31" ht="13.8" hidden="1" outlineLevel="1" collapsed="1">
      <c r="A145" s="15">
        <v>44621</v>
      </c>
      <c r="B145" s="50">
        <v>12.4033</v>
      </c>
      <c r="C145" s="50">
        <v>13.032999999999999</v>
      </c>
      <c r="D145" s="50">
        <v>12.2417</v>
      </c>
      <c r="E145" s="50">
        <v>12.1861</v>
      </c>
      <c r="F145" s="50">
        <v>13.417199999999999</v>
      </c>
      <c r="G145" s="50">
        <v>0</v>
      </c>
      <c r="H145" s="50">
        <v>13.7255</v>
      </c>
      <c r="I145" s="50">
        <v>13.032999999999999</v>
      </c>
      <c r="J145" s="50">
        <v>13.950699999999999</v>
      </c>
      <c r="K145" s="50">
        <v>13.9617</v>
      </c>
      <c r="L145" s="50">
        <v>13.7608</v>
      </c>
      <c r="M145" s="50">
        <v>0</v>
      </c>
      <c r="N145" s="50">
        <v>5.8573000000000004</v>
      </c>
      <c r="O145" s="50">
        <v>0</v>
      </c>
      <c r="P145" s="50">
        <v>5.8573000000000004</v>
      </c>
      <c r="Q145" s="50">
        <v>5.8533999999999997</v>
      </c>
      <c r="R145" s="50">
        <v>6.2503000000000002</v>
      </c>
      <c r="S145" s="50">
        <v>0</v>
      </c>
      <c r="T145" s="50">
        <v>4.9649000000000001</v>
      </c>
      <c r="U145" s="50">
        <v>0</v>
      </c>
      <c r="V145" s="50">
        <v>4.9649000000000001</v>
      </c>
      <c r="W145" s="50">
        <v>4.9649000000000001</v>
      </c>
      <c r="X145" s="50">
        <v>0</v>
      </c>
      <c r="Y145" s="50">
        <v>0</v>
      </c>
      <c r="Z145" s="50">
        <v>6.4958</v>
      </c>
      <c r="AA145" s="50">
        <v>0</v>
      </c>
      <c r="AB145" s="50">
        <v>6.4958</v>
      </c>
      <c r="AC145" s="50">
        <v>6.5</v>
      </c>
      <c r="AD145" s="50">
        <v>6.2503000000000002</v>
      </c>
      <c r="AE145" s="50">
        <v>0</v>
      </c>
    </row>
    <row r="146" spans="1:31" ht="13.8" hidden="1" outlineLevel="1" collapsed="1">
      <c r="A146" s="15">
        <v>44652</v>
      </c>
      <c r="B146" s="50">
        <v>11.939299999999999</v>
      </c>
      <c r="C146" s="50">
        <v>13.399900000000001</v>
      </c>
      <c r="D146" s="50">
        <v>11.585599999999999</v>
      </c>
      <c r="E146" s="50">
        <v>10.6898</v>
      </c>
      <c r="F146" s="50">
        <v>13.537599999999999</v>
      </c>
      <c r="G146" s="50">
        <v>0</v>
      </c>
      <c r="H146" s="50">
        <v>13.299899999999999</v>
      </c>
      <c r="I146" s="50">
        <v>13.399900000000001</v>
      </c>
      <c r="J146" s="50">
        <v>13.269600000000001</v>
      </c>
      <c r="K146" s="50">
        <v>13.095700000000001</v>
      </c>
      <c r="L146" s="50">
        <v>13.537599999999999</v>
      </c>
      <c r="M146" s="50">
        <v>0</v>
      </c>
      <c r="N146" s="50">
        <v>4.8784000000000001</v>
      </c>
      <c r="O146" s="50">
        <v>0</v>
      </c>
      <c r="P146" s="50">
        <v>4.8784000000000001</v>
      </c>
      <c r="Q146" s="50">
        <v>4.8784000000000001</v>
      </c>
      <c r="R146" s="50" t="s">
        <v>126</v>
      </c>
      <c r="S146" s="50" t="s">
        <v>126</v>
      </c>
      <c r="T146" s="50">
        <v>0</v>
      </c>
      <c r="U146" s="50">
        <v>3.5</v>
      </c>
      <c r="V146" s="50">
        <v>0</v>
      </c>
      <c r="W146" s="50">
        <v>4.8784000000000001</v>
      </c>
      <c r="X146" s="50">
        <v>0</v>
      </c>
      <c r="Y146" s="50">
        <v>4.8784000000000001</v>
      </c>
      <c r="Z146" s="50">
        <v>4.8784000000000001</v>
      </c>
      <c r="AA146" s="50">
        <v>0</v>
      </c>
      <c r="AB146" s="50">
        <v>0</v>
      </c>
      <c r="AC146" s="50">
        <v>0</v>
      </c>
      <c r="AD146" s="50">
        <v>0</v>
      </c>
      <c r="AE146" s="50">
        <v>0</v>
      </c>
    </row>
    <row r="147" spans="1:31" ht="13.8" hidden="1" outlineLevel="1" collapsed="1">
      <c r="A147" s="15">
        <v>44682</v>
      </c>
      <c r="B147" s="50">
        <v>12.6637</v>
      </c>
      <c r="C147" s="50">
        <v>13.283300000000001</v>
      </c>
      <c r="D147" s="50">
        <v>12.581</v>
      </c>
      <c r="E147" s="50">
        <v>12.6135</v>
      </c>
      <c r="F147" s="50">
        <v>12.2774</v>
      </c>
      <c r="G147" s="50">
        <v>0</v>
      </c>
      <c r="H147" s="50">
        <v>13.053000000000001</v>
      </c>
      <c r="I147" s="50">
        <v>13.283300000000001</v>
      </c>
      <c r="J147" s="50">
        <v>13.0204</v>
      </c>
      <c r="K147" s="50">
        <v>13.0695</v>
      </c>
      <c r="L147" s="50">
        <v>12.568199999999999</v>
      </c>
      <c r="M147" s="50">
        <v>0</v>
      </c>
      <c r="N147" s="50">
        <v>5.4935999999999998</v>
      </c>
      <c r="O147" s="50">
        <v>0</v>
      </c>
      <c r="P147" s="50">
        <v>5.4935999999999998</v>
      </c>
      <c r="Q147" s="50">
        <v>5.4310999999999998</v>
      </c>
      <c r="R147" s="50">
        <v>6.2503000000000002</v>
      </c>
      <c r="S147" s="50">
        <v>0</v>
      </c>
      <c r="T147" s="50">
        <v>5.4457000000000004</v>
      </c>
      <c r="U147" s="50">
        <v>0</v>
      </c>
      <c r="V147" s="50">
        <v>5.4457000000000004</v>
      </c>
      <c r="W147" s="50">
        <v>5.4457000000000004</v>
      </c>
      <c r="X147" s="50">
        <v>0</v>
      </c>
      <c r="Y147" s="50">
        <v>0</v>
      </c>
      <c r="Z147" s="50">
        <v>6.0380000000000003</v>
      </c>
      <c r="AA147" s="50">
        <v>0</v>
      </c>
      <c r="AB147" s="50">
        <v>6.0380000000000003</v>
      </c>
      <c r="AC147" s="50">
        <v>2.5099999999999998</v>
      </c>
      <c r="AD147" s="50">
        <v>6.2503000000000002</v>
      </c>
      <c r="AE147" s="50">
        <v>0</v>
      </c>
    </row>
    <row r="148" spans="1:31" ht="13.8" hidden="1" outlineLevel="1" collapsed="1">
      <c r="A148" s="15">
        <v>44713</v>
      </c>
      <c r="B148" s="50">
        <v>15.6037</v>
      </c>
      <c r="C148" s="50">
        <v>13.7742</v>
      </c>
      <c r="D148" s="50">
        <v>15.955</v>
      </c>
      <c r="E148" s="50">
        <v>16.054500000000001</v>
      </c>
      <c r="F148" s="50">
        <v>15.124499999999999</v>
      </c>
      <c r="G148" s="50">
        <v>0</v>
      </c>
      <c r="H148" s="50">
        <v>15.7187</v>
      </c>
      <c r="I148" s="50">
        <v>13.7742</v>
      </c>
      <c r="J148" s="50">
        <v>16.0975</v>
      </c>
      <c r="K148" s="50">
        <v>16.101900000000001</v>
      </c>
      <c r="L148" s="50">
        <v>16.056799999999999</v>
      </c>
      <c r="M148" s="50">
        <v>0</v>
      </c>
      <c r="N148" s="50">
        <v>6.1231</v>
      </c>
      <c r="O148" s="50">
        <v>0</v>
      </c>
      <c r="P148" s="50">
        <v>6.1231</v>
      </c>
      <c r="Q148" s="50">
        <v>4.3718000000000004</v>
      </c>
      <c r="R148" s="50">
        <v>6.7140000000000004</v>
      </c>
      <c r="S148" s="50">
        <v>0</v>
      </c>
      <c r="T148" s="50">
        <v>4.8771000000000004</v>
      </c>
      <c r="U148" s="50">
        <v>0</v>
      </c>
      <c r="V148" s="50">
        <v>4.8771000000000004</v>
      </c>
      <c r="W148" s="50">
        <v>4.8771000000000004</v>
      </c>
      <c r="X148" s="50">
        <v>0</v>
      </c>
      <c r="Y148" s="50">
        <v>0</v>
      </c>
      <c r="Z148" s="50">
        <v>6.4316000000000004</v>
      </c>
      <c r="AA148" s="50">
        <v>0</v>
      </c>
      <c r="AB148" s="50">
        <v>6.4316000000000004</v>
      </c>
      <c r="AC148" s="50">
        <v>2.5099999999999998</v>
      </c>
      <c r="AD148" s="50">
        <v>6.7140000000000004</v>
      </c>
      <c r="AE148" s="50">
        <v>0</v>
      </c>
    </row>
    <row r="149" spans="1:31" ht="13.8" hidden="1" outlineLevel="1" collapsed="1">
      <c r="A149" s="15">
        <v>44743</v>
      </c>
      <c r="B149" s="50">
        <v>14.2308</v>
      </c>
      <c r="C149" s="50">
        <v>15.275600000000001</v>
      </c>
      <c r="D149" s="50">
        <v>14.1623</v>
      </c>
      <c r="E149" s="50">
        <v>14.2211</v>
      </c>
      <c r="F149" s="50">
        <v>14.0329</v>
      </c>
      <c r="G149" s="50">
        <v>0</v>
      </c>
      <c r="H149" s="50">
        <v>14.628399999999999</v>
      </c>
      <c r="I149" s="50">
        <v>15.275600000000001</v>
      </c>
      <c r="J149" s="50">
        <v>14.584</v>
      </c>
      <c r="K149" s="50">
        <v>14.812200000000001</v>
      </c>
      <c r="L149" s="50">
        <v>14.107699999999999</v>
      </c>
      <c r="M149" s="50">
        <v>0</v>
      </c>
      <c r="N149" s="50">
        <v>5.1679000000000004</v>
      </c>
      <c r="O149" s="50">
        <v>0</v>
      </c>
      <c r="P149" s="50">
        <v>5.1679000000000004</v>
      </c>
      <c r="Q149" s="50">
        <v>5.0498000000000003</v>
      </c>
      <c r="R149" s="50">
        <v>6.7211999999999996</v>
      </c>
      <c r="S149" s="50">
        <v>0</v>
      </c>
      <c r="T149" s="50">
        <v>5.2637</v>
      </c>
      <c r="U149" s="50">
        <v>0</v>
      </c>
      <c r="V149" s="50">
        <v>5.2637</v>
      </c>
      <c r="W149" s="50">
        <v>5.2641</v>
      </c>
      <c r="X149" s="50">
        <v>4.49</v>
      </c>
      <c r="Y149" s="50">
        <v>0</v>
      </c>
      <c r="Z149" s="50">
        <v>5.0735999999999999</v>
      </c>
      <c r="AA149" s="50">
        <v>0</v>
      </c>
      <c r="AB149" s="50">
        <v>5.0735999999999999</v>
      </c>
      <c r="AC149" s="50">
        <v>4.8048000000000002</v>
      </c>
      <c r="AD149" s="50">
        <v>6.7294</v>
      </c>
      <c r="AE149" s="50">
        <v>0</v>
      </c>
    </row>
    <row r="150" spans="1:31" ht="13.8" hidden="1" outlineLevel="1" collapsed="1">
      <c r="A150" s="15">
        <v>44774</v>
      </c>
      <c r="B150" s="50">
        <v>15.1249</v>
      </c>
      <c r="C150" s="50">
        <v>15.3146</v>
      </c>
      <c r="D150" s="50">
        <v>15.101100000000001</v>
      </c>
      <c r="E150" s="50">
        <v>14.9115</v>
      </c>
      <c r="F150" s="50">
        <v>16.548100000000002</v>
      </c>
      <c r="G150" s="50">
        <v>13.63</v>
      </c>
      <c r="H150" s="50">
        <v>16.0943</v>
      </c>
      <c r="I150" s="50">
        <v>15.3146</v>
      </c>
      <c r="J150" s="50">
        <v>16.203800000000001</v>
      </c>
      <c r="K150" s="50">
        <v>16.140799999999999</v>
      </c>
      <c r="L150" s="50">
        <v>16.632300000000001</v>
      </c>
      <c r="M150" s="50">
        <v>13.63</v>
      </c>
      <c r="N150" s="50">
        <v>5.6054000000000004</v>
      </c>
      <c r="O150" s="50">
        <v>0</v>
      </c>
      <c r="P150" s="50">
        <v>5.6054000000000004</v>
      </c>
      <c r="Q150" s="50">
        <v>5.5945999999999998</v>
      </c>
      <c r="R150" s="50">
        <v>6.7294</v>
      </c>
      <c r="S150" s="50">
        <v>0</v>
      </c>
      <c r="T150" s="50">
        <v>6.7916999999999996</v>
      </c>
      <c r="U150" s="50">
        <v>0</v>
      </c>
      <c r="V150" s="50">
        <v>6.7916999999999996</v>
      </c>
      <c r="W150" s="50">
        <v>6.7916999999999996</v>
      </c>
      <c r="X150" s="50">
        <v>0</v>
      </c>
      <c r="Y150" s="50">
        <v>0</v>
      </c>
      <c r="Z150" s="50">
        <v>4.8886000000000003</v>
      </c>
      <c r="AA150" s="50">
        <v>0</v>
      </c>
      <c r="AB150" s="50">
        <v>4.8886000000000003</v>
      </c>
      <c r="AC150" s="50">
        <v>4.8601999999999999</v>
      </c>
      <c r="AD150" s="50">
        <v>6.7294</v>
      </c>
      <c r="AE150" s="50">
        <v>0</v>
      </c>
    </row>
    <row r="151" spans="1:31" ht="13.8" hidden="1" outlineLevel="1" collapsed="1">
      <c r="A151" s="15">
        <v>44805</v>
      </c>
      <c r="B151" s="50">
        <v>13.44</v>
      </c>
      <c r="C151" s="50">
        <v>15.368499999999999</v>
      </c>
      <c r="D151" s="50">
        <v>13.270200000000001</v>
      </c>
      <c r="E151" s="50">
        <v>15.3582</v>
      </c>
      <c r="F151" s="50">
        <v>14.4818</v>
      </c>
      <c r="G151" s="50">
        <v>5.2119</v>
      </c>
      <c r="H151" s="50">
        <v>16.230599999999999</v>
      </c>
      <c r="I151" s="50">
        <v>15.368499999999999</v>
      </c>
      <c r="J151" s="50">
        <v>16.336300000000001</v>
      </c>
      <c r="K151" s="50">
        <v>16.355699999999999</v>
      </c>
      <c r="L151" s="50">
        <v>16.186299999999999</v>
      </c>
      <c r="M151" s="50">
        <v>0</v>
      </c>
      <c r="N151" s="50">
        <v>5.4577999999999998</v>
      </c>
      <c r="O151" s="50">
        <v>0</v>
      </c>
      <c r="P151" s="50">
        <v>5.4577999999999998</v>
      </c>
      <c r="Q151" s="50">
        <v>6.2451999999999996</v>
      </c>
      <c r="R151" s="50">
        <v>5.0347999999999997</v>
      </c>
      <c r="S151" s="50">
        <v>5.2119</v>
      </c>
      <c r="T151" s="50">
        <v>7.0540000000000003</v>
      </c>
      <c r="U151" s="50">
        <v>0</v>
      </c>
      <c r="V151" s="50">
        <v>7.0540000000000003</v>
      </c>
      <c r="W151" s="50">
        <v>6.2393999999999998</v>
      </c>
      <c r="X151" s="50">
        <v>0</v>
      </c>
      <c r="Y151" s="50">
        <v>8.0837000000000003</v>
      </c>
      <c r="Z151" s="50">
        <v>5.0614999999999997</v>
      </c>
      <c r="AA151" s="50">
        <v>0</v>
      </c>
      <c r="AB151" s="50">
        <v>5.0614999999999997</v>
      </c>
      <c r="AC151" s="50">
        <v>6.2499000000000002</v>
      </c>
      <c r="AD151" s="50">
        <v>5.0347999999999997</v>
      </c>
      <c r="AE151" s="50">
        <v>4.8</v>
      </c>
    </row>
    <row r="152" spans="1:31" ht="13.8" hidden="1" outlineLevel="1" collapsed="1">
      <c r="A152" s="15">
        <v>44835</v>
      </c>
      <c r="B152" s="50">
        <v>14.526999999999999</v>
      </c>
      <c r="C152" s="50">
        <v>15.879300000000001</v>
      </c>
      <c r="D152" s="50">
        <v>14.439299999999999</v>
      </c>
      <c r="E152" s="50">
        <v>15.439399999999999</v>
      </c>
      <c r="F152" s="50">
        <v>14.6851</v>
      </c>
      <c r="G152" s="50">
        <v>5.5740999999999996</v>
      </c>
      <c r="H152" s="50">
        <v>16.0837</v>
      </c>
      <c r="I152" s="50">
        <v>15.879300000000001</v>
      </c>
      <c r="J152" s="50">
        <v>16.099599999999999</v>
      </c>
      <c r="K152" s="50">
        <v>16.2668</v>
      </c>
      <c r="L152" s="50">
        <v>15.4391</v>
      </c>
      <c r="M152" s="50">
        <v>0</v>
      </c>
      <c r="N152" s="50">
        <v>5.9695</v>
      </c>
      <c r="O152" s="50">
        <v>0</v>
      </c>
      <c r="P152" s="50">
        <v>5.9695</v>
      </c>
      <c r="Q152" s="50">
        <v>6.4516999999999998</v>
      </c>
      <c r="R152" s="50">
        <v>6.0735000000000001</v>
      </c>
      <c r="S152" s="50">
        <v>5.61</v>
      </c>
      <c r="T152" s="50">
        <v>5.9040999999999997</v>
      </c>
      <c r="U152" s="50">
        <v>0</v>
      </c>
      <c r="V152" s="50">
        <v>5.9040999999999997</v>
      </c>
      <c r="W152" s="50">
        <v>6.5087000000000002</v>
      </c>
      <c r="X152" s="50">
        <v>5.9505999999999997</v>
      </c>
      <c r="Y152" s="50">
        <v>5.61</v>
      </c>
      <c r="Z152" s="50">
        <v>6.3738000000000001</v>
      </c>
      <c r="AA152" s="50">
        <v>0</v>
      </c>
      <c r="AB152" s="50">
        <v>6.3738000000000001</v>
      </c>
      <c r="AC152" s="50">
        <v>6.3362999999999996</v>
      </c>
      <c r="AD152" s="50">
        <v>6.7294</v>
      </c>
      <c r="AE152" s="50">
        <v>0</v>
      </c>
    </row>
    <row r="153" spans="1:31" ht="13.8" hidden="1" outlineLevel="1" collapsed="1">
      <c r="A153" s="15">
        <v>44866</v>
      </c>
      <c r="B153" s="50">
        <v>14.656700000000001</v>
      </c>
      <c r="C153" s="50">
        <v>16.247</v>
      </c>
      <c r="D153" s="50">
        <v>14.4665</v>
      </c>
      <c r="E153" s="50">
        <v>14.301500000000001</v>
      </c>
      <c r="F153" s="50">
        <v>18.275500000000001</v>
      </c>
      <c r="G153" s="50">
        <v>5.4</v>
      </c>
      <c r="H153" s="50">
        <v>17.938800000000001</v>
      </c>
      <c r="I153" s="50">
        <v>16.247</v>
      </c>
      <c r="J153" s="50">
        <v>18.225200000000001</v>
      </c>
      <c r="K153" s="50">
        <v>18.209099999999999</v>
      </c>
      <c r="L153" s="50">
        <v>18.358000000000001</v>
      </c>
      <c r="M153" s="50">
        <v>0</v>
      </c>
      <c r="N153" s="50">
        <v>5.4297000000000004</v>
      </c>
      <c r="O153" s="50">
        <v>0</v>
      </c>
      <c r="P153" s="50">
        <v>5.4297000000000004</v>
      </c>
      <c r="Q153" s="50">
        <v>5.4287999999999998</v>
      </c>
      <c r="R153" s="50">
        <v>6.7294</v>
      </c>
      <c r="S153" s="50">
        <v>5.4</v>
      </c>
      <c r="T153" s="50">
        <v>5.4085999999999999</v>
      </c>
      <c r="U153" s="50">
        <v>0</v>
      </c>
      <c r="V153" s="50">
        <v>5.4085999999999999</v>
      </c>
      <c r="W153" s="50">
        <v>5.4085999999999999</v>
      </c>
      <c r="X153" s="50">
        <v>0</v>
      </c>
      <c r="Y153" s="50">
        <v>0</v>
      </c>
      <c r="Z153" s="50">
        <v>5.6334999999999997</v>
      </c>
      <c r="AA153" s="50">
        <v>0</v>
      </c>
      <c r="AB153" s="50">
        <v>5.6334999999999997</v>
      </c>
      <c r="AC153" s="50">
        <v>5.9154</v>
      </c>
      <c r="AD153" s="50">
        <v>6.7294</v>
      </c>
      <c r="AE153" s="50">
        <v>5.4</v>
      </c>
    </row>
    <row r="154" spans="1:31" ht="13.8" hidden="1" outlineLevel="1" collapsed="1">
      <c r="A154" s="15">
        <v>44896</v>
      </c>
      <c r="B154" s="50">
        <v>17.1264</v>
      </c>
      <c r="C154" s="50">
        <v>15.165800000000001</v>
      </c>
      <c r="D154" s="50">
        <v>17.4314</v>
      </c>
      <c r="E154" s="50">
        <v>17.5258</v>
      </c>
      <c r="F154" s="50">
        <v>16.706199999999999</v>
      </c>
      <c r="G154" s="50">
        <v>0</v>
      </c>
      <c r="H154" s="50">
        <v>17.779399999999999</v>
      </c>
      <c r="I154" s="50">
        <v>15.165800000000001</v>
      </c>
      <c r="J154" s="50">
        <v>18.212900000000001</v>
      </c>
      <c r="K154" s="50">
        <v>18.3095</v>
      </c>
      <c r="L154" s="50">
        <v>17.465399999999999</v>
      </c>
      <c r="M154" s="50">
        <v>0</v>
      </c>
      <c r="N154" s="50">
        <v>5.6093999999999999</v>
      </c>
      <c r="O154" s="50">
        <v>0</v>
      </c>
      <c r="P154" s="50">
        <v>5.6093999999999999</v>
      </c>
      <c r="Q154" s="50">
        <v>5.4847999999999999</v>
      </c>
      <c r="R154" s="50">
        <v>6.4570999999999996</v>
      </c>
      <c r="S154" s="50">
        <v>0</v>
      </c>
      <c r="T154" s="50">
        <v>5.9603999999999999</v>
      </c>
      <c r="U154" s="50">
        <v>0</v>
      </c>
      <c r="V154" s="50">
        <v>5.9603999999999999</v>
      </c>
      <c r="W154" s="50">
        <v>5.8517999999999999</v>
      </c>
      <c r="X154" s="50">
        <v>6.4433999999999996</v>
      </c>
      <c r="Y154" s="50">
        <v>0</v>
      </c>
      <c r="Z154" s="50">
        <v>4.9142999999999999</v>
      </c>
      <c r="AA154" s="50">
        <v>0</v>
      </c>
      <c r="AB154" s="50">
        <v>4.9142999999999999</v>
      </c>
      <c r="AC154" s="50">
        <v>4.8803999999999998</v>
      </c>
      <c r="AD154" s="50">
        <v>6.7294</v>
      </c>
      <c r="AE154" s="50">
        <v>0</v>
      </c>
    </row>
    <row r="155" spans="1:31" ht="13.8" hidden="1" outlineLevel="1" collapsed="1">
      <c r="A155" s="15">
        <v>44927</v>
      </c>
      <c r="B155" s="50">
        <v>15.3203</v>
      </c>
      <c r="C155" s="50">
        <v>16.645600000000002</v>
      </c>
      <c r="D155" s="50">
        <v>15.231999999999999</v>
      </c>
      <c r="E155" s="50">
        <v>16.158100000000001</v>
      </c>
      <c r="F155" s="50">
        <v>16.2392</v>
      </c>
      <c r="G155" s="50">
        <v>6.19</v>
      </c>
      <c r="H155" s="50">
        <v>16.602699999999999</v>
      </c>
      <c r="I155" s="50">
        <v>16.645600000000002</v>
      </c>
      <c r="J155" s="50">
        <v>16.599399999999999</v>
      </c>
      <c r="K155" s="50">
        <v>16.531199999999998</v>
      </c>
      <c r="L155" s="50">
        <v>16.845700000000001</v>
      </c>
      <c r="M155" s="50">
        <v>0</v>
      </c>
      <c r="N155" s="50">
        <v>5.6859999999999999</v>
      </c>
      <c r="O155" s="50">
        <v>0</v>
      </c>
      <c r="P155" s="50">
        <v>5.6859999999999999</v>
      </c>
      <c r="Q155" s="50">
        <v>2.9950000000000001</v>
      </c>
      <c r="R155" s="50">
        <v>6.0917000000000003</v>
      </c>
      <c r="S155" s="50">
        <v>6.19</v>
      </c>
      <c r="T155" s="50">
        <v>6.1486000000000001</v>
      </c>
      <c r="U155" s="50">
        <v>0</v>
      </c>
      <c r="V155" s="50">
        <v>6.1486000000000001</v>
      </c>
      <c r="W155" s="50">
        <v>2.5099999999999998</v>
      </c>
      <c r="X155" s="50">
        <v>5.9505999999999997</v>
      </c>
      <c r="Y155" s="50">
        <v>6.19</v>
      </c>
      <c r="Z155" s="50">
        <v>3.3755000000000002</v>
      </c>
      <c r="AA155" s="50">
        <v>0</v>
      </c>
      <c r="AB155" s="50">
        <v>3.3755000000000002</v>
      </c>
      <c r="AC155" s="50">
        <v>3.0097</v>
      </c>
      <c r="AD155" s="50">
        <v>6.7294</v>
      </c>
      <c r="AE155" s="50">
        <v>0</v>
      </c>
    </row>
    <row r="156" spans="1:31" ht="13.8" hidden="1" outlineLevel="1" collapsed="1">
      <c r="A156" s="15">
        <v>44958</v>
      </c>
      <c r="B156" s="50">
        <v>16.764700000000001</v>
      </c>
      <c r="C156" s="50">
        <v>16.638999999999999</v>
      </c>
      <c r="D156" s="50">
        <v>16.776299999999999</v>
      </c>
      <c r="E156" s="50">
        <v>16.835599999999999</v>
      </c>
      <c r="F156" s="50">
        <v>16.651</v>
      </c>
      <c r="G156" s="50">
        <v>0</v>
      </c>
      <c r="H156" s="50">
        <v>17.1174</v>
      </c>
      <c r="I156" s="50">
        <v>16.638999999999999</v>
      </c>
      <c r="J156" s="50">
        <v>17.1632</v>
      </c>
      <c r="K156" s="50">
        <v>17.2151</v>
      </c>
      <c r="L156" s="50">
        <v>17.083300000000001</v>
      </c>
      <c r="M156" s="50">
        <v>0</v>
      </c>
      <c r="N156" s="50">
        <v>6.1718000000000002</v>
      </c>
      <c r="O156" s="50">
        <v>0</v>
      </c>
      <c r="P156" s="50">
        <v>6.1718000000000002</v>
      </c>
      <c r="Q156" s="50">
        <v>6.1925999999999997</v>
      </c>
      <c r="R156" s="50">
        <v>6.0827999999999998</v>
      </c>
      <c r="S156" s="50" t="s">
        <v>126</v>
      </c>
      <c r="T156" s="50">
        <v>6.2412000000000001</v>
      </c>
      <c r="U156" s="50">
        <v>0</v>
      </c>
      <c r="V156" s="50">
        <v>6.2412000000000001</v>
      </c>
      <c r="W156" s="50">
        <v>6.3978000000000002</v>
      </c>
      <c r="X156" s="50">
        <v>5.9505999999999997</v>
      </c>
      <c r="Y156" s="50">
        <v>0</v>
      </c>
      <c r="Z156" s="50">
        <v>6.1151</v>
      </c>
      <c r="AA156" s="50">
        <v>0</v>
      </c>
      <c r="AB156" s="50">
        <v>6.1151</v>
      </c>
      <c r="AC156" s="50">
        <v>6.0769000000000002</v>
      </c>
      <c r="AD156" s="50">
        <v>6.7294</v>
      </c>
      <c r="AE156" s="50">
        <v>0</v>
      </c>
    </row>
    <row r="157" spans="1:31" ht="13.8" hidden="1" outlineLevel="1" collapsed="1">
      <c r="A157" s="15">
        <v>44986</v>
      </c>
      <c r="B157" s="50">
        <v>16.014500000000002</v>
      </c>
      <c r="C157" s="50">
        <v>15.9816</v>
      </c>
      <c r="D157" s="50">
        <v>16.0184</v>
      </c>
      <c r="E157" s="50">
        <v>17.310500000000001</v>
      </c>
      <c r="F157" s="50">
        <v>11.4177</v>
      </c>
      <c r="G157" s="50">
        <v>0</v>
      </c>
      <c r="H157" s="50">
        <v>18.240100000000002</v>
      </c>
      <c r="I157" s="50">
        <v>15.9816</v>
      </c>
      <c r="J157" s="50">
        <v>18.578099999999999</v>
      </c>
      <c r="K157" s="50">
        <v>19.042899999999999</v>
      </c>
      <c r="L157" s="50">
        <v>15.866400000000001</v>
      </c>
      <c r="M157" s="50">
        <v>0</v>
      </c>
      <c r="N157" s="50">
        <v>6.4992000000000001</v>
      </c>
      <c r="O157" s="50">
        <v>0</v>
      </c>
      <c r="P157" s="50">
        <v>6.4992000000000001</v>
      </c>
      <c r="Q157" s="50">
        <v>6.5153999999999996</v>
      </c>
      <c r="R157" s="50">
        <v>6.4823000000000004</v>
      </c>
      <c r="S157" s="50">
        <v>0</v>
      </c>
      <c r="T157" s="50">
        <v>6.7137000000000002</v>
      </c>
      <c r="U157" s="50">
        <v>0</v>
      </c>
      <c r="V157" s="50">
        <v>6.7137000000000002</v>
      </c>
      <c r="W157" s="50">
        <v>6.7568999999999999</v>
      </c>
      <c r="X157" s="50">
        <v>5.9505999999999997</v>
      </c>
      <c r="Y157" s="50">
        <v>0</v>
      </c>
      <c r="Z157" s="50">
        <v>6.335</v>
      </c>
      <c r="AA157" s="50">
        <v>0</v>
      </c>
      <c r="AB157" s="50">
        <v>6.335</v>
      </c>
      <c r="AC157" s="50">
        <v>5.5160999999999998</v>
      </c>
      <c r="AD157" s="50">
        <v>6.5087000000000002</v>
      </c>
      <c r="AE157" s="50">
        <v>0</v>
      </c>
    </row>
    <row r="158" spans="1:31" ht="13.8" hidden="1" outlineLevel="1" collapsed="1">
      <c r="A158" s="15">
        <v>45017</v>
      </c>
      <c r="B158" s="50">
        <v>16.7575</v>
      </c>
      <c r="C158" s="50">
        <v>17.1084</v>
      </c>
      <c r="D158" s="50">
        <v>16.740300000000001</v>
      </c>
      <c r="E158" s="50">
        <v>16.5519</v>
      </c>
      <c r="F158" s="50">
        <v>17.434699999999999</v>
      </c>
      <c r="G158" s="50">
        <v>0</v>
      </c>
      <c r="H158" s="50">
        <v>18.488399999999999</v>
      </c>
      <c r="I158" s="50">
        <v>17.1084</v>
      </c>
      <c r="J158" s="50">
        <v>18.568200000000001</v>
      </c>
      <c r="K158" s="50">
        <v>18.901</v>
      </c>
      <c r="L158" s="50">
        <v>17.5639</v>
      </c>
      <c r="M158" s="50">
        <v>0</v>
      </c>
      <c r="N158" s="50">
        <v>6.6055000000000001</v>
      </c>
      <c r="O158" s="50">
        <v>0</v>
      </c>
      <c r="P158" s="50">
        <v>6.6055000000000001</v>
      </c>
      <c r="Q158" s="50">
        <v>6.6070000000000002</v>
      </c>
      <c r="R158" s="50">
        <v>6.5114999999999998</v>
      </c>
      <c r="S158" s="50">
        <v>0</v>
      </c>
      <c r="T158" s="50">
        <v>6.6387999999999998</v>
      </c>
      <c r="U158" s="50">
        <v>0</v>
      </c>
      <c r="V158" s="50">
        <v>6.6387999999999998</v>
      </c>
      <c r="W158" s="50">
        <v>6.6387999999999998</v>
      </c>
      <c r="X158" s="50">
        <v>0</v>
      </c>
      <c r="Y158" s="50">
        <v>0</v>
      </c>
      <c r="Z158" s="50">
        <v>5.98</v>
      </c>
      <c r="AA158" s="50">
        <v>0</v>
      </c>
      <c r="AB158" s="50">
        <v>5.98</v>
      </c>
      <c r="AC158" s="50">
        <v>5.7271000000000001</v>
      </c>
      <c r="AD158" s="50">
        <v>6.5114999999999998</v>
      </c>
      <c r="AE158" s="50">
        <v>0</v>
      </c>
    </row>
    <row r="159" spans="1:31" ht="13.8" hidden="1" outlineLevel="1" collapsed="1">
      <c r="A159" s="15">
        <v>45047</v>
      </c>
      <c r="B159" s="50">
        <v>18.337800000000001</v>
      </c>
      <c r="C159" s="50">
        <v>18.698899999999998</v>
      </c>
      <c r="D159" s="50">
        <v>18.279599999999999</v>
      </c>
      <c r="E159" s="50">
        <v>18.9908</v>
      </c>
      <c r="F159" s="50">
        <v>13.973599999999999</v>
      </c>
      <c r="G159" s="50">
        <v>0</v>
      </c>
      <c r="H159" s="50">
        <v>19.745699999999999</v>
      </c>
      <c r="I159" s="50">
        <v>18.698899999999998</v>
      </c>
      <c r="J159" s="50">
        <v>19.939</v>
      </c>
      <c r="K159" s="50">
        <v>20.646899999999999</v>
      </c>
      <c r="L159" s="50">
        <v>15.486599999999999</v>
      </c>
      <c r="M159" s="50">
        <v>0</v>
      </c>
      <c r="N159" s="50">
        <v>6.8535000000000004</v>
      </c>
      <c r="O159" s="50">
        <v>0</v>
      </c>
      <c r="P159" s="50">
        <v>6.8535000000000004</v>
      </c>
      <c r="Q159" s="50">
        <v>7.0023</v>
      </c>
      <c r="R159" s="50">
        <v>6.1536</v>
      </c>
      <c r="S159" s="50">
        <v>0</v>
      </c>
      <c r="T159" s="50">
        <v>7.4756</v>
      </c>
      <c r="U159" s="50">
        <v>0</v>
      </c>
      <c r="V159" s="50">
        <v>7.4756</v>
      </c>
      <c r="W159" s="50">
        <v>7.4756</v>
      </c>
      <c r="X159" s="50">
        <v>0</v>
      </c>
      <c r="Y159" s="50">
        <v>0</v>
      </c>
      <c r="Z159" s="50">
        <v>5.9497</v>
      </c>
      <c r="AA159" s="50">
        <v>0</v>
      </c>
      <c r="AB159" s="50">
        <v>5.9497</v>
      </c>
      <c r="AC159" s="50">
        <v>5.7958999999999996</v>
      </c>
      <c r="AD159" s="50">
        <v>6.1536</v>
      </c>
      <c r="AE159" s="50">
        <v>0</v>
      </c>
    </row>
    <row r="160" spans="1:31" ht="13.8" hidden="1" outlineLevel="1" collapsed="1">
      <c r="A160" s="15">
        <v>45078</v>
      </c>
      <c r="B160" s="50">
        <v>19.939599999999999</v>
      </c>
      <c r="C160" s="50">
        <v>17.706600000000002</v>
      </c>
      <c r="D160" s="50">
        <v>20.239599999999999</v>
      </c>
      <c r="E160" s="50">
        <v>20.714099999999998</v>
      </c>
      <c r="F160" s="50">
        <v>17.967099999999999</v>
      </c>
      <c r="G160" s="50">
        <v>0</v>
      </c>
      <c r="H160" s="50">
        <v>20.9011</v>
      </c>
      <c r="I160" s="50">
        <v>17.706600000000002</v>
      </c>
      <c r="J160" s="50">
        <v>21.364100000000001</v>
      </c>
      <c r="K160" s="50">
        <v>21.489899999999999</v>
      </c>
      <c r="L160" s="50">
        <v>20.653600000000001</v>
      </c>
      <c r="M160" s="50">
        <v>0</v>
      </c>
      <c r="N160" s="50">
        <v>5.9618000000000002</v>
      </c>
      <c r="O160" s="50">
        <v>0</v>
      </c>
      <c r="P160" s="50">
        <v>5.9618000000000002</v>
      </c>
      <c r="Q160" s="50">
        <v>5.3444000000000003</v>
      </c>
      <c r="R160" s="50">
        <v>6.7</v>
      </c>
      <c r="S160" s="50" t="s">
        <v>126</v>
      </c>
      <c r="T160" s="50">
        <v>7.1311999999999998</v>
      </c>
      <c r="U160" s="50">
        <v>0</v>
      </c>
      <c r="V160" s="50">
        <v>7.1311999999999998</v>
      </c>
      <c r="W160" s="50">
        <v>7.8144999999999998</v>
      </c>
      <c r="X160" s="50">
        <v>6.7</v>
      </c>
      <c r="Y160" s="50">
        <v>0</v>
      </c>
      <c r="Z160" s="50">
        <v>2.5830000000000002</v>
      </c>
      <c r="AA160" s="50">
        <v>0</v>
      </c>
      <c r="AB160" s="50">
        <v>2.5830000000000002</v>
      </c>
      <c r="AC160" s="50">
        <v>2.5830000000000002</v>
      </c>
      <c r="AD160" s="50">
        <v>0</v>
      </c>
      <c r="AE160" s="50">
        <v>0</v>
      </c>
    </row>
    <row r="161" spans="1:31" ht="13.8" hidden="1" outlineLevel="1" collapsed="1">
      <c r="A161" s="15">
        <v>45108</v>
      </c>
      <c r="B161" s="50">
        <v>19.318100000000001</v>
      </c>
      <c r="C161" s="50">
        <v>18.5626</v>
      </c>
      <c r="D161" s="50">
        <v>19.367000000000001</v>
      </c>
      <c r="E161" s="50">
        <v>19.653099999999998</v>
      </c>
      <c r="F161" s="50">
        <v>19.208400000000001</v>
      </c>
      <c r="G161" s="50">
        <v>5.2934000000000001</v>
      </c>
      <c r="H161" s="50">
        <v>19.9895</v>
      </c>
      <c r="I161" s="50">
        <v>18.5626</v>
      </c>
      <c r="J161" s="50">
        <v>20.086600000000001</v>
      </c>
      <c r="K161" s="50">
        <v>20.1738</v>
      </c>
      <c r="L161" s="50">
        <v>19.761099999999999</v>
      </c>
      <c r="M161" s="50">
        <v>0</v>
      </c>
      <c r="N161" s="50">
        <v>5.3749000000000002</v>
      </c>
      <c r="O161" s="50">
        <v>0</v>
      </c>
      <c r="P161" s="50">
        <v>5.3749000000000002</v>
      </c>
      <c r="Q161" s="50">
        <v>5.0179999999999998</v>
      </c>
      <c r="R161" s="50">
        <v>6.5823</v>
      </c>
      <c r="S161" s="50">
        <v>5.2934000000000001</v>
      </c>
      <c r="T161" s="50">
        <v>6.8197000000000001</v>
      </c>
      <c r="U161" s="50">
        <v>0</v>
      </c>
      <c r="V161" s="50">
        <v>6.8197000000000001</v>
      </c>
      <c r="W161" s="50">
        <v>6.8704999999999998</v>
      </c>
      <c r="X161" s="50">
        <v>6.7</v>
      </c>
      <c r="Y161" s="50">
        <v>0</v>
      </c>
      <c r="Z161" s="50">
        <v>4.2135999999999996</v>
      </c>
      <c r="AA161" s="50">
        <v>0</v>
      </c>
      <c r="AB161" s="50">
        <v>4.2135999999999996</v>
      </c>
      <c r="AC161" s="50">
        <v>2.5286</v>
      </c>
      <c r="AD161" s="50">
        <v>6.2503000000000002</v>
      </c>
      <c r="AE161" s="50">
        <v>5.2934000000000001</v>
      </c>
    </row>
    <row r="162" spans="1:31" ht="13.8" hidden="1" outlineLevel="1" collapsed="1">
      <c r="A162" s="15">
        <v>45139</v>
      </c>
      <c r="B162" s="50">
        <v>18.351299999999998</v>
      </c>
      <c r="C162" s="50">
        <v>19.113199999999999</v>
      </c>
      <c r="D162" s="50">
        <v>18.2469</v>
      </c>
      <c r="E162" s="50">
        <v>18.105399999999999</v>
      </c>
      <c r="F162" s="50">
        <v>18.954699999999999</v>
      </c>
      <c r="G162" s="50">
        <v>20.5</v>
      </c>
      <c r="H162" s="50">
        <v>19.937999999999999</v>
      </c>
      <c r="I162" s="50">
        <v>19.113199999999999</v>
      </c>
      <c r="J162" s="50">
        <v>20.0687</v>
      </c>
      <c r="K162" s="50">
        <v>19.9727</v>
      </c>
      <c r="L162" s="50">
        <v>20.532900000000001</v>
      </c>
      <c r="M162" s="50">
        <v>20.5</v>
      </c>
      <c r="N162" s="50">
        <v>6.6558999999999999</v>
      </c>
      <c r="O162" s="50">
        <v>36</v>
      </c>
      <c r="P162" s="50">
        <v>6.6558999999999999</v>
      </c>
      <c r="Q162" s="50">
        <v>6.7085999999999997</v>
      </c>
      <c r="R162" s="50">
        <v>6.3219000000000003</v>
      </c>
      <c r="S162" s="50" t="s">
        <v>126</v>
      </c>
      <c r="T162" s="50">
        <v>6.8917999999999999</v>
      </c>
      <c r="U162" s="50">
        <v>36</v>
      </c>
      <c r="V162" s="50">
        <v>6.8917999999999999</v>
      </c>
      <c r="W162" s="50">
        <v>6.8917999999999999</v>
      </c>
      <c r="X162" s="50">
        <v>0</v>
      </c>
      <c r="Y162" s="50">
        <v>0</v>
      </c>
      <c r="Z162" s="50">
        <v>5.8989000000000003</v>
      </c>
      <c r="AA162" s="50">
        <v>0</v>
      </c>
      <c r="AB162" s="50">
        <v>5.8989000000000003</v>
      </c>
      <c r="AC162" s="50">
        <v>5.3308999999999997</v>
      </c>
      <c r="AD162" s="50">
        <v>6.3219000000000003</v>
      </c>
      <c r="AE162" s="50">
        <v>0</v>
      </c>
    </row>
    <row r="163" spans="1:31" ht="13.8" hidden="1" outlineLevel="1" collapsed="1">
      <c r="A163" s="15">
        <v>45170</v>
      </c>
      <c r="B163" s="50">
        <v>15.7889</v>
      </c>
      <c r="C163" s="50">
        <v>18.8262</v>
      </c>
      <c r="D163" s="50">
        <v>15.542899999999999</v>
      </c>
      <c r="E163" s="50">
        <v>18.8629</v>
      </c>
      <c r="F163" s="50">
        <v>15.756399999999999</v>
      </c>
      <c r="G163" s="50">
        <v>5.2309000000000001</v>
      </c>
      <c r="H163" s="50">
        <v>19.624099999999999</v>
      </c>
      <c r="I163" s="50">
        <v>18.8262</v>
      </c>
      <c r="J163" s="50">
        <v>19.7164</v>
      </c>
      <c r="K163" s="50">
        <v>19.987400000000001</v>
      </c>
      <c r="L163" s="50">
        <v>19.095700000000001</v>
      </c>
      <c r="M163" s="50">
        <v>21</v>
      </c>
      <c r="N163" s="50">
        <v>5.7968000000000002</v>
      </c>
      <c r="O163" s="50">
        <v>0</v>
      </c>
      <c r="P163" s="50">
        <v>5.7968000000000002</v>
      </c>
      <c r="Q163" s="50">
        <v>6.6776</v>
      </c>
      <c r="R163" s="50">
        <v>6.5834999999999999</v>
      </c>
      <c r="S163" s="50">
        <v>5.23</v>
      </c>
      <c r="T163" s="50">
        <v>6.5873999999999997</v>
      </c>
      <c r="U163" s="50">
        <v>0</v>
      </c>
      <c r="V163" s="50">
        <v>6.5873999999999997</v>
      </c>
      <c r="W163" s="50">
        <v>6.6939000000000002</v>
      </c>
      <c r="X163" s="50">
        <v>2.5099999999999998</v>
      </c>
      <c r="Y163" s="50">
        <v>0</v>
      </c>
      <c r="Z163" s="50">
        <v>5.6588000000000003</v>
      </c>
      <c r="AA163" s="50">
        <v>0</v>
      </c>
      <c r="AB163" s="50">
        <v>5.6588000000000003</v>
      </c>
      <c r="AC163" s="50">
        <v>6.2180999999999997</v>
      </c>
      <c r="AD163" s="50">
        <v>6.6440000000000001</v>
      </c>
      <c r="AE163" s="50">
        <v>5.23</v>
      </c>
    </row>
    <row r="164" spans="1:31" ht="13.8" hidden="1" outlineLevel="1" collapsed="1">
      <c r="A164" s="15">
        <v>45200</v>
      </c>
      <c r="B164" s="50">
        <v>18.134</v>
      </c>
      <c r="C164" s="50">
        <v>18.936</v>
      </c>
      <c r="D164" s="50">
        <v>18.0899</v>
      </c>
      <c r="E164" s="50">
        <v>18.959</v>
      </c>
      <c r="F164" s="50">
        <v>19.273599999999998</v>
      </c>
      <c r="G164" s="50">
        <v>6.9577</v>
      </c>
      <c r="H164" s="50">
        <v>19.937899999999999</v>
      </c>
      <c r="I164" s="50">
        <v>18.936</v>
      </c>
      <c r="J164" s="50">
        <v>20.001899999999999</v>
      </c>
      <c r="K164" s="50">
        <v>19.7775</v>
      </c>
      <c r="L164" s="50">
        <v>20.852399999999999</v>
      </c>
      <c r="M164" s="50">
        <v>16.499700000000001</v>
      </c>
      <c r="N164" s="50">
        <v>6.1664000000000003</v>
      </c>
      <c r="O164" s="50">
        <v>0</v>
      </c>
      <c r="P164" s="50">
        <v>6.1664000000000003</v>
      </c>
      <c r="Q164" s="50">
        <v>6.4813999999999998</v>
      </c>
      <c r="R164" s="50">
        <v>6.2141999999999999</v>
      </c>
      <c r="S164" s="50">
        <v>5.96</v>
      </c>
      <c r="T164" s="50">
        <v>6.2114000000000003</v>
      </c>
      <c r="U164" s="50">
        <v>0</v>
      </c>
      <c r="V164" s="50">
        <v>6.2114000000000003</v>
      </c>
      <c r="W164" s="50">
        <v>6.7230999999999996</v>
      </c>
      <c r="X164" s="50">
        <v>2.5099999999999998</v>
      </c>
      <c r="Y164" s="50">
        <v>5.96</v>
      </c>
      <c r="Z164" s="50">
        <v>6.0113000000000003</v>
      </c>
      <c r="AA164" s="50">
        <v>0</v>
      </c>
      <c r="AB164" s="50">
        <v>6.0113000000000003</v>
      </c>
      <c r="AC164" s="50">
        <v>5.1947999999999999</v>
      </c>
      <c r="AD164" s="50">
        <v>6.2382999999999997</v>
      </c>
      <c r="AE164" s="50">
        <v>0</v>
      </c>
    </row>
    <row r="165" spans="1:31" ht="13.8" hidden="1" outlineLevel="1" collapsed="1">
      <c r="A165" s="15">
        <v>45231</v>
      </c>
      <c r="B165" s="50">
        <v>16.097899999999999</v>
      </c>
      <c r="C165" s="50">
        <v>19.702100000000002</v>
      </c>
      <c r="D165" s="50">
        <v>15.620200000000001</v>
      </c>
      <c r="E165" s="50">
        <v>17.324300000000001</v>
      </c>
      <c r="F165" s="50">
        <v>11.5687</v>
      </c>
      <c r="G165" s="50">
        <v>5.2614000000000001</v>
      </c>
      <c r="H165" s="50">
        <v>19.798100000000002</v>
      </c>
      <c r="I165" s="50">
        <v>19.702100000000002</v>
      </c>
      <c r="J165" s="50">
        <v>19.816299999999998</v>
      </c>
      <c r="K165" s="50">
        <v>19.990200000000002</v>
      </c>
      <c r="L165" s="50">
        <v>19.1722</v>
      </c>
      <c r="M165" s="50">
        <v>2.6700000000000002E-2</v>
      </c>
      <c r="N165" s="50">
        <v>5.8998999999999997</v>
      </c>
      <c r="O165" s="50">
        <v>0</v>
      </c>
      <c r="P165" s="50">
        <v>5.8998999999999997</v>
      </c>
      <c r="Q165" s="50">
        <v>6.2755999999999998</v>
      </c>
      <c r="R165" s="50">
        <v>5.5574000000000003</v>
      </c>
      <c r="S165" s="50">
        <v>5.76</v>
      </c>
      <c r="T165" s="50">
        <v>5.8434999999999997</v>
      </c>
      <c r="U165" s="50">
        <v>0</v>
      </c>
      <c r="V165" s="50">
        <v>5.8434999999999997</v>
      </c>
      <c r="W165" s="50">
        <v>6.4965999999999999</v>
      </c>
      <c r="X165" s="50">
        <v>5.49</v>
      </c>
      <c r="Y165" s="50">
        <v>0</v>
      </c>
      <c r="Z165" s="50">
        <v>6.0110999999999999</v>
      </c>
      <c r="AA165" s="50">
        <v>0</v>
      </c>
      <c r="AB165" s="50">
        <v>6.0110999999999999</v>
      </c>
      <c r="AC165" s="50">
        <v>6.0526</v>
      </c>
      <c r="AD165" s="50">
        <v>6.0387000000000004</v>
      </c>
      <c r="AE165" s="50">
        <v>5.76</v>
      </c>
    </row>
    <row r="166" spans="1:31" ht="13.8" hidden="1" outlineLevel="1" collapsed="1">
      <c r="A166" s="15">
        <v>45261</v>
      </c>
      <c r="B166" s="50">
        <v>17.267600000000002</v>
      </c>
      <c r="C166" s="50">
        <v>20.013300000000001</v>
      </c>
      <c r="D166" s="50">
        <v>17.029</v>
      </c>
      <c r="E166" s="50">
        <v>16.450199999999999</v>
      </c>
      <c r="F166" s="50">
        <v>19.902000000000001</v>
      </c>
      <c r="G166" s="50">
        <v>21</v>
      </c>
      <c r="H166" s="50">
        <v>18.699000000000002</v>
      </c>
      <c r="I166" s="50">
        <v>20.013300000000001</v>
      </c>
      <c r="J166" s="50">
        <v>18.568200000000001</v>
      </c>
      <c r="K166" s="50">
        <v>17.843399999999999</v>
      </c>
      <c r="L166" s="50">
        <v>22.259699999999999</v>
      </c>
      <c r="M166" s="50">
        <v>21</v>
      </c>
      <c r="N166" s="50">
        <v>6.4070999999999998</v>
      </c>
      <c r="O166" s="50">
        <v>0</v>
      </c>
      <c r="P166" s="50">
        <v>6.4070999999999998</v>
      </c>
      <c r="Q166" s="50">
        <v>6.4996999999999998</v>
      </c>
      <c r="R166" s="50">
        <v>6.0179999999999998</v>
      </c>
      <c r="S166" s="50" t="s">
        <v>126</v>
      </c>
      <c r="T166" s="50">
        <v>6.1048</v>
      </c>
      <c r="U166" s="50">
        <v>0</v>
      </c>
      <c r="V166" s="50">
        <v>6.1048</v>
      </c>
      <c r="W166" s="50">
        <v>6.1048</v>
      </c>
      <c r="X166" s="50">
        <v>0</v>
      </c>
      <c r="Y166" s="50">
        <v>0</v>
      </c>
      <c r="Z166" s="50">
        <v>6.4981</v>
      </c>
      <c r="AA166" s="50">
        <v>0</v>
      </c>
      <c r="AB166" s="50">
        <v>6.4981</v>
      </c>
      <c r="AC166" s="50">
        <v>6.6582999999999997</v>
      </c>
      <c r="AD166" s="50">
        <v>6.0179999999999998</v>
      </c>
      <c r="AE166" s="50">
        <v>0</v>
      </c>
    </row>
    <row r="167" spans="1:31" ht="13.8" hidden="1" outlineLevel="1" collapsed="1">
      <c r="A167" s="15">
        <v>45292</v>
      </c>
      <c r="B167" s="50">
        <v>18.660599999999999</v>
      </c>
      <c r="C167" s="50">
        <v>19.920100000000001</v>
      </c>
      <c r="D167" s="50">
        <v>18.595500000000001</v>
      </c>
      <c r="E167" s="50">
        <v>18.657599999999999</v>
      </c>
      <c r="F167" s="50">
        <v>21.162500000000001</v>
      </c>
      <c r="G167" s="50">
        <v>6.7240000000000002</v>
      </c>
      <c r="H167" s="50">
        <v>19.9359</v>
      </c>
      <c r="I167" s="50">
        <v>19.920100000000001</v>
      </c>
      <c r="J167" s="50">
        <v>19.936900000000001</v>
      </c>
      <c r="K167" s="50">
        <v>19.4557</v>
      </c>
      <c r="L167" s="50">
        <v>21.458300000000001</v>
      </c>
      <c r="M167" s="50">
        <v>21</v>
      </c>
      <c r="N167" s="50">
        <v>6.3979999999999997</v>
      </c>
      <c r="O167" s="50">
        <v>0</v>
      </c>
      <c r="P167" s="50">
        <v>6.3979999999999997</v>
      </c>
      <c r="Q167" s="50">
        <v>6.1212999999999997</v>
      </c>
      <c r="R167" s="50">
        <v>5.2778</v>
      </c>
      <c r="S167" s="50">
        <v>6.72</v>
      </c>
      <c r="T167" s="50">
        <v>6.6024000000000003</v>
      </c>
      <c r="U167" s="50">
        <v>0</v>
      </c>
      <c r="V167" s="50">
        <v>6.6024000000000003</v>
      </c>
      <c r="W167" s="50">
        <v>6.4545000000000003</v>
      </c>
      <c r="X167" s="50">
        <v>2.5099999999999998</v>
      </c>
      <c r="Y167" s="50">
        <v>6.72</v>
      </c>
      <c r="Z167" s="50">
        <v>5.3704999999999998</v>
      </c>
      <c r="AA167" s="50">
        <v>0</v>
      </c>
      <c r="AB167" s="50">
        <v>5.3704999999999998</v>
      </c>
      <c r="AC167" s="50">
        <v>5.3178999999999998</v>
      </c>
      <c r="AD167" s="50">
        <v>5.5540000000000003</v>
      </c>
      <c r="AE167" s="50">
        <v>0</v>
      </c>
    </row>
    <row r="168" spans="1:31" ht="13.8" hidden="1" outlineLevel="1" collapsed="1">
      <c r="A168" s="15">
        <v>45323</v>
      </c>
      <c r="B168" s="50">
        <v>19.329899999999999</v>
      </c>
      <c r="C168" s="50">
        <v>19.236899999999999</v>
      </c>
      <c r="D168" s="50">
        <v>19.345199999999998</v>
      </c>
      <c r="E168" s="50">
        <v>18.996600000000001</v>
      </c>
      <c r="F168" s="50">
        <v>20.039300000000001</v>
      </c>
      <c r="G168" s="50">
        <v>23.462900000000001</v>
      </c>
      <c r="H168" s="50">
        <v>19.772200000000002</v>
      </c>
      <c r="I168" s="50">
        <v>19.236899999999999</v>
      </c>
      <c r="J168" s="50">
        <v>19.863299999999999</v>
      </c>
      <c r="K168" s="50">
        <v>19.043500000000002</v>
      </c>
      <c r="L168" s="50">
        <v>22.0199</v>
      </c>
      <c r="M168" s="50">
        <v>23.462900000000001</v>
      </c>
      <c r="N168" s="50">
        <v>5.8711000000000002</v>
      </c>
      <c r="O168" s="50">
        <v>0</v>
      </c>
      <c r="P168" s="50">
        <v>5.8711000000000002</v>
      </c>
      <c r="Q168" s="50">
        <v>5.3613</v>
      </c>
      <c r="R168" s="50">
        <v>5.9066999999999998</v>
      </c>
      <c r="S168" s="50" t="s">
        <v>126</v>
      </c>
      <c r="T168" s="50">
        <v>4.2678000000000003</v>
      </c>
      <c r="U168" s="50">
        <v>0</v>
      </c>
      <c r="V168" s="50">
        <v>4.2678000000000003</v>
      </c>
      <c r="W168" s="50">
        <v>5.6</v>
      </c>
      <c r="X168" s="50">
        <v>2.5099999999999998</v>
      </c>
      <c r="Y168" s="50">
        <v>0</v>
      </c>
      <c r="Z168" s="50">
        <v>5.97</v>
      </c>
      <c r="AA168" s="50">
        <v>0</v>
      </c>
      <c r="AB168" s="50">
        <v>5.97</v>
      </c>
      <c r="AC168" s="50">
        <v>5.1169000000000002</v>
      </c>
      <c r="AD168" s="50">
        <v>6.0003000000000002</v>
      </c>
      <c r="AE168" s="50">
        <v>0</v>
      </c>
    </row>
    <row r="169" spans="1:31" ht="13.8" hidden="1" outlineLevel="1" collapsed="1">
      <c r="A169" s="15">
        <v>45352</v>
      </c>
      <c r="B169" s="50">
        <v>17.277799999999999</v>
      </c>
      <c r="C169" s="50">
        <v>19.842400000000001</v>
      </c>
      <c r="D169" s="50">
        <v>17.0107</v>
      </c>
      <c r="E169" s="50">
        <v>16.683700000000002</v>
      </c>
      <c r="F169" s="50">
        <v>18.2928</v>
      </c>
      <c r="G169" s="50">
        <v>21</v>
      </c>
      <c r="H169" s="50">
        <v>19.390499999999999</v>
      </c>
      <c r="I169" s="50">
        <v>19.842199999999998</v>
      </c>
      <c r="J169" s="50">
        <v>19.333500000000001</v>
      </c>
      <c r="K169" s="50">
        <v>18.872499999999999</v>
      </c>
      <c r="L169" s="50">
        <v>21.187799999999999</v>
      </c>
      <c r="M169" s="50">
        <v>21</v>
      </c>
      <c r="N169" s="50">
        <v>5.9935</v>
      </c>
      <c r="O169" s="50">
        <v>36</v>
      </c>
      <c r="P169" s="50">
        <v>5.9932999999999996</v>
      </c>
      <c r="Q169" s="50">
        <v>5.9935999999999998</v>
      </c>
      <c r="R169" s="50">
        <v>5.9923000000000002</v>
      </c>
      <c r="S169" s="50" t="s">
        <v>126</v>
      </c>
      <c r="T169" s="50">
        <v>6.2718999999999996</v>
      </c>
      <c r="U169" s="50">
        <v>36</v>
      </c>
      <c r="V169" s="50">
        <v>6.2709000000000001</v>
      </c>
      <c r="W169" s="50">
        <v>6.3777999999999997</v>
      </c>
      <c r="X169" s="50">
        <v>2.5099999999999998</v>
      </c>
      <c r="Y169" s="50">
        <v>0</v>
      </c>
      <c r="Z169" s="50">
        <v>5.9276</v>
      </c>
      <c r="AA169" s="50">
        <v>0</v>
      </c>
      <c r="AB169" s="50">
        <v>5.9276</v>
      </c>
      <c r="AC169" s="50">
        <v>5.8727999999999998</v>
      </c>
      <c r="AD169" s="50">
        <v>6.0772000000000004</v>
      </c>
      <c r="AE169" s="50">
        <v>0</v>
      </c>
    </row>
    <row r="170" spans="1:31" ht="13.8" hidden="1" outlineLevel="1" collapsed="1">
      <c r="A170" s="15">
        <v>45383</v>
      </c>
      <c r="B170" s="50">
        <v>19.581900000000001</v>
      </c>
      <c r="C170" s="50">
        <v>19.591999999999999</v>
      </c>
      <c r="D170" s="50">
        <v>19.581399999999999</v>
      </c>
      <c r="E170" s="50">
        <v>18.734500000000001</v>
      </c>
      <c r="F170" s="50">
        <v>21.751100000000001</v>
      </c>
      <c r="G170" s="50">
        <v>21</v>
      </c>
      <c r="H170" s="50">
        <v>20.9541</v>
      </c>
      <c r="I170" s="50">
        <v>19.591999999999999</v>
      </c>
      <c r="J170" s="50">
        <v>21.0304</v>
      </c>
      <c r="K170" s="50">
        <v>20.465399999999999</v>
      </c>
      <c r="L170" s="50">
        <v>22.345400000000001</v>
      </c>
      <c r="M170" s="50">
        <v>21</v>
      </c>
      <c r="N170" s="50">
        <v>6.5049000000000001</v>
      </c>
      <c r="O170" s="50">
        <v>0</v>
      </c>
      <c r="P170" s="50">
        <v>6.5049000000000001</v>
      </c>
      <c r="Q170" s="50">
        <v>6.5705999999999998</v>
      </c>
      <c r="R170" s="50">
        <v>5.9255000000000004</v>
      </c>
      <c r="S170" s="50" t="s">
        <v>126</v>
      </c>
      <c r="T170" s="50">
        <v>6.7881</v>
      </c>
      <c r="U170" s="50">
        <v>0</v>
      </c>
      <c r="V170" s="50">
        <v>6.7881</v>
      </c>
      <c r="W170" s="50">
        <v>6.7961</v>
      </c>
      <c r="X170" s="50">
        <v>2.5099999999999998</v>
      </c>
      <c r="Y170" s="50">
        <v>0</v>
      </c>
      <c r="Z170" s="50">
        <v>5.8551000000000002</v>
      </c>
      <c r="AA170" s="50">
        <v>0</v>
      </c>
      <c r="AB170" s="50">
        <v>5.8551000000000002</v>
      </c>
      <c r="AC170" s="50">
        <v>5.7980999999999998</v>
      </c>
      <c r="AD170" s="50">
        <v>5.97</v>
      </c>
      <c r="AE170" s="50">
        <v>0</v>
      </c>
    </row>
    <row r="171" spans="1:31" ht="13.8" hidden="1" outlineLevel="1" collapsed="1">
      <c r="A171" s="15">
        <v>45413</v>
      </c>
      <c r="B171" s="50">
        <v>16.268799999999999</v>
      </c>
      <c r="C171" s="50">
        <v>19.965499999999999</v>
      </c>
      <c r="D171" s="50">
        <v>15.9824</v>
      </c>
      <c r="E171" s="50">
        <v>15.919600000000001</v>
      </c>
      <c r="F171" s="50">
        <v>16.375800000000002</v>
      </c>
      <c r="G171" s="50">
        <v>21</v>
      </c>
      <c r="H171" s="50">
        <v>19.144300000000001</v>
      </c>
      <c r="I171" s="50">
        <v>19.965499999999999</v>
      </c>
      <c r="J171" s="50">
        <v>19.060700000000001</v>
      </c>
      <c r="K171" s="50">
        <v>18.703600000000002</v>
      </c>
      <c r="L171" s="50">
        <v>21.683900000000001</v>
      </c>
      <c r="M171" s="50">
        <v>21</v>
      </c>
      <c r="N171" s="50">
        <v>6.2023000000000001</v>
      </c>
      <c r="O171" s="50">
        <v>0</v>
      </c>
      <c r="P171" s="50">
        <v>6.2023000000000001</v>
      </c>
      <c r="Q171" s="50">
        <v>6.2624000000000004</v>
      </c>
      <c r="R171" s="50">
        <v>5.9526000000000003</v>
      </c>
      <c r="S171" s="50" t="s">
        <v>126</v>
      </c>
      <c r="T171" s="50">
        <v>6.9307999999999996</v>
      </c>
      <c r="U171" s="50">
        <v>0</v>
      </c>
      <c r="V171" s="50">
        <v>6.9307999999999996</v>
      </c>
      <c r="W171" s="50">
        <v>6.9715999999999996</v>
      </c>
      <c r="X171" s="50">
        <v>2.5099999999999998</v>
      </c>
      <c r="Y171" s="50">
        <v>0</v>
      </c>
      <c r="Z171" s="50">
        <v>5.7282000000000002</v>
      </c>
      <c r="AA171" s="50">
        <v>0</v>
      </c>
      <c r="AB171" s="50">
        <v>5.7282000000000002</v>
      </c>
      <c r="AC171" s="50">
        <v>5.5955000000000004</v>
      </c>
      <c r="AD171" s="50">
        <v>6.0179</v>
      </c>
      <c r="AE171" s="50">
        <v>0</v>
      </c>
    </row>
    <row r="172" spans="1:31" ht="13.8" hidden="1" outlineLevel="1" collapsed="1">
      <c r="A172" s="15">
        <v>45444</v>
      </c>
      <c r="B172" s="50">
        <v>15.9396</v>
      </c>
      <c r="C172" s="50">
        <v>18.8369</v>
      </c>
      <c r="D172" s="50">
        <v>15.7591</v>
      </c>
      <c r="E172" s="50">
        <v>15.577500000000001</v>
      </c>
      <c r="F172" s="50">
        <v>16.790700000000001</v>
      </c>
      <c r="G172" s="50">
        <v>14.752599999999999</v>
      </c>
      <c r="H172" s="50">
        <v>18.664300000000001</v>
      </c>
      <c r="I172" s="50">
        <v>18.8369</v>
      </c>
      <c r="J172" s="50">
        <v>18.650300000000001</v>
      </c>
      <c r="K172" s="50">
        <v>18.7288</v>
      </c>
      <c r="L172" s="50">
        <v>18.8994</v>
      </c>
      <c r="M172" s="50">
        <v>14.752599999999999</v>
      </c>
      <c r="N172" s="50">
        <v>6.2771999999999997</v>
      </c>
      <c r="O172" s="50">
        <v>0</v>
      </c>
      <c r="P172" s="50">
        <v>6.2771999999999997</v>
      </c>
      <c r="Q172" s="50">
        <v>6.2990000000000004</v>
      </c>
      <c r="R172" s="50">
        <v>6.1109</v>
      </c>
      <c r="S172" s="50" t="s">
        <v>126</v>
      </c>
      <c r="T172" s="50">
        <v>6.6071999999999997</v>
      </c>
      <c r="U172" s="50">
        <v>0</v>
      </c>
      <c r="V172" s="50">
        <v>6.6071999999999997</v>
      </c>
      <c r="W172" s="50">
        <v>6.6071999999999997</v>
      </c>
      <c r="X172" s="50">
        <v>0</v>
      </c>
      <c r="Y172" s="50">
        <v>0</v>
      </c>
      <c r="Z172" s="50">
        <v>5.7003000000000004</v>
      </c>
      <c r="AA172" s="50">
        <v>0</v>
      </c>
      <c r="AB172" s="50">
        <v>5.7003000000000004</v>
      </c>
      <c r="AC172" s="50">
        <v>5.5087999999999999</v>
      </c>
      <c r="AD172" s="50">
        <v>6.1109</v>
      </c>
      <c r="AE172" s="50">
        <v>0</v>
      </c>
    </row>
    <row r="173" spans="1:31" ht="13.8" hidden="1" outlineLevel="1" collapsed="1">
      <c r="A173" s="15">
        <v>45474</v>
      </c>
      <c r="B173" s="50">
        <v>17.515000000000001</v>
      </c>
      <c r="C173" s="50">
        <v>19.919499999999999</v>
      </c>
      <c r="D173" s="50">
        <v>17.4358</v>
      </c>
      <c r="E173" s="50">
        <v>16.317</v>
      </c>
      <c r="F173" s="50">
        <v>20.524799999999999</v>
      </c>
      <c r="G173" s="50">
        <v>16.997599999999998</v>
      </c>
      <c r="H173" s="50">
        <v>18.403400000000001</v>
      </c>
      <c r="I173" s="50">
        <v>19.919499999999999</v>
      </c>
      <c r="J173" s="50">
        <v>18.349399999999999</v>
      </c>
      <c r="K173" s="50">
        <v>17.407499999999999</v>
      </c>
      <c r="L173" s="50">
        <v>20.731000000000002</v>
      </c>
      <c r="M173" s="50">
        <v>16.997599999999998</v>
      </c>
      <c r="N173" s="50">
        <v>6.2107000000000001</v>
      </c>
      <c r="O173" s="50">
        <v>0</v>
      </c>
      <c r="P173" s="50">
        <v>6.2107000000000001</v>
      </c>
      <c r="Q173" s="50">
        <v>6.2484999999999999</v>
      </c>
      <c r="R173" s="50">
        <v>5.4557000000000002</v>
      </c>
      <c r="S173" s="50" t="s">
        <v>126</v>
      </c>
      <c r="T173" s="50">
        <v>5.9401999999999999</v>
      </c>
      <c r="U173" s="50">
        <v>0</v>
      </c>
      <c r="V173" s="50">
        <v>5.9401999999999999</v>
      </c>
      <c r="W173" s="50">
        <v>6.0328999999999997</v>
      </c>
      <c r="X173" s="50">
        <v>2.5099999999999998</v>
      </c>
      <c r="Y173" s="50">
        <v>0</v>
      </c>
      <c r="Z173" s="50">
        <v>6.3173000000000004</v>
      </c>
      <c r="AA173" s="50">
        <v>0</v>
      </c>
      <c r="AB173" s="50">
        <v>6.3173000000000004</v>
      </c>
      <c r="AC173" s="50">
        <v>6.3361000000000001</v>
      </c>
      <c r="AD173" s="50">
        <v>6</v>
      </c>
      <c r="AE173" s="50">
        <v>0</v>
      </c>
    </row>
    <row r="174" spans="1:31" ht="13.8" hidden="1" outlineLevel="1" collapsed="1">
      <c r="A174" s="15">
        <v>45505</v>
      </c>
      <c r="B174" s="50">
        <v>16.210100000000001</v>
      </c>
      <c r="C174" s="50">
        <v>18.4621</v>
      </c>
      <c r="D174" s="50">
        <v>16.038799999999998</v>
      </c>
      <c r="E174" s="50">
        <v>15.911099999999999</v>
      </c>
      <c r="F174" s="50">
        <v>16.735099999999999</v>
      </c>
      <c r="G174" s="50">
        <v>19.6554</v>
      </c>
      <c r="H174" s="50">
        <v>16.997199999999999</v>
      </c>
      <c r="I174" s="50">
        <v>18.4621</v>
      </c>
      <c r="J174" s="50">
        <v>16.876200000000001</v>
      </c>
      <c r="K174" s="50">
        <v>16.651499999999999</v>
      </c>
      <c r="L174" s="50">
        <v>18.310700000000001</v>
      </c>
      <c r="M174" s="50">
        <v>19.6554</v>
      </c>
      <c r="N174" s="50">
        <v>6.2491000000000003</v>
      </c>
      <c r="O174" s="50">
        <v>0</v>
      </c>
      <c r="P174" s="50">
        <v>6.2491000000000003</v>
      </c>
      <c r="Q174" s="50">
        <v>6.3662000000000001</v>
      </c>
      <c r="R174" s="50">
        <v>5.8143000000000002</v>
      </c>
      <c r="S174" s="50" t="s">
        <v>126</v>
      </c>
      <c r="T174" s="50">
        <v>7.242</v>
      </c>
      <c r="U174" s="50">
        <v>0</v>
      </c>
      <c r="V174" s="50">
        <v>7.242</v>
      </c>
      <c r="W174" s="50">
        <v>7.4009999999999998</v>
      </c>
      <c r="X174" s="50">
        <v>2.5099999999999998</v>
      </c>
      <c r="Y174" s="50">
        <v>0</v>
      </c>
      <c r="Z174" s="50">
        <v>5.9604999999999997</v>
      </c>
      <c r="AA174" s="50">
        <v>0</v>
      </c>
      <c r="AB174" s="50">
        <v>5.9604999999999997</v>
      </c>
      <c r="AC174" s="50">
        <v>5.9706000000000001</v>
      </c>
      <c r="AD174" s="50">
        <v>5.9324000000000003</v>
      </c>
      <c r="AE174" s="50">
        <v>0</v>
      </c>
    </row>
    <row r="175" spans="1:31" ht="13.8" hidden="1" outlineLevel="1" collapsed="1">
      <c r="A175" s="15">
        <v>45536</v>
      </c>
      <c r="B175" s="50">
        <v>13.9247</v>
      </c>
      <c r="C175" s="50">
        <v>19.492899999999999</v>
      </c>
      <c r="D175" s="50">
        <v>13.7281</v>
      </c>
      <c r="E175" s="50">
        <v>15.8355</v>
      </c>
      <c r="F175" s="50">
        <v>12.820499999999999</v>
      </c>
      <c r="G175" s="50">
        <v>5.2786</v>
      </c>
      <c r="H175" s="50">
        <v>17.876799999999999</v>
      </c>
      <c r="I175" s="50">
        <v>19.492899999999999</v>
      </c>
      <c r="J175" s="50">
        <v>17.790299999999998</v>
      </c>
      <c r="K175" s="50">
        <v>17.5152</v>
      </c>
      <c r="L175" s="50">
        <v>19.1508</v>
      </c>
      <c r="M175" s="50">
        <v>18.221699999999998</v>
      </c>
      <c r="N175" s="50">
        <v>5.8194999999999997</v>
      </c>
      <c r="O175" s="50">
        <v>0</v>
      </c>
      <c r="P175" s="50">
        <v>5.8194999999999997</v>
      </c>
      <c r="Q175" s="50">
        <v>6.6220999999999997</v>
      </c>
      <c r="R175" s="50">
        <v>5.9236000000000004</v>
      </c>
      <c r="S175" s="50">
        <v>5.16</v>
      </c>
      <c r="T175" s="50">
        <v>6.7755000000000001</v>
      </c>
      <c r="U175" s="50">
        <v>0</v>
      </c>
      <c r="V175" s="50">
        <v>6.7755000000000001</v>
      </c>
      <c r="W175" s="50">
        <v>6.7847</v>
      </c>
      <c r="X175" s="50">
        <v>2.5099999999999998</v>
      </c>
      <c r="Y175" s="50">
        <v>0</v>
      </c>
      <c r="Z175" s="50">
        <v>5.4676999999999998</v>
      </c>
      <c r="AA175" s="50">
        <v>0</v>
      </c>
      <c r="AB175" s="50">
        <v>5.4676999999999998</v>
      </c>
      <c r="AC175" s="50">
        <v>4.9724000000000004</v>
      </c>
      <c r="AD175" s="50">
        <v>5.9302000000000001</v>
      </c>
      <c r="AE175" s="50">
        <v>5.16</v>
      </c>
    </row>
    <row r="176" spans="1:31" ht="13.8" hidden="1" outlineLevel="1" collapsed="1">
      <c r="A176" s="15">
        <v>45566</v>
      </c>
      <c r="B176" s="50">
        <v>16.068999999999999</v>
      </c>
      <c r="C176" s="50">
        <v>18.8385</v>
      </c>
      <c r="D176" s="50">
        <v>15.970499999999999</v>
      </c>
      <c r="E176" s="50">
        <v>15.826700000000001</v>
      </c>
      <c r="F176" s="50">
        <v>18.610700000000001</v>
      </c>
      <c r="G176" s="50">
        <v>6.5461999999999998</v>
      </c>
      <c r="H176" s="50">
        <v>18.3413</v>
      </c>
      <c r="I176" s="50">
        <v>18.8385</v>
      </c>
      <c r="J176" s="50">
        <v>18.319400000000002</v>
      </c>
      <c r="K176" s="50">
        <v>17.827999999999999</v>
      </c>
      <c r="L176" s="50">
        <v>19.811900000000001</v>
      </c>
      <c r="M176" s="50">
        <v>19.826899999999998</v>
      </c>
      <c r="N176" s="50">
        <v>6.1650999999999998</v>
      </c>
      <c r="O176" s="50">
        <v>0.01</v>
      </c>
      <c r="P176" s="50">
        <v>6.1650999999999998</v>
      </c>
      <c r="Q176" s="50">
        <v>6.2727000000000004</v>
      </c>
      <c r="R176" s="50">
        <v>6.1031000000000004</v>
      </c>
      <c r="S176" s="50">
        <v>5.9</v>
      </c>
      <c r="T176" s="50">
        <v>6.2516999999999996</v>
      </c>
      <c r="U176" s="50">
        <v>0.01</v>
      </c>
      <c r="V176" s="50">
        <v>6.2516999999999996</v>
      </c>
      <c r="W176" s="50">
        <v>6.4722</v>
      </c>
      <c r="X176" s="50">
        <v>0</v>
      </c>
      <c r="Y176" s="50">
        <v>5.9</v>
      </c>
      <c r="Z176" s="50">
        <v>6.0153999999999996</v>
      </c>
      <c r="AA176" s="50">
        <v>0</v>
      </c>
      <c r="AB176" s="50">
        <v>6.0153999999999996</v>
      </c>
      <c r="AC176" s="50">
        <v>5.9833999999999996</v>
      </c>
      <c r="AD176" s="50">
        <v>6.1031000000000004</v>
      </c>
      <c r="AE176" s="50">
        <v>0</v>
      </c>
    </row>
    <row r="177" spans="1:31" ht="13.8" collapsed="1">
      <c r="A177" s="15">
        <v>45597</v>
      </c>
      <c r="B177" s="50">
        <v>15.6595</v>
      </c>
      <c r="C177" s="50">
        <v>18.6798</v>
      </c>
      <c r="D177" s="50">
        <v>15.523400000000001</v>
      </c>
      <c r="E177" s="50">
        <v>15.851699999999999</v>
      </c>
      <c r="F177" s="50">
        <v>14.9444</v>
      </c>
      <c r="G177" s="50">
        <v>5.67</v>
      </c>
      <c r="H177" s="50">
        <v>16.760400000000001</v>
      </c>
      <c r="I177" s="50">
        <v>18.6798</v>
      </c>
      <c r="J177" s="50">
        <v>16.663799999999998</v>
      </c>
      <c r="K177" s="50">
        <v>16.773599999999998</v>
      </c>
      <c r="L177" s="50">
        <v>16.434200000000001</v>
      </c>
      <c r="M177" s="50">
        <v>0</v>
      </c>
      <c r="N177" s="50">
        <v>5.81</v>
      </c>
      <c r="O177" s="50">
        <v>0</v>
      </c>
      <c r="P177" s="50">
        <v>5.81</v>
      </c>
      <c r="Q177" s="50">
        <v>5.6604999999999999</v>
      </c>
      <c r="R177" s="50">
        <v>5.9862000000000002</v>
      </c>
      <c r="S177" s="50">
        <v>5.67</v>
      </c>
      <c r="T177" s="50">
        <v>5.9584999999999999</v>
      </c>
      <c r="U177" s="50">
        <v>0</v>
      </c>
      <c r="V177" s="50">
        <v>5.9584999999999999</v>
      </c>
      <c r="W177" s="50">
        <v>0</v>
      </c>
      <c r="X177" s="50">
        <v>5.9584999999999999</v>
      </c>
      <c r="Y177" s="50">
        <v>0</v>
      </c>
      <c r="Z177" s="50">
        <v>5.8015999999999996</v>
      </c>
      <c r="AA177" s="50">
        <v>0</v>
      </c>
      <c r="AB177" s="50">
        <v>5.8015999999999996</v>
      </c>
      <c r="AC177" s="50">
        <v>5.6604999999999999</v>
      </c>
      <c r="AD177" s="50">
        <v>5.9898999999999996</v>
      </c>
      <c r="AE177" s="50">
        <v>5.67</v>
      </c>
    </row>
    <row r="178" spans="1:31" ht="13.8">
      <c r="A178" s="15">
        <v>45627</v>
      </c>
      <c r="B178" s="50">
        <v>15.8759</v>
      </c>
      <c r="C178" s="50">
        <v>18.623699999999999</v>
      </c>
      <c r="D178" s="50">
        <v>15.736599999999999</v>
      </c>
      <c r="E178" s="50">
        <v>15.981400000000001</v>
      </c>
      <c r="F178" s="50">
        <v>15.632</v>
      </c>
      <c r="G178" s="50">
        <v>7.2760999999999996</v>
      </c>
      <c r="H178" s="50">
        <v>16.841200000000001</v>
      </c>
      <c r="I178" s="50">
        <v>18.623699999999999</v>
      </c>
      <c r="J178" s="50">
        <v>16.741199999999999</v>
      </c>
      <c r="K178" s="50">
        <v>16.472000000000001</v>
      </c>
      <c r="L178" s="50">
        <v>17.9116</v>
      </c>
      <c r="M178" s="50">
        <v>19.999199999999998</v>
      </c>
      <c r="N178" s="50">
        <v>6.3186</v>
      </c>
      <c r="O178" s="50">
        <v>0</v>
      </c>
      <c r="P178" s="50">
        <v>6.3186</v>
      </c>
      <c r="Q178" s="50">
        <v>5.9844999999999997</v>
      </c>
      <c r="R178" s="50">
        <v>6.5667999999999997</v>
      </c>
      <c r="S178" s="50">
        <v>6.4109999999999996</v>
      </c>
      <c r="T178" s="50">
        <v>6.4787999999999997</v>
      </c>
      <c r="U178" s="50">
        <v>0</v>
      </c>
      <c r="V178" s="50">
        <v>6.4787999999999997</v>
      </c>
      <c r="W178" s="50">
        <v>0</v>
      </c>
      <c r="X178" s="50">
        <v>6.4787999999999997</v>
      </c>
      <c r="Y178" s="50">
        <v>0</v>
      </c>
      <c r="Z178" s="50">
        <v>6.2801999999999998</v>
      </c>
      <c r="AA178" s="50">
        <v>0</v>
      </c>
      <c r="AB178" s="50">
        <v>6.2801999999999998</v>
      </c>
      <c r="AC178" s="50">
        <v>5.9844999999999997</v>
      </c>
      <c r="AD178" s="50">
        <v>6.6375000000000002</v>
      </c>
      <c r="AE178" s="50">
        <v>6.4109999999999996</v>
      </c>
    </row>
    <row r="179" spans="1:31" ht="13.8">
      <c r="A179" s="15">
        <v>45658</v>
      </c>
      <c r="B179" s="50">
        <v>16.7806</v>
      </c>
      <c r="C179" s="50">
        <v>19.861699999999999</v>
      </c>
      <c r="D179" s="50">
        <v>16.717400000000001</v>
      </c>
      <c r="E179" s="50">
        <v>15.418799999999999</v>
      </c>
      <c r="F179" s="50">
        <v>19.0776</v>
      </c>
      <c r="G179" s="50">
        <v>7.8651999999999997</v>
      </c>
      <c r="H179" s="50">
        <v>17.9206</v>
      </c>
      <c r="I179" s="50">
        <v>19.861699999999999</v>
      </c>
      <c r="J179" s="50">
        <v>17.876300000000001</v>
      </c>
      <c r="K179" s="50">
        <v>16.6113</v>
      </c>
      <c r="L179" s="50">
        <v>19.346900000000002</v>
      </c>
      <c r="M179" s="50">
        <v>18.932200000000002</v>
      </c>
      <c r="N179" s="50">
        <v>6.6199000000000003</v>
      </c>
      <c r="O179" s="50">
        <v>0.01</v>
      </c>
      <c r="P179" s="50">
        <v>6.6199000000000003</v>
      </c>
      <c r="Q179" s="50">
        <v>6.7980999999999998</v>
      </c>
      <c r="R179" s="50">
        <v>5.7648000000000001</v>
      </c>
      <c r="S179" s="50">
        <v>6.45</v>
      </c>
      <c r="T179" s="50">
        <v>6.9390999999999998</v>
      </c>
      <c r="U179" s="50">
        <v>0.01</v>
      </c>
      <c r="V179" s="50">
        <v>6.9390999999999998</v>
      </c>
      <c r="W179" s="50">
        <v>7.3676000000000004</v>
      </c>
      <c r="X179" s="50">
        <v>4.7878999999999996</v>
      </c>
      <c r="Y179" s="50">
        <v>6.45</v>
      </c>
      <c r="Z179" s="50">
        <v>5.9516999999999998</v>
      </c>
      <c r="AA179" s="50">
        <v>0</v>
      </c>
      <c r="AB179" s="50">
        <v>5.9516999999999998</v>
      </c>
      <c r="AC179" s="50">
        <v>5.9396000000000004</v>
      </c>
      <c r="AD179" s="50">
        <v>6</v>
      </c>
      <c r="AE179" s="50">
        <v>0</v>
      </c>
    </row>
    <row r="180" spans="1:31" ht="13.8">
      <c r="A180" s="15">
        <v>45689</v>
      </c>
      <c r="B180" s="50">
        <v>15.4696</v>
      </c>
      <c r="C180" s="50">
        <v>18.986799999999999</v>
      </c>
      <c r="D180" s="50">
        <v>15.3408</v>
      </c>
      <c r="E180" s="50">
        <v>16.1006</v>
      </c>
      <c r="F180" s="50">
        <v>13.720599999999999</v>
      </c>
      <c r="G180" s="50">
        <v>13.4945</v>
      </c>
      <c r="H180" s="50">
        <v>17.090299999999999</v>
      </c>
      <c r="I180" s="50">
        <v>18.986799999999999</v>
      </c>
      <c r="J180" s="50">
        <v>17.008500000000002</v>
      </c>
      <c r="K180" s="50">
        <v>17.015699999999999</v>
      </c>
      <c r="L180" s="50">
        <v>17.889700000000001</v>
      </c>
      <c r="M180" s="50">
        <v>13.4945</v>
      </c>
      <c r="N180" s="50">
        <v>5.9644000000000004</v>
      </c>
      <c r="O180" s="50">
        <v>0</v>
      </c>
      <c r="P180" s="50">
        <v>5.9644000000000004</v>
      </c>
      <c r="Q180" s="50">
        <v>6.1940999999999997</v>
      </c>
      <c r="R180" s="50">
        <v>5.8213999999999997</v>
      </c>
      <c r="S180" s="50" t="s">
        <v>126</v>
      </c>
      <c r="T180" s="50">
        <v>7.0198999999999998</v>
      </c>
      <c r="U180" s="50">
        <v>0</v>
      </c>
      <c r="V180" s="50">
        <v>7.0198999999999998</v>
      </c>
      <c r="W180" s="50">
        <v>7.1878000000000002</v>
      </c>
      <c r="X180" s="50">
        <v>4.1237000000000004</v>
      </c>
      <c r="Y180" s="50">
        <v>0</v>
      </c>
      <c r="Z180" s="50">
        <v>5.8311999999999999</v>
      </c>
      <c r="AA180" s="50">
        <v>0</v>
      </c>
      <c r="AB180" s="50">
        <v>5.8311999999999999</v>
      </c>
      <c r="AC180" s="50">
        <v>5.8151999999999999</v>
      </c>
      <c r="AD180" s="50">
        <v>5.8384999999999998</v>
      </c>
      <c r="AE180" s="50">
        <v>0</v>
      </c>
    </row>
    <row r="181" spans="1:31" ht="13.8">
      <c r="A181" s="15">
        <v>45717</v>
      </c>
      <c r="B181" s="50">
        <v>14.838699999999999</v>
      </c>
      <c r="C181" s="50">
        <v>18.131599999999999</v>
      </c>
      <c r="D181" s="50">
        <v>14.727399999999999</v>
      </c>
      <c r="E181" s="50">
        <v>15.335800000000001</v>
      </c>
      <c r="F181" s="50">
        <v>13.379300000000001</v>
      </c>
      <c r="G181" s="50">
        <v>14.605700000000001</v>
      </c>
      <c r="H181" s="50">
        <v>17.072800000000001</v>
      </c>
      <c r="I181" s="50">
        <v>18.131599999999999</v>
      </c>
      <c r="J181" s="50">
        <v>17.0274</v>
      </c>
      <c r="K181" s="50">
        <v>16.885899999999999</v>
      </c>
      <c r="L181" s="50">
        <v>17.534700000000001</v>
      </c>
      <c r="M181" s="50">
        <v>14.605700000000001</v>
      </c>
      <c r="N181" s="50">
        <v>6.1696</v>
      </c>
      <c r="O181" s="50">
        <v>0</v>
      </c>
      <c r="P181" s="50">
        <v>6.1696</v>
      </c>
      <c r="Q181" s="50">
        <v>6.3947000000000003</v>
      </c>
      <c r="R181" s="50">
        <v>5.9640000000000004</v>
      </c>
      <c r="S181" s="50" t="s">
        <v>126</v>
      </c>
      <c r="T181" s="50">
        <v>6.4465000000000003</v>
      </c>
      <c r="U181" s="50">
        <v>0</v>
      </c>
      <c r="V181" s="50">
        <v>6.4465000000000003</v>
      </c>
      <c r="W181" s="50">
        <v>6.6600999999999999</v>
      </c>
      <c r="X181" s="50">
        <v>6.1139000000000001</v>
      </c>
      <c r="Y181" s="50">
        <v>0</v>
      </c>
      <c r="Z181" s="50">
        <v>5.8289</v>
      </c>
      <c r="AA181" s="50">
        <v>0</v>
      </c>
      <c r="AB181" s="50">
        <v>5.8289</v>
      </c>
      <c r="AC181" s="50">
        <v>5.7647000000000004</v>
      </c>
      <c r="AD181" s="50">
        <v>5.8585000000000003</v>
      </c>
      <c r="AE181" s="50">
        <v>0</v>
      </c>
    </row>
    <row r="182" spans="1:31" ht="13.8">
      <c r="A182" s="15">
        <v>45748</v>
      </c>
      <c r="B182" s="50">
        <v>16.901900000000001</v>
      </c>
      <c r="C182" s="50">
        <v>19.293800000000001</v>
      </c>
      <c r="D182" s="50">
        <v>16.845500000000001</v>
      </c>
      <c r="E182" s="50">
        <v>15.816700000000001</v>
      </c>
      <c r="F182" s="50">
        <v>17.8657</v>
      </c>
      <c r="G182" s="50">
        <v>17.117899999999999</v>
      </c>
      <c r="H182" s="50">
        <v>17.9344</v>
      </c>
      <c r="I182" s="50">
        <v>19.293800000000001</v>
      </c>
      <c r="J182" s="50">
        <v>17.8992</v>
      </c>
      <c r="K182" s="50">
        <v>17.303699999999999</v>
      </c>
      <c r="L182" s="50">
        <v>18.450600000000001</v>
      </c>
      <c r="M182" s="50">
        <v>17.117899999999999</v>
      </c>
      <c r="N182" s="50">
        <v>6.202</v>
      </c>
      <c r="O182" s="50">
        <v>0</v>
      </c>
      <c r="P182" s="50">
        <v>6.202</v>
      </c>
      <c r="Q182" s="50">
        <v>6.2088000000000001</v>
      </c>
      <c r="R182" s="50">
        <v>6.1829000000000001</v>
      </c>
      <c r="S182" s="50" t="s">
        <v>126</v>
      </c>
      <c r="T182" s="50">
        <v>6.3205</v>
      </c>
      <c r="U182" s="50">
        <v>0</v>
      </c>
      <c r="V182" s="50">
        <v>6.3205</v>
      </c>
      <c r="W182" s="50">
        <v>6.3715999999999999</v>
      </c>
      <c r="X182" s="50">
        <v>6.2046000000000001</v>
      </c>
      <c r="Y182" s="50">
        <v>0</v>
      </c>
      <c r="Z182" s="50">
        <v>5.6581999999999999</v>
      </c>
      <c r="AA182" s="50">
        <v>0</v>
      </c>
      <c r="AB182" s="50">
        <v>5.6581999999999999</v>
      </c>
      <c r="AC182" s="50">
        <v>5.6539999999999999</v>
      </c>
      <c r="AD182" s="50">
        <v>5.7168999999999999</v>
      </c>
      <c r="AE182" s="50">
        <v>0</v>
      </c>
    </row>
    <row r="183" spans="1:31" ht="13.8">
      <c r="A183" s="15">
        <v>45778</v>
      </c>
      <c r="B183" s="50">
        <v>16.9941</v>
      </c>
      <c r="C183" s="50">
        <v>19.555199999999999</v>
      </c>
      <c r="D183" s="50">
        <v>16.8535</v>
      </c>
      <c r="E183" s="50">
        <v>16.512799999999999</v>
      </c>
      <c r="F183" s="50">
        <v>17.6142</v>
      </c>
      <c r="G183" s="50">
        <v>0</v>
      </c>
      <c r="H183" s="50">
        <v>18.177800000000001</v>
      </c>
      <c r="I183" s="50">
        <v>19.555199999999999</v>
      </c>
      <c r="J183" s="50">
        <v>18.093499999999999</v>
      </c>
      <c r="K183" s="50">
        <v>18.212399999999999</v>
      </c>
      <c r="L183" s="50">
        <v>17.860199999999999</v>
      </c>
      <c r="M183" s="50">
        <v>0</v>
      </c>
      <c r="N183" s="50">
        <v>6.0227000000000004</v>
      </c>
      <c r="O183" s="50">
        <v>0</v>
      </c>
      <c r="P183" s="50">
        <v>6.0227000000000004</v>
      </c>
      <c r="Q183" s="50">
        <v>6.0243000000000002</v>
      </c>
      <c r="R183" s="50">
        <v>6</v>
      </c>
      <c r="S183" s="50" t="s">
        <v>126</v>
      </c>
      <c r="T183" s="50">
        <v>5.9790999999999999</v>
      </c>
      <c r="U183" s="50">
        <v>0</v>
      </c>
      <c r="V183" s="50">
        <v>5.9790999999999999</v>
      </c>
      <c r="W183" s="50">
        <v>5.9790999999999999</v>
      </c>
      <c r="X183" s="50">
        <v>0</v>
      </c>
      <c r="Y183" s="50">
        <v>0</v>
      </c>
      <c r="Z183" s="50">
        <v>6.0362999999999998</v>
      </c>
      <c r="AA183" s="50">
        <v>0</v>
      </c>
      <c r="AB183" s="50">
        <v>6.0362999999999998</v>
      </c>
      <c r="AC183" s="50">
        <v>6.0396000000000001</v>
      </c>
      <c r="AD183" s="50">
        <v>6</v>
      </c>
      <c r="AE183" s="50">
        <v>0</v>
      </c>
    </row>
    <row r="184" spans="1:31" ht="13.8">
      <c r="A184" s="15">
        <v>45809</v>
      </c>
      <c r="B184" s="50">
        <v>15.362</v>
      </c>
      <c r="C184" s="50">
        <v>18.741800000000001</v>
      </c>
      <c r="D184" s="50">
        <v>15.1778</v>
      </c>
      <c r="E184" s="50">
        <v>15.266299999999999</v>
      </c>
      <c r="F184" s="50">
        <v>15.0975</v>
      </c>
      <c r="G184" s="50">
        <v>14.5318</v>
      </c>
      <c r="H184" s="50">
        <v>17.661899999999999</v>
      </c>
      <c r="I184" s="50">
        <v>18.741800000000001</v>
      </c>
      <c r="J184" s="50">
        <v>17.587399999999999</v>
      </c>
      <c r="K184" s="50">
        <v>17.5838</v>
      </c>
      <c r="L184" s="50">
        <v>17.339500000000001</v>
      </c>
      <c r="M184" s="50">
        <v>18.547799999999999</v>
      </c>
      <c r="N184" s="50">
        <v>6.1124999999999998</v>
      </c>
      <c r="O184" s="50">
        <v>36.5</v>
      </c>
      <c r="P184" s="50">
        <v>6.1124999999999998</v>
      </c>
      <c r="Q184" s="50">
        <v>6.1806000000000001</v>
      </c>
      <c r="R184" s="50">
        <v>5.8010000000000002</v>
      </c>
      <c r="S184" s="50">
        <v>6.2573999999999996</v>
      </c>
      <c r="T184" s="50">
        <v>7.0415999999999999</v>
      </c>
      <c r="U184" s="50">
        <v>0</v>
      </c>
      <c r="V184" s="50">
        <v>7.0415999999999999</v>
      </c>
      <c r="W184" s="50">
        <v>7.4359999999999999</v>
      </c>
      <c r="X184" s="50">
        <v>6.5</v>
      </c>
      <c r="Y184" s="50">
        <v>6.5</v>
      </c>
      <c r="Z184" s="50">
        <v>5.8667999999999996</v>
      </c>
      <c r="AA184" s="50">
        <v>36.5</v>
      </c>
      <c r="AB184" s="50">
        <v>5.8667999999999996</v>
      </c>
      <c r="AC184" s="50">
        <v>5.9130000000000003</v>
      </c>
      <c r="AD184" s="50">
        <v>5.6707000000000001</v>
      </c>
      <c r="AE184" s="50">
        <v>6</v>
      </c>
    </row>
    <row r="185" spans="1:31" ht="13.8">
      <c r="A185" s="15">
        <v>45839</v>
      </c>
      <c r="B185" s="50">
        <v>17.339200000000002</v>
      </c>
      <c r="C185" s="50">
        <v>18.435199999999998</v>
      </c>
      <c r="D185" s="50">
        <v>17.3156</v>
      </c>
      <c r="E185" s="50">
        <v>16.3508</v>
      </c>
      <c r="F185" s="50">
        <v>17.9666</v>
      </c>
      <c r="G185" s="50">
        <v>19.369199999999999</v>
      </c>
      <c r="H185" s="50">
        <v>18.082999999999998</v>
      </c>
      <c r="I185" s="50">
        <v>18.435199999999998</v>
      </c>
      <c r="J185" s="50">
        <v>18.0749</v>
      </c>
      <c r="K185" s="50">
        <v>17.660599999999999</v>
      </c>
      <c r="L185" s="50">
        <v>18.318300000000001</v>
      </c>
      <c r="M185" s="50">
        <v>19.369199999999999</v>
      </c>
      <c r="N185" s="50">
        <v>6.1189</v>
      </c>
      <c r="O185" s="50">
        <v>36.5</v>
      </c>
      <c r="P185" s="50">
        <v>6.1189</v>
      </c>
      <c r="Q185" s="50">
        <v>5.9537000000000004</v>
      </c>
      <c r="R185" s="50">
        <v>6.5667</v>
      </c>
      <c r="S185" s="50">
        <v>0</v>
      </c>
      <c r="T185" s="50">
        <v>7.4600999999999997</v>
      </c>
      <c r="U185" s="50">
        <v>0</v>
      </c>
      <c r="V185" s="50">
        <v>7.4600999999999997</v>
      </c>
      <c r="W185" s="50">
        <v>7.4184000000000001</v>
      </c>
      <c r="X185" s="50">
        <v>7.4922000000000004</v>
      </c>
      <c r="Y185" s="50">
        <v>0</v>
      </c>
      <c r="Z185" s="50">
        <v>5.6576000000000004</v>
      </c>
      <c r="AA185" s="50">
        <v>36.5</v>
      </c>
      <c r="AB185" s="50">
        <v>5.6576000000000004</v>
      </c>
      <c r="AC185" s="50">
        <v>5.6909999999999998</v>
      </c>
      <c r="AD185" s="50">
        <v>5.4915000000000003</v>
      </c>
      <c r="AE185" s="50">
        <v>0</v>
      </c>
    </row>
    <row r="186" spans="1:31" ht="13.8">
      <c r="A186" s="15">
        <v>45870</v>
      </c>
      <c r="B186" s="50">
        <v>15.2316</v>
      </c>
      <c r="C186" s="50">
        <v>17.920999999999999</v>
      </c>
      <c r="D186" s="50">
        <v>15.0528</v>
      </c>
      <c r="E186" s="50">
        <v>16.205400000000001</v>
      </c>
      <c r="F186" s="50">
        <v>12.867699999999999</v>
      </c>
      <c r="G186" s="50">
        <v>17.019100000000002</v>
      </c>
      <c r="H186" s="50">
        <v>17.8567</v>
      </c>
      <c r="I186" s="50">
        <v>17.920999999999999</v>
      </c>
      <c r="J186" s="50">
        <v>17.851199999999999</v>
      </c>
      <c r="K186" s="50">
        <v>18.058</v>
      </c>
      <c r="L186" s="50">
        <v>17.353100000000001</v>
      </c>
      <c r="M186" s="50">
        <v>17.547499999999999</v>
      </c>
      <c r="N186" s="50">
        <v>5.4916999999999998</v>
      </c>
      <c r="O186" s="50">
        <v>0.01</v>
      </c>
      <c r="P186" s="50">
        <v>5.4916999999999998</v>
      </c>
      <c r="Q186" s="50">
        <v>6.0747999999999998</v>
      </c>
      <c r="R186" s="50">
        <v>5.0404</v>
      </c>
      <c r="S186" s="50">
        <v>2.5099999999999998</v>
      </c>
      <c r="T186" s="50">
        <v>6.9059999999999997</v>
      </c>
      <c r="U186" s="50">
        <v>0.01</v>
      </c>
      <c r="V186" s="50">
        <v>6.9059999999999997</v>
      </c>
      <c r="W186" s="50">
        <v>7.0038999999999998</v>
      </c>
      <c r="X186" s="50">
        <v>6.1452</v>
      </c>
      <c r="Y186" s="50">
        <v>0</v>
      </c>
      <c r="Z186" s="50">
        <v>5.2324000000000002</v>
      </c>
      <c r="AA186" s="50">
        <v>0</v>
      </c>
      <c r="AB186" s="50">
        <v>5.2324000000000002</v>
      </c>
      <c r="AC186" s="50">
        <v>5.6529999999999996</v>
      </c>
      <c r="AD186" s="50">
        <v>5.0044000000000004</v>
      </c>
      <c r="AE186" s="50">
        <v>2.5099999999999998</v>
      </c>
    </row>
    <row r="187" spans="1:31" ht="13.8">
      <c r="A187" s="15">
        <v>45901</v>
      </c>
      <c r="B187" s="50">
        <v>16.392299999999999</v>
      </c>
      <c r="C187" s="50">
        <v>18.421800000000001</v>
      </c>
      <c r="D187" s="50">
        <v>16.310400000000001</v>
      </c>
      <c r="E187" s="50">
        <v>16.257100000000001</v>
      </c>
      <c r="F187" s="50">
        <v>16.787500000000001</v>
      </c>
      <c r="G187" s="50">
        <v>0</v>
      </c>
      <c r="H187" s="50">
        <v>17.881799999999998</v>
      </c>
      <c r="I187" s="50">
        <v>18.421800000000001</v>
      </c>
      <c r="J187" s="50">
        <v>17.8566</v>
      </c>
      <c r="K187" s="50">
        <v>17.979700000000001</v>
      </c>
      <c r="L187" s="50">
        <v>16.907299999999999</v>
      </c>
      <c r="M187" s="50">
        <v>0</v>
      </c>
      <c r="N187" s="50">
        <v>6.2530000000000001</v>
      </c>
      <c r="O187" s="50">
        <v>0</v>
      </c>
      <c r="P187" s="50">
        <v>6.2530000000000001</v>
      </c>
      <c r="Q187" s="50">
        <v>6.2530000000000001</v>
      </c>
      <c r="R187" s="50">
        <v>6.2503000000000002</v>
      </c>
      <c r="S187" s="50" t="s">
        <v>126</v>
      </c>
      <c r="T187" s="50">
        <v>6.6231999999999998</v>
      </c>
      <c r="U187" s="50">
        <v>0</v>
      </c>
      <c r="V187" s="50">
        <v>6.6231999999999998</v>
      </c>
      <c r="W187" s="50">
        <v>6.6231999999999998</v>
      </c>
      <c r="X187" s="50">
        <v>0</v>
      </c>
      <c r="Y187" s="50">
        <v>0</v>
      </c>
      <c r="Z187" s="50">
        <v>5.8198999999999996</v>
      </c>
      <c r="AA187" s="50">
        <v>0</v>
      </c>
      <c r="AB187" s="50">
        <v>5.8198999999999996</v>
      </c>
      <c r="AC187" s="50">
        <v>5.8117999999999999</v>
      </c>
      <c r="AD187" s="50">
        <v>6.2503000000000002</v>
      </c>
      <c r="AE187" s="50">
        <v>0</v>
      </c>
    </row>
    <row r="188" spans="1:31" ht="13.8">
      <c r="A188" s="15">
        <v>45931</v>
      </c>
      <c r="B188" s="50">
        <v>15.5619</v>
      </c>
      <c r="C188" s="50">
        <v>17.7667</v>
      </c>
      <c r="D188" s="50">
        <v>15.492000000000001</v>
      </c>
      <c r="E188" s="50">
        <v>14.8901</v>
      </c>
      <c r="F188" s="50">
        <v>17.266999999999999</v>
      </c>
      <c r="G188" s="50">
        <v>10.3896</v>
      </c>
      <c r="H188" s="50">
        <v>17.732700000000001</v>
      </c>
      <c r="I188" s="50">
        <v>17.7667</v>
      </c>
      <c r="J188" s="50">
        <v>17.731400000000001</v>
      </c>
      <c r="K188" s="50">
        <v>17.704799999999999</v>
      </c>
      <c r="L188" s="50">
        <v>17.745999999999999</v>
      </c>
      <c r="M188" s="50">
        <v>18.348500000000001</v>
      </c>
      <c r="N188" s="50">
        <v>6.6040999999999999</v>
      </c>
      <c r="O188" s="50">
        <v>0</v>
      </c>
      <c r="P188" s="50">
        <v>6.6040999999999999</v>
      </c>
      <c r="Q188" s="50">
        <v>6.7064000000000004</v>
      </c>
      <c r="R188" s="50">
        <v>6.1359000000000004</v>
      </c>
      <c r="S188" s="50">
        <v>6.1814999999999998</v>
      </c>
      <c r="T188" s="50">
        <v>6.7671999999999999</v>
      </c>
      <c r="U188" s="50">
        <v>0</v>
      </c>
      <c r="V188" s="50">
        <v>6.7671999999999999</v>
      </c>
      <c r="W188" s="50">
        <v>6.8684000000000003</v>
      </c>
      <c r="X188" s="50">
        <v>0</v>
      </c>
      <c r="Y188" s="50">
        <v>5.4355000000000002</v>
      </c>
      <c r="Z188" s="50">
        <v>6.1862000000000004</v>
      </c>
      <c r="AA188" s="50">
        <v>0</v>
      </c>
      <c r="AB188" s="50">
        <v>6.1862000000000004</v>
      </c>
      <c r="AC188" s="50">
        <v>5.9457000000000004</v>
      </c>
      <c r="AD188" s="50">
        <v>6.1359000000000004</v>
      </c>
      <c r="AE188" s="50">
        <v>6.7103999999999999</v>
      </c>
    </row>
    <row r="189" spans="1:31" ht="13.8">
      <c r="A189" s="15">
        <v>45962</v>
      </c>
      <c r="B189" s="50">
        <v>16.002400000000002</v>
      </c>
      <c r="C189" s="50">
        <v>18.4086</v>
      </c>
      <c r="D189" s="50">
        <v>15.879300000000001</v>
      </c>
      <c r="E189" s="50">
        <v>15.9407</v>
      </c>
      <c r="F189" s="50">
        <v>15.831099999999999</v>
      </c>
      <c r="G189" s="50">
        <v>12.3131</v>
      </c>
      <c r="H189" s="50">
        <v>17.321100000000001</v>
      </c>
      <c r="I189" s="50">
        <v>18.4086</v>
      </c>
      <c r="J189" s="50">
        <v>17.257200000000001</v>
      </c>
      <c r="K189" s="50">
        <v>17.6663</v>
      </c>
      <c r="L189" s="50">
        <v>16.0764</v>
      </c>
      <c r="M189" s="50">
        <v>17.4878</v>
      </c>
      <c r="N189" s="50">
        <v>6.5301</v>
      </c>
      <c r="O189" s="50">
        <v>0</v>
      </c>
      <c r="P189" s="50">
        <v>6.5301</v>
      </c>
      <c r="Q189" s="50">
        <v>6.5419</v>
      </c>
      <c r="R189" s="50">
        <v>6.13</v>
      </c>
      <c r="S189" s="50">
        <v>6.7103999999999999</v>
      </c>
      <c r="T189" s="50">
        <v>6.9897</v>
      </c>
      <c r="U189" s="50">
        <v>0</v>
      </c>
      <c r="V189" s="50">
        <v>6.9897</v>
      </c>
      <c r="W189" s="50">
        <v>7.03</v>
      </c>
      <c r="X189" s="50">
        <v>6</v>
      </c>
      <c r="Y189" s="50">
        <v>0</v>
      </c>
      <c r="Z189" s="50">
        <v>5.9904000000000002</v>
      </c>
      <c r="AA189" s="50">
        <v>0</v>
      </c>
      <c r="AB189" s="50">
        <v>5.9904000000000002</v>
      </c>
      <c r="AC189" s="50">
        <v>5.9081999999999999</v>
      </c>
      <c r="AD189" s="50">
        <v>6.2503000000000002</v>
      </c>
      <c r="AE189" s="50">
        <v>6.7103999999999999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9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16384" width="9.109375" style="24"/>
  </cols>
  <sheetData>
    <row r="1" spans="1:19">
      <c r="A1" s="27" t="s">
        <v>131</v>
      </c>
      <c r="B1" s="17"/>
    </row>
    <row r="2" spans="1:19" ht="5.25" customHeight="1"/>
    <row r="3" spans="1:19" ht="28.5" customHeight="1">
      <c r="A3" s="222" t="s">
        <v>108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</row>
    <row r="4" spans="1:19" ht="12.75" customHeight="1">
      <c r="A4" s="18" t="s">
        <v>130</v>
      </c>
    </row>
    <row r="5" spans="1:19" ht="12.75" customHeight="1">
      <c r="A5" s="19" t="s">
        <v>53</v>
      </c>
    </row>
    <row r="6" spans="1:19" s="25" customFormat="1" ht="12.75" customHeight="1">
      <c r="A6" s="199" t="s">
        <v>0</v>
      </c>
      <c r="B6" s="252" t="s">
        <v>16</v>
      </c>
      <c r="C6" s="202" t="s">
        <v>2</v>
      </c>
      <c r="D6" s="202"/>
      <c r="E6" s="202"/>
      <c r="F6" s="202"/>
      <c r="G6" s="202"/>
      <c r="H6" s="204" t="s">
        <v>3</v>
      </c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6"/>
    </row>
    <row r="7" spans="1:19" s="25" customFormat="1" ht="12.75" customHeight="1">
      <c r="A7" s="200"/>
      <c r="B7" s="253"/>
      <c r="C7" s="251" t="s">
        <v>69</v>
      </c>
      <c r="D7" s="251" t="s">
        <v>6</v>
      </c>
      <c r="E7" s="202" t="s">
        <v>7</v>
      </c>
      <c r="F7" s="203"/>
      <c r="G7" s="203"/>
      <c r="H7" s="202" t="s">
        <v>8</v>
      </c>
      <c r="I7" s="202"/>
      <c r="J7" s="202"/>
      <c r="K7" s="203"/>
      <c r="L7" s="203"/>
      <c r="M7" s="203"/>
      <c r="N7" s="202" t="s">
        <v>9</v>
      </c>
      <c r="O7" s="202"/>
      <c r="P7" s="202"/>
      <c r="Q7" s="203"/>
      <c r="R7" s="203"/>
      <c r="S7" s="203"/>
    </row>
    <row r="8" spans="1:19" s="25" customFormat="1" ht="88.5" customHeight="1">
      <c r="A8" s="201"/>
      <c r="B8" s="254"/>
      <c r="C8" s="251"/>
      <c r="D8" s="251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69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69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33"/>
      <c r="B9" s="141"/>
      <c r="C9" s="140"/>
      <c r="D9" s="140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</row>
    <row r="10" spans="1:19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  <c r="Q10" s="23">
        <v>17</v>
      </c>
      <c r="R10" s="22">
        <v>18</v>
      </c>
      <c r="S10" s="23">
        <v>19</v>
      </c>
    </row>
    <row r="11" spans="1:19" ht="15" hidden="1" customHeight="1" outlineLevel="1">
      <c r="A11" s="15">
        <v>40544</v>
      </c>
      <c r="B11" s="50">
        <v>28.226500000000001</v>
      </c>
      <c r="C11" s="50">
        <v>34.8245</v>
      </c>
      <c r="D11" s="50">
        <v>18.713799999999999</v>
      </c>
      <c r="E11" s="50">
        <v>16.108499999999999</v>
      </c>
      <c r="F11" s="50">
        <v>21.7681</v>
      </c>
      <c r="G11" s="50">
        <v>17.100899999999999</v>
      </c>
      <c r="H11" s="50">
        <v>28.478000000000002</v>
      </c>
      <c r="I11" s="50">
        <v>34.843200000000003</v>
      </c>
      <c r="J11" s="50">
        <v>18.913699999999999</v>
      </c>
      <c r="K11" s="50">
        <v>16.1174</v>
      </c>
      <c r="L11" s="50">
        <v>22.137799999999999</v>
      </c>
      <c r="M11" s="50">
        <v>18.2073</v>
      </c>
      <c r="N11" s="50">
        <v>14.323600000000001</v>
      </c>
      <c r="O11" s="50">
        <v>19.3444</v>
      </c>
      <c r="P11" s="50">
        <v>14.113799999999999</v>
      </c>
      <c r="Q11" s="50">
        <v>7.75</v>
      </c>
      <c r="R11" s="50">
        <v>15.505599999999999</v>
      </c>
      <c r="S11" s="50">
        <v>12.1957</v>
      </c>
    </row>
    <row r="12" spans="1:19" ht="15" hidden="1" customHeight="1" outlineLevel="1">
      <c r="A12" s="15">
        <v>40575</v>
      </c>
      <c r="B12" s="50">
        <v>28.161200000000001</v>
      </c>
      <c r="C12" s="50">
        <v>34.920499999999997</v>
      </c>
      <c r="D12" s="50">
        <v>18.534199999999998</v>
      </c>
      <c r="E12" s="50">
        <v>15.321999999999999</v>
      </c>
      <c r="F12" s="50">
        <v>21.126000000000001</v>
      </c>
      <c r="G12" s="50">
        <v>15.7439</v>
      </c>
      <c r="H12" s="50">
        <v>28.726700000000001</v>
      </c>
      <c r="I12" s="50">
        <v>34.929900000000004</v>
      </c>
      <c r="J12" s="50">
        <v>19.141500000000001</v>
      </c>
      <c r="K12" s="50">
        <v>15.326599999999999</v>
      </c>
      <c r="L12" s="50">
        <v>21.541799999999999</v>
      </c>
      <c r="M12" s="50">
        <v>17.523800000000001</v>
      </c>
      <c r="N12" s="50">
        <v>11.626200000000001</v>
      </c>
      <c r="O12" s="50">
        <v>23.3507</v>
      </c>
      <c r="P12" s="50">
        <v>11.456300000000001</v>
      </c>
      <c r="Q12" s="50">
        <v>7.75</v>
      </c>
      <c r="R12" s="50">
        <v>14.7502</v>
      </c>
      <c r="S12" s="50">
        <v>9.1085999999999991</v>
      </c>
    </row>
    <row r="13" spans="1:19" ht="15" hidden="1" customHeight="1" outlineLevel="1">
      <c r="A13" s="15">
        <v>40603</v>
      </c>
      <c r="B13" s="50">
        <v>29.720500000000001</v>
      </c>
      <c r="C13" s="50">
        <v>34.163200000000003</v>
      </c>
      <c r="D13" s="50">
        <v>20.887799999999999</v>
      </c>
      <c r="E13" s="50">
        <v>20.982900000000001</v>
      </c>
      <c r="F13" s="50">
        <v>22.735299999999999</v>
      </c>
      <c r="G13" s="50">
        <v>15.856999999999999</v>
      </c>
      <c r="H13" s="50">
        <v>30.262499999999999</v>
      </c>
      <c r="I13" s="50">
        <v>34.184100000000001</v>
      </c>
      <c r="J13" s="50">
        <v>21.783200000000001</v>
      </c>
      <c r="K13" s="50">
        <v>20.983000000000001</v>
      </c>
      <c r="L13" s="50">
        <v>22.938600000000001</v>
      </c>
      <c r="M13" s="50">
        <v>18.921700000000001</v>
      </c>
      <c r="N13" s="50">
        <v>11.1371</v>
      </c>
      <c r="O13" s="50">
        <v>19.633800000000001</v>
      </c>
      <c r="P13" s="50">
        <v>10.840199999999999</v>
      </c>
      <c r="Q13" s="50">
        <v>7.75</v>
      </c>
      <c r="R13" s="50">
        <v>15.8912</v>
      </c>
      <c r="S13" s="50">
        <v>9.6730999999999998</v>
      </c>
    </row>
    <row r="14" spans="1:19" ht="15" hidden="1" customHeight="1" outlineLevel="1">
      <c r="A14" s="15">
        <v>40634</v>
      </c>
      <c r="B14" s="50">
        <v>30.0227</v>
      </c>
      <c r="C14" s="50">
        <v>34.852499999999999</v>
      </c>
      <c r="D14" s="50">
        <v>20.383299999999998</v>
      </c>
      <c r="E14" s="50">
        <v>19.3262</v>
      </c>
      <c r="F14" s="50">
        <v>21.3794</v>
      </c>
      <c r="G14" s="50">
        <v>19.2</v>
      </c>
      <c r="H14" s="50">
        <v>30.221800000000002</v>
      </c>
      <c r="I14" s="50">
        <v>34.869500000000002</v>
      </c>
      <c r="J14" s="50">
        <v>20.6447</v>
      </c>
      <c r="K14" s="50">
        <v>19.327000000000002</v>
      </c>
      <c r="L14" s="50">
        <v>21.486799999999999</v>
      </c>
      <c r="M14" s="50">
        <v>20.689499999999999</v>
      </c>
      <c r="N14" s="50">
        <v>13.1106</v>
      </c>
      <c r="O14" s="50">
        <v>20.145499999999998</v>
      </c>
      <c r="P14" s="50">
        <v>12.611700000000001</v>
      </c>
      <c r="Q14" s="50">
        <v>7.75</v>
      </c>
      <c r="R14" s="50">
        <v>15.4315</v>
      </c>
      <c r="S14" s="50">
        <v>11.49</v>
      </c>
    </row>
    <row r="15" spans="1:19" ht="15" hidden="1" customHeight="1" outlineLevel="1">
      <c r="A15" s="15">
        <v>40664</v>
      </c>
      <c r="B15" s="50">
        <v>29.590900000000001</v>
      </c>
      <c r="C15" s="50">
        <v>34.726700000000001</v>
      </c>
      <c r="D15" s="50">
        <v>19.084499999999998</v>
      </c>
      <c r="E15" s="50">
        <v>16.892800000000001</v>
      </c>
      <c r="F15" s="50">
        <v>23.0124</v>
      </c>
      <c r="G15" s="50">
        <v>15.841100000000001</v>
      </c>
      <c r="H15" s="50">
        <v>31.140999999999998</v>
      </c>
      <c r="I15" s="50">
        <v>34.724699999999999</v>
      </c>
      <c r="J15" s="50">
        <v>21.666399999999999</v>
      </c>
      <c r="K15" s="50">
        <v>20.760200000000001</v>
      </c>
      <c r="L15" s="50">
        <v>23.295000000000002</v>
      </c>
      <c r="M15" s="50">
        <v>18.690200000000001</v>
      </c>
      <c r="N15" s="50">
        <v>10.4389</v>
      </c>
      <c r="O15" s="50">
        <v>37.907200000000003</v>
      </c>
      <c r="P15" s="50">
        <v>10.279500000000001</v>
      </c>
      <c r="Q15" s="50">
        <v>10.492100000000001</v>
      </c>
      <c r="R15" s="50">
        <v>15.7455</v>
      </c>
      <c r="S15" s="50">
        <v>7.2218</v>
      </c>
    </row>
    <row r="16" spans="1:19" ht="15" hidden="1" customHeight="1" outlineLevel="1">
      <c r="A16" s="15">
        <v>40695</v>
      </c>
      <c r="B16" s="50">
        <v>30.197900000000001</v>
      </c>
      <c r="C16" s="50">
        <v>35.022300000000001</v>
      </c>
      <c r="D16" s="50">
        <v>20.829799999999999</v>
      </c>
      <c r="E16" s="50">
        <v>17.507000000000001</v>
      </c>
      <c r="F16" s="50">
        <v>23.448599999999999</v>
      </c>
      <c r="G16" s="50">
        <v>21.4222</v>
      </c>
      <c r="H16" s="50">
        <v>30.500800000000002</v>
      </c>
      <c r="I16" s="50">
        <v>35.023499999999999</v>
      </c>
      <c r="J16" s="50">
        <v>21.2713</v>
      </c>
      <c r="K16" s="50">
        <v>18.1114</v>
      </c>
      <c r="L16" s="50">
        <v>23.538900000000002</v>
      </c>
      <c r="M16" s="50">
        <v>21.963100000000001</v>
      </c>
      <c r="N16" s="50">
        <v>12.385999999999999</v>
      </c>
      <c r="O16" s="50">
        <v>30.258299999999998</v>
      </c>
      <c r="P16" s="50">
        <v>12.2074</v>
      </c>
      <c r="Q16" s="50">
        <v>10.4975</v>
      </c>
      <c r="R16" s="50">
        <v>15.635899999999999</v>
      </c>
      <c r="S16" s="50">
        <v>14.7035</v>
      </c>
    </row>
    <row r="17" spans="1:19" ht="15" hidden="1" customHeight="1" outlineLevel="1">
      <c r="A17" s="15">
        <v>40725</v>
      </c>
      <c r="B17" s="50">
        <v>28.375</v>
      </c>
      <c r="C17" s="50">
        <v>34.192900000000002</v>
      </c>
      <c r="D17" s="50">
        <v>20.918500000000002</v>
      </c>
      <c r="E17" s="50">
        <v>19.792999999999999</v>
      </c>
      <c r="F17" s="50">
        <v>22.236599999999999</v>
      </c>
      <c r="G17" s="50">
        <v>18.2669</v>
      </c>
      <c r="H17" s="50">
        <v>28.745699999999999</v>
      </c>
      <c r="I17" s="50">
        <v>34.202399999999997</v>
      </c>
      <c r="J17" s="50">
        <v>21.4223</v>
      </c>
      <c r="K17" s="50">
        <v>19.7971</v>
      </c>
      <c r="L17" s="50">
        <v>22.8598</v>
      </c>
      <c r="M17" s="50">
        <v>19.133900000000001</v>
      </c>
      <c r="N17" s="50">
        <v>10.5855</v>
      </c>
      <c r="O17" s="50">
        <v>20.3827</v>
      </c>
      <c r="P17" s="50">
        <v>10.3964</v>
      </c>
      <c r="Q17" s="50">
        <v>7.75</v>
      </c>
      <c r="R17" s="50">
        <v>10.7759</v>
      </c>
      <c r="S17" s="50">
        <v>9.7208000000000006</v>
      </c>
    </row>
    <row r="18" spans="1:19" ht="15" hidden="1" customHeight="1" outlineLevel="1">
      <c r="A18" s="15">
        <v>40756</v>
      </c>
      <c r="B18" s="50">
        <v>25.761700000000001</v>
      </c>
      <c r="C18" s="50">
        <v>33.277000000000001</v>
      </c>
      <c r="D18" s="50">
        <v>20.5672</v>
      </c>
      <c r="E18" s="50">
        <v>19.776599999999998</v>
      </c>
      <c r="F18" s="50">
        <v>22.683599999999998</v>
      </c>
      <c r="G18" s="50">
        <v>17.1065</v>
      </c>
      <c r="H18" s="50">
        <v>26.0764</v>
      </c>
      <c r="I18" s="50">
        <v>33.280900000000003</v>
      </c>
      <c r="J18" s="50">
        <v>20.9011</v>
      </c>
      <c r="K18" s="50">
        <v>19.778600000000001</v>
      </c>
      <c r="L18" s="50">
        <v>23.391999999999999</v>
      </c>
      <c r="M18" s="50">
        <v>17.172000000000001</v>
      </c>
      <c r="N18" s="50">
        <v>12.194699999999999</v>
      </c>
      <c r="O18" s="50">
        <v>21.144300000000001</v>
      </c>
      <c r="P18" s="50">
        <v>12.143000000000001</v>
      </c>
      <c r="Q18" s="50">
        <v>7.7499000000000002</v>
      </c>
      <c r="R18" s="50">
        <v>11.7957</v>
      </c>
      <c r="S18" s="50">
        <v>14.072800000000001</v>
      </c>
    </row>
    <row r="19" spans="1:19" ht="15" hidden="1" customHeight="1" outlineLevel="1">
      <c r="A19" s="15">
        <v>40787</v>
      </c>
      <c r="B19" s="50">
        <v>25.444199999999999</v>
      </c>
      <c r="C19" s="50">
        <v>31.269300000000001</v>
      </c>
      <c r="D19" s="50">
        <v>21.4648</v>
      </c>
      <c r="E19" s="50">
        <v>19.400300000000001</v>
      </c>
      <c r="F19" s="50">
        <v>25.378799999999998</v>
      </c>
      <c r="G19" s="50">
        <v>16.7394</v>
      </c>
      <c r="H19" s="50">
        <v>26.360199999999999</v>
      </c>
      <c r="I19" s="50">
        <v>31.272500000000001</v>
      </c>
      <c r="J19" s="50">
        <v>22.6846</v>
      </c>
      <c r="K19" s="50">
        <v>19.434100000000001</v>
      </c>
      <c r="L19" s="50">
        <v>26.054600000000001</v>
      </c>
      <c r="M19" s="50">
        <v>19.593499999999999</v>
      </c>
      <c r="N19" s="50">
        <v>9.0264000000000006</v>
      </c>
      <c r="O19" s="50">
        <v>28.6737</v>
      </c>
      <c r="P19" s="50">
        <v>8.8411000000000008</v>
      </c>
      <c r="Q19" s="50">
        <v>13.9762</v>
      </c>
      <c r="R19" s="50">
        <v>11.619300000000001</v>
      </c>
      <c r="S19" s="50">
        <v>7.7755999999999998</v>
      </c>
    </row>
    <row r="20" spans="1:19" ht="15" hidden="1" customHeight="1" outlineLevel="1">
      <c r="A20" s="15">
        <v>40817</v>
      </c>
      <c r="B20" s="50">
        <v>25.6098</v>
      </c>
      <c r="C20" s="50">
        <v>32.0839</v>
      </c>
      <c r="D20" s="50">
        <v>21.117799999999999</v>
      </c>
      <c r="E20" s="50">
        <v>19.598800000000001</v>
      </c>
      <c r="F20" s="50">
        <v>24.2698</v>
      </c>
      <c r="G20" s="50">
        <v>17.155100000000001</v>
      </c>
      <c r="H20" s="50">
        <v>26.090900000000001</v>
      </c>
      <c r="I20" s="50">
        <v>32.090400000000002</v>
      </c>
      <c r="J20" s="50">
        <v>21.672799999999999</v>
      </c>
      <c r="K20" s="50">
        <v>19.607399999999998</v>
      </c>
      <c r="L20" s="50">
        <v>24.356300000000001</v>
      </c>
      <c r="M20" s="50">
        <v>18.264700000000001</v>
      </c>
      <c r="N20" s="50">
        <v>12.340400000000001</v>
      </c>
      <c r="O20" s="50">
        <v>24.691500000000001</v>
      </c>
      <c r="P20" s="50">
        <v>12.211499999999999</v>
      </c>
      <c r="Q20" s="50">
        <v>14.928699999999999</v>
      </c>
      <c r="R20" s="50">
        <v>15.077500000000001</v>
      </c>
      <c r="S20" s="50">
        <v>11.9511</v>
      </c>
    </row>
    <row r="21" spans="1:19" ht="15" hidden="1" customHeight="1" outlineLevel="1">
      <c r="A21" s="15">
        <v>40848</v>
      </c>
      <c r="B21" s="50">
        <v>21.984200000000001</v>
      </c>
      <c r="C21" s="50">
        <v>30.738700000000001</v>
      </c>
      <c r="D21" s="50">
        <v>18.035499999999999</v>
      </c>
      <c r="E21" s="50">
        <v>19.093399999999999</v>
      </c>
      <c r="F21" s="50">
        <v>18.656099999999999</v>
      </c>
      <c r="G21" s="50">
        <v>16.288499999999999</v>
      </c>
      <c r="H21" s="50">
        <v>22.021799999999999</v>
      </c>
      <c r="I21" s="50">
        <v>30.778700000000001</v>
      </c>
      <c r="J21" s="50">
        <v>18.064900000000002</v>
      </c>
      <c r="K21" s="50">
        <v>19.094200000000001</v>
      </c>
      <c r="L21" s="50">
        <v>18.681100000000001</v>
      </c>
      <c r="M21" s="50">
        <v>16.331800000000001</v>
      </c>
      <c r="N21" s="50">
        <v>14.6157</v>
      </c>
      <c r="O21" s="50">
        <v>20.3781</v>
      </c>
      <c r="P21" s="50">
        <v>12.844200000000001</v>
      </c>
      <c r="Q21" s="50">
        <v>7.75</v>
      </c>
      <c r="R21" s="50">
        <v>13.470599999999999</v>
      </c>
      <c r="S21" s="50">
        <v>12.4648</v>
      </c>
    </row>
    <row r="22" spans="1:19" ht="15" hidden="1" customHeight="1" outlineLevel="1">
      <c r="A22" s="15">
        <v>40878</v>
      </c>
      <c r="B22" s="50">
        <v>25.7441</v>
      </c>
      <c r="C22" s="50">
        <v>32.814500000000002</v>
      </c>
      <c r="D22" s="50">
        <v>20.396899999999999</v>
      </c>
      <c r="E22" s="50">
        <v>21.368500000000001</v>
      </c>
      <c r="F22" s="50">
        <v>24.023199999999999</v>
      </c>
      <c r="G22" s="50">
        <v>14.5116</v>
      </c>
      <c r="H22" s="50">
        <v>25.793199999999999</v>
      </c>
      <c r="I22" s="50">
        <v>32.849200000000003</v>
      </c>
      <c r="J22" s="50">
        <v>20.435199999999998</v>
      </c>
      <c r="K22" s="50">
        <v>21.377800000000001</v>
      </c>
      <c r="L22" s="50">
        <v>24.050799999999999</v>
      </c>
      <c r="M22" s="50">
        <v>14.502000000000001</v>
      </c>
      <c r="N22" s="50">
        <v>16.457999999999998</v>
      </c>
      <c r="O22" s="50">
        <v>21.136500000000002</v>
      </c>
      <c r="P22" s="50">
        <v>14.9595</v>
      </c>
      <c r="Q22" s="50">
        <v>7.75</v>
      </c>
      <c r="R22" s="50">
        <v>14.9579</v>
      </c>
      <c r="S22" s="50">
        <v>15.1036</v>
      </c>
    </row>
    <row r="23" spans="1:19" ht="15" hidden="1" customHeight="1" outlineLevel="1">
      <c r="A23" s="15">
        <v>40909</v>
      </c>
      <c r="B23" s="50">
        <v>29.393599999999999</v>
      </c>
      <c r="C23" s="50">
        <v>33.421599999999998</v>
      </c>
      <c r="D23" s="50">
        <v>23.953499999999998</v>
      </c>
      <c r="E23" s="50">
        <v>22.8809</v>
      </c>
      <c r="F23" s="50">
        <v>26.1554</v>
      </c>
      <c r="G23" s="50">
        <v>18.055</v>
      </c>
      <c r="H23" s="50">
        <v>29.714500000000001</v>
      </c>
      <c r="I23" s="50">
        <v>33.428400000000003</v>
      </c>
      <c r="J23" s="50">
        <v>24.486499999999999</v>
      </c>
      <c r="K23" s="50">
        <v>22.8809</v>
      </c>
      <c r="L23" s="50">
        <v>26.343699999999998</v>
      </c>
      <c r="M23" s="50">
        <v>19.5351</v>
      </c>
      <c r="N23" s="50">
        <v>11.683199999999999</v>
      </c>
      <c r="O23" s="50">
        <v>20.686800000000002</v>
      </c>
      <c r="P23" s="50">
        <v>11.526899999999999</v>
      </c>
      <c r="Q23" s="50">
        <v>0</v>
      </c>
      <c r="R23" s="50">
        <v>15.2479</v>
      </c>
      <c r="S23" s="50">
        <v>10.272</v>
      </c>
    </row>
    <row r="24" spans="1:19" ht="15" hidden="1" customHeight="1" outlineLevel="1">
      <c r="A24" s="15">
        <v>40940</v>
      </c>
      <c r="B24" s="50">
        <v>26.0014</v>
      </c>
      <c r="C24" s="50">
        <v>29.220800000000001</v>
      </c>
      <c r="D24" s="50">
        <v>24.1067</v>
      </c>
      <c r="E24" s="50">
        <v>23.128799999999998</v>
      </c>
      <c r="F24" s="50">
        <v>27.034600000000001</v>
      </c>
      <c r="G24" s="50">
        <v>19.905100000000001</v>
      </c>
      <c r="H24" s="50">
        <v>26.254999999999999</v>
      </c>
      <c r="I24" s="50">
        <v>29.222799999999999</v>
      </c>
      <c r="J24" s="50">
        <v>24.456600000000002</v>
      </c>
      <c r="K24" s="50">
        <v>23.128799999999998</v>
      </c>
      <c r="L24" s="50">
        <v>27.361599999999999</v>
      </c>
      <c r="M24" s="50">
        <v>20.348099999999999</v>
      </c>
      <c r="N24" s="50">
        <v>12.483000000000001</v>
      </c>
      <c r="O24" s="50">
        <v>21.326799999999999</v>
      </c>
      <c r="P24" s="50">
        <v>12.437900000000001</v>
      </c>
      <c r="Q24" s="50">
        <v>0</v>
      </c>
      <c r="R24" s="50">
        <v>10.748200000000001</v>
      </c>
      <c r="S24" s="50">
        <v>13.3072</v>
      </c>
    </row>
    <row r="25" spans="1:19" ht="15" hidden="1" customHeight="1" outlineLevel="1">
      <c r="A25" s="15">
        <v>40969</v>
      </c>
      <c r="B25" s="50">
        <v>27.1159</v>
      </c>
      <c r="C25" s="50">
        <v>30.6983</v>
      </c>
      <c r="D25" s="50">
        <v>24.6435</v>
      </c>
      <c r="E25" s="50">
        <v>23.286000000000001</v>
      </c>
      <c r="F25" s="50">
        <v>26.565300000000001</v>
      </c>
      <c r="G25" s="50">
        <v>19.826000000000001</v>
      </c>
      <c r="H25" s="50">
        <v>27.202200000000001</v>
      </c>
      <c r="I25" s="50">
        <v>30.6965</v>
      </c>
      <c r="J25" s="50">
        <v>24.756</v>
      </c>
      <c r="K25" s="50">
        <v>23.286799999999999</v>
      </c>
      <c r="L25" s="50">
        <v>26.5747</v>
      </c>
      <c r="M25" s="50">
        <v>20.029499999999999</v>
      </c>
      <c r="N25" s="50">
        <v>17.54</v>
      </c>
      <c r="O25" s="50">
        <v>33.931699999999999</v>
      </c>
      <c r="P25" s="50">
        <v>17.109300000000001</v>
      </c>
      <c r="Q25" s="50">
        <v>7.5494000000000003</v>
      </c>
      <c r="R25" s="50">
        <v>10.621700000000001</v>
      </c>
      <c r="S25" s="50">
        <v>17.279699999999998</v>
      </c>
    </row>
    <row r="26" spans="1:19" ht="15" hidden="1" customHeight="1" outlineLevel="1">
      <c r="A26" s="15">
        <v>41000</v>
      </c>
      <c r="B26" s="50">
        <v>26.586400000000001</v>
      </c>
      <c r="C26" s="50">
        <v>29.858699999999999</v>
      </c>
      <c r="D26" s="50">
        <v>23.891400000000001</v>
      </c>
      <c r="E26" s="50">
        <v>21.5459</v>
      </c>
      <c r="F26" s="50">
        <v>25.569700000000001</v>
      </c>
      <c r="G26" s="50">
        <v>20.371200000000002</v>
      </c>
      <c r="H26" s="50">
        <v>26.616299999999999</v>
      </c>
      <c r="I26" s="50">
        <v>29.8611</v>
      </c>
      <c r="J26" s="50">
        <v>23.938199999999998</v>
      </c>
      <c r="K26" s="50">
        <v>21.5459</v>
      </c>
      <c r="L26" s="50">
        <v>25.590699999999998</v>
      </c>
      <c r="M26" s="50">
        <v>20.536899999999999</v>
      </c>
      <c r="N26" s="50">
        <v>9.6723999999999997</v>
      </c>
      <c r="O26" s="50">
        <v>25.603300000000001</v>
      </c>
      <c r="P26" s="50">
        <v>6.9648000000000003</v>
      </c>
      <c r="Q26" s="50">
        <v>0</v>
      </c>
      <c r="R26" s="50">
        <v>8.4390000000000001</v>
      </c>
      <c r="S26" s="50">
        <v>6.3890000000000002</v>
      </c>
    </row>
    <row r="27" spans="1:19" ht="15" hidden="1" customHeight="1" outlineLevel="1">
      <c r="A27" s="15">
        <v>41030</v>
      </c>
      <c r="B27" s="50">
        <v>26.966899999999999</v>
      </c>
      <c r="C27" s="50">
        <v>31.0426</v>
      </c>
      <c r="D27" s="50">
        <v>24.0839</v>
      </c>
      <c r="E27" s="50">
        <v>21.547599999999999</v>
      </c>
      <c r="F27" s="50">
        <v>27.203199999999999</v>
      </c>
      <c r="G27" s="50">
        <v>20.461099999999998</v>
      </c>
      <c r="H27" s="50">
        <v>27.1479</v>
      </c>
      <c r="I27" s="50">
        <v>31.048300000000001</v>
      </c>
      <c r="J27" s="50">
        <v>24.3032</v>
      </c>
      <c r="K27" s="50">
        <v>21.547799999999999</v>
      </c>
      <c r="L27" s="50">
        <v>27.206900000000001</v>
      </c>
      <c r="M27" s="50">
        <v>20.878399999999999</v>
      </c>
      <c r="N27" s="50">
        <v>17.248899999999999</v>
      </c>
      <c r="O27" s="50">
        <v>22.310300000000002</v>
      </c>
      <c r="P27" s="50">
        <v>17.173500000000001</v>
      </c>
      <c r="Q27" s="50">
        <v>7.5</v>
      </c>
      <c r="R27" s="50">
        <v>17.789400000000001</v>
      </c>
      <c r="S27" s="50">
        <v>17.170400000000001</v>
      </c>
    </row>
    <row r="28" spans="1:19" ht="15" hidden="1" customHeight="1" outlineLevel="1">
      <c r="A28" s="15">
        <v>41061</v>
      </c>
      <c r="B28" s="50">
        <v>25.781300000000002</v>
      </c>
      <c r="C28" s="50">
        <v>29.689299999999999</v>
      </c>
      <c r="D28" s="50">
        <v>23.508500000000002</v>
      </c>
      <c r="E28" s="50">
        <v>18.3278</v>
      </c>
      <c r="F28" s="50">
        <v>26.738499999999998</v>
      </c>
      <c r="G28" s="50">
        <v>20.939299999999999</v>
      </c>
      <c r="H28" s="50">
        <v>26.0289</v>
      </c>
      <c r="I28" s="50">
        <v>29.693899999999999</v>
      </c>
      <c r="J28" s="50">
        <v>23.843</v>
      </c>
      <c r="K28" s="50">
        <v>18.3278</v>
      </c>
      <c r="L28" s="50">
        <v>27.327400000000001</v>
      </c>
      <c r="M28" s="50">
        <v>21.260300000000001</v>
      </c>
      <c r="N28" s="50">
        <v>11.020200000000001</v>
      </c>
      <c r="O28" s="50">
        <v>23.616599999999998</v>
      </c>
      <c r="P28" s="50">
        <v>10.8026</v>
      </c>
      <c r="Q28" s="50">
        <v>7.5</v>
      </c>
      <c r="R28" s="50">
        <v>11.5571</v>
      </c>
      <c r="S28" s="50">
        <v>7.8022999999999998</v>
      </c>
    </row>
    <row r="29" spans="1:19" ht="15" hidden="1" customHeight="1" outlineLevel="1">
      <c r="A29" s="15">
        <v>41091</v>
      </c>
      <c r="B29" s="50">
        <v>25.880700000000001</v>
      </c>
      <c r="C29" s="50">
        <v>28.834099999999999</v>
      </c>
      <c r="D29" s="50">
        <v>24.276299999999999</v>
      </c>
      <c r="E29" s="50">
        <v>21.3078</v>
      </c>
      <c r="F29" s="50">
        <v>27.008900000000001</v>
      </c>
      <c r="G29" s="50">
        <v>20.126100000000001</v>
      </c>
      <c r="H29" s="50">
        <v>25.9102</v>
      </c>
      <c r="I29" s="50">
        <v>28.847999999999999</v>
      </c>
      <c r="J29" s="50">
        <v>24.313099999999999</v>
      </c>
      <c r="K29" s="50">
        <v>21.3078</v>
      </c>
      <c r="L29" s="50">
        <v>27.008900000000001</v>
      </c>
      <c r="M29" s="50">
        <v>20.276900000000001</v>
      </c>
      <c r="N29" s="50">
        <v>12.139200000000001</v>
      </c>
      <c r="O29" s="50">
        <v>20.6327</v>
      </c>
      <c r="P29" s="50">
        <v>8.8735999999999997</v>
      </c>
      <c r="Q29" s="50">
        <v>0</v>
      </c>
      <c r="R29" s="50">
        <v>0</v>
      </c>
      <c r="S29" s="50">
        <v>8.8735999999999997</v>
      </c>
    </row>
    <row r="30" spans="1:19" ht="15" hidden="1" customHeight="1" outlineLevel="1">
      <c r="A30" s="15">
        <v>41122</v>
      </c>
      <c r="B30" s="50">
        <v>28.096900000000002</v>
      </c>
      <c r="C30" s="50">
        <v>31.688700000000001</v>
      </c>
      <c r="D30" s="50">
        <v>25.201499999999999</v>
      </c>
      <c r="E30" s="50">
        <v>23.303100000000001</v>
      </c>
      <c r="F30" s="50">
        <v>27.6159</v>
      </c>
      <c r="G30" s="50">
        <v>19.773399999999999</v>
      </c>
      <c r="H30" s="50">
        <v>28.139600000000002</v>
      </c>
      <c r="I30" s="50">
        <v>31.687200000000001</v>
      </c>
      <c r="J30" s="50">
        <v>25.265699999999999</v>
      </c>
      <c r="K30" s="50">
        <v>23.303100000000001</v>
      </c>
      <c r="L30" s="50">
        <v>27.616399999999999</v>
      </c>
      <c r="M30" s="50">
        <v>19.9727</v>
      </c>
      <c r="N30" s="50">
        <v>13.868399999999999</v>
      </c>
      <c r="O30" s="50">
        <v>36.9953</v>
      </c>
      <c r="P30" s="50">
        <v>12.883699999999999</v>
      </c>
      <c r="Q30" s="50">
        <v>0</v>
      </c>
      <c r="R30" s="50">
        <v>12.985200000000001</v>
      </c>
      <c r="S30" s="50">
        <v>12.8834</v>
      </c>
    </row>
    <row r="31" spans="1:19" ht="15" hidden="1" customHeight="1" outlineLevel="1">
      <c r="A31" s="15">
        <v>41153</v>
      </c>
      <c r="B31" s="50">
        <v>26.8428</v>
      </c>
      <c r="C31" s="50">
        <v>30.568000000000001</v>
      </c>
      <c r="D31" s="50">
        <v>24.278400000000001</v>
      </c>
      <c r="E31" s="50">
        <v>23.637599999999999</v>
      </c>
      <c r="F31" s="50">
        <v>27.8887</v>
      </c>
      <c r="G31" s="50">
        <v>16.725899999999999</v>
      </c>
      <c r="H31" s="50">
        <v>27.263000000000002</v>
      </c>
      <c r="I31" s="50">
        <v>30.526599999999998</v>
      </c>
      <c r="J31" s="50">
        <v>24.916</v>
      </c>
      <c r="K31" s="50">
        <v>23.652799999999999</v>
      </c>
      <c r="L31" s="50">
        <v>27.890699999999999</v>
      </c>
      <c r="M31" s="50">
        <v>18.167999999999999</v>
      </c>
      <c r="N31" s="50">
        <v>11.9397</v>
      </c>
      <c r="O31" s="50">
        <v>49.7288</v>
      </c>
      <c r="P31" s="50">
        <v>10.6889</v>
      </c>
      <c r="Q31" s="50">
        <v>7.5</v>
      </c>
      <c r="R31" s="50">
        <v>16.9815</v>
      </c>
      <c r="S31" s="50">
        <v>10.6913</v>
      </c>
    </row>
    <row r="32" spans="1:19" ht="15" hidden="1" customHeight="1" outlineLevel="1">
      <c r="A32" s="15">
        <v>41183</v>
      </c>
      <c r="B32" s="50">
        <v>27.225000000000001</v>
      </c>
      <c r="C32" s="50">
        <v>30.857700000000001</v>
      </c>
      <c r="D32" s="50">
        <v>24.648800000000001</v>
      </c>
      <c r="E32" s="50">
        <v>22.510400000000001</v>
      </c>
      <c r="F32" s="50">
        <v>27.7773</v>
      </c>
      <c r="G32" s="50">
        <v>18.198799999999999</v>
      </c>
      <c r="H32" s="50">
        <v>27.721399999999999</v>
      </c>
      <c r="I32" s="50">
        <v>30.852599999999999</v>
      </c>
      <c r="J32" s="50">
        <v>25.354500000000002</v>
      </c>
      <c r="K32" s="50">
        <v>22.512</v>
      </c>
      <c r="L32" s="50">
        <v>28.322099999999999</v>
      </c>
      <c r="M32" s="50">
        <v>18.990100000000002</v>
      </c>
      <c r="N32" s="50">
        <v>14.095000000000001</v>
      </c>
      <c r="O32" s="50">
        <v>48.961300000000001</v>
      </c>
      <c r="P32" s="50">
        <v>13.984299999999999</v>
      </c>
      <c r="Q32" s="50">
        <v>7.5</v>
      </c>
      <c r="R32" s="50">
        <v>12.423</v>
      </c>
      <c r="S32" s="50">
        <v>14.741899999999999</v>
      </c>
    </row>
    <row r="33" spans="1:19" ht="15" hidden="1" customHeight="1" outlineLevel="1">
      <c r="A33" s="15">
        <v>41214</v>
      </c>
      <c r="B33" s="50">
        <v>26.477399999999999</v>
      </c>
      <c r="C33" s="50">
        <v>30.597300000000001</v>
      </c>
      <c r="D33" s="50">
        <v>23.674900000000001</v>
      </c>
      <c r="E33" s="50">
        <v>21.406700000000001</v>
      </c>
      <c r="F33" s="50">
        <v>29.4573</v>
      </c>
      <c r="G33" s="50">
        <v>16.270099999999999</v>
      </c>
      <c r="H33" s="50">
        <v>26.636800000000001</v>
      </c>
      <c r="I33" s="50">
        <v>30.594200000000001</v>
      </c>
      <c r="J33" s="50">
        <v>23.9114</v>
      </c>
      <c r="K33" s="50">
        <v>21.407399999999999</v>
      </c>
      <c r="L33" s="50">
        <v>29.4573</v>
      </c>
      <c r="M33" s="50">
        <v>16.820599999999999</v>
      </c>
      <c r="N33" s="50">
        <v>5.2466999999999997</v>
      </c>
      <c r="O33" s="50">
        <v>47.395299999999999</v>
      </c>
      <c r="P33" s="50">
        <v>4.8282999999999996</v>
      </c>
      <c r="Q33" s="50">
        <v>7.5</v>
      </c>
      <c r="R33" s="50">
        <v>0</v>
      </c>
      <c r="S33" s="50">
        <v>4.8250000000000002</v>
      </c>
    </row>
    <row r="34" spans="1:19" ht="15" hidden="1" customHeight="1" outlineLevel="1">
      <c r="A34" s="15">
        <v>41244</v>
      </c>
      <c r="B34" s="50">
        <v>27.5733</v>
      </c>
      <c r="C34" s="50">
        <v>31.1646</v>
      </c>
      <c r="D34" s="50">
        <v>24.4742</v>
      </c>
      <c r="E34" s="50">
        <v>21.9224</v>
      </c>
      <c r="F34" s="50">
        <v>29.21</v>
      </c>
      <c r="G34" s="50">
        <v>16.810199999999998</v>
      </c>
      <c r="H34" s="50">
        <v>27.621300000000002</v>
      </c>
      <c r="I34" s="50">
        <v>31.162700000000001</v>
      </c>
      <c r="J34" s="50">
        <v>24.541799999999999</v>
      </c>
      <c r="K34" s="50">
        <v>22.156600000000001</v>
      </c>
      <c r="L34" s="50">
        <v>29.21</v>
      </c>
      <c r="M34" s="50">
        <v>16.811900000000001</v>
      </c>
      <c r="N34" s="50">
        <v>16.206199999999999</v>
      </c>
      <c r="O34" s="50">
        <v>47.072800000000001</v>
      </c>
      <c r="P34" s="50">
        <v>15.805999999999999</v>
      </c>
      <c r="Q34" s="50">
        <v>15.8491</v>
      </c>
      <c r="R34" s="50">
        <v>0</v>
      </c>
      <c r="S34" s="50">
        <v>13</v>
      </c>
    </row>
    <row r="35" spans="1:19" ht="15" hidden="1" customHeight="1" outlineLevel="1">
      <c r="A35" s="15">
        <v>41275</v>
      </c>
      <c r="B35" s="50">
        <v>28.942599999999999</v>
      </c>
      <c r="C35" s="50">
        <v>31.1722</v>
      </c>
      <c r="D35" s="50">
        <v>26.553000000000001</v>
      </c>
      <c r="E35" s="50">
        <v>23.473299999999998</v>
      </c>
      <c r="F35" s="50">
        <v>28.3706</v>
      </c>
      <c r="G35" s="50">
        <v>21.1997</v>
      </c>
      <c r="H35" s="50">
        <v>29.2133</v>
      </c>
      <c r="I35" s="50">
        <v>31.1693</v>
      </c>
      <c r="J35" s="50">
        <v>27.062999999999999</v>
      </c>
      <c r="K35" s="50">
        <v>23.473299999999998</v>
      </c>
      <c r="L35" s="50">
        <v>28.523900000000001</v>
      </c>
      <c r="M35" s="50">
        <v>26.6934</v>
      </c>
      <c r="N35" s="50">
        <v>7.1505000000000001</v>
      </c>
      <c r="O35" s="50">
        <v>46.271799999999999</v>
      </c>
      <c r="P35" s="50">
        <v>6.8339999999999996</v>
      </c>
      <c r="Q35" s="50">
        <v>7.5</v>
      </c>
      <c r="R35" s="50">
        <v>12.702199999999999</v>
      </c>
      <c r="S35" s="50">
        <v>4.8250000000000002</v>
      </c>
    </row>
    <row r="36" spans="1:19" ht="15" hidden="1" customHeight="1" outlineLevel="1">
      <c r="A36" s="15">
        <v>41306</v>
      </c>
      <c r="B36" s="50">
        <v>28.317399999999999</v>
      </c>
      <c r="C36" s="50">
        <v>29.327500000000001</v>
      </c>
      <c r="D36" s="50">
        <v>27.2483</v>
      </c>
      <c r="E36" s="50">
        <v>21.998999999999999</v>
      </c>
      <c r="F36" s="50">
        <v>30.8124</v>
      </c>
      <c r="G36" s="50">
        <v>23.338899999999999</v>
      </c>
      <c r="H36" s="50">
        <v>28.430700000000002</v>
      </c>
      <c r="I36" s="50">
        <v>29.326599999999999</v>
      </c>
      <c r="J36" s="50">
        <v>27.470400000000001</v>
      </c>
      <c r="K36" s="50">
        <v>22.005199999999999</v>
      </c>
      <c r="L36" s="50">
        <v>30.8764</v>
      </c>
      <c r="M36" s="50">
        <v>24.682500000000001</v>
      </c>
      <c r="N36" s="50">
        <v>9.9846000000000004</v>
      </c>
      <c r="O36" s="50">
        <v>44.571100000000001</v>
      </c>
      <c r="P36" s="50">
        <v>9.8157999999999994</v>
      </c>
      <c r="Q36" s="50">
        <v>7.5</v>
      </c>
      <c r="R36" s="50">
        <v>16.199300000000001</v>
      </c>
      <c r="S36" s="50">
        <v>8.2315000000000005</v>
      </c>
    </row>
    <row r="37" spans="1:19" ht="15" hidden="1" customHeight="1" outlineLevel="1">
      <c r="A37" s="15">
        <v>41334</v>
      </c>
      <c r="B37" s="50">
        <v>28.007999999999999</v>
      </c>
      <c r="C37" s="50">
        <v>30.116700000000002</v>
      </c>
      <c r="D37" s="50">
        <v>25.995000000000001</v>
      </c>
      <c r="E37" s="50">
        <v>22.0122</v>
      </c>
      <c r="F37" s="50">
        <v>27.5305</v>
      </c>
      <c r="G37" s="50">
        <v>24.7653</v>
      </c>
      <c r="H37" s="50">
        <v>28.015000000000001</v>
      </c>
      <c r="I37" s="50">
        <v>30.1187</v>
      </c>
      <c r="J37" s="50">
        <v>26.0047</v>
      </c>
      <c r="K37" s="50">
        <v>22.0261</v>
      </c>
      <c r="L37" s="50">
        <v>27.539000000000001</v>
      </c>
      <c r="M37" s="50">
        <v>24.7653</v>
      </c>
      <c r="N37" s="50">
        <v>16.7654</v>
      </c>
      <c r="O37" s="50">
        <v>10.231</v>
      </c>
      <c r="P37" s="50">
        <v>17.310099999999998</v>
      </c>
      <c r="Q37" s="50">
        <v>15.0303</v>
      </c>
      <c r="R37" s="50">
        <v>18.8979</v>
      </c>
      <c r="S37" s="50" t="s">
        <v>126</v>
      </c>
    </row>
    <row r="38" spans="1:19" ht="15" hidden="1" customHeight="1" outlineLevel="1">
      <c r="A38" s="15">
        <v>41365</v>
      </c>
      <c r="B38" s="50">
        <v>26.8444</v>
      </c>
      <c r="C38" s="50">
        <v>28.746600000000001</v>
      </c>
      <c r="D38" s="50">
        <v>25.0702</v>
      </c>
      <c r="E38" s="50">
        <v>21.186800000000002</v>
      </c>
      <c r="F38" s="50">
        <v>27.2408</v>
      </c>
      <c r="G38" s="50">
        <v>22.626999999999999</v>
      </c>
      <c r="H38" s="50">
        <v>27.024699999999999</v>
      </c>
      <c r="I38" s="50">
        <v>28.747199999999999</v>
      </c>
      <c r="J38" s="50">
        <v>25.379100000000001</v>
      </c>
      <c r="K38" s="50">
        <v>21.191400000000002</v>
      </c>
      <c r="L38" s="50">
        <v>27.840800000000002</v>
      </c>
      <c r="M38" s="50">
        <v>22.626999999999999</v>
      </c>
      <c r="N38" s="50">
        <v>12.386799999999999</v>
      </c>
      <c r="O38" s="50">
        <v>12.2407</v>
      </c>
      <c r="P38" s="50">
        <v>12.387</v>
      </c>
      <c r="Q38" s="50">
        <v>7.5</v>
      </c>
      <c r="R38" s="50">
        <v>12.4048</v>
      </c>
      <c r="S38" s="50" t="s">
        <v>126</v>
      </c>
    </row>
    <row r="39" spans="1:19" ht="15" hidden="1" customHeight="1" outlineLevel="1">
      <c r="A39" s="15">
        <v>41395</v>
      </c>
      <c r="B39" s="50">
        <v>26.743200000000002</v>
      </c>
      <c r="C39" s="50">
        <v>28.901599999999998</v>
      </c>
      <c r="D39" s="50">
        <v>24.681899999999999</v>
      </c>
      <c r="E39" s="50">
        <v>19.581</v>
      </c>
      <c r="F39" s="50">
        <v>29.1144</v>
      </c>
      <c r="G39" s="50">
        <v>19.696200000000001</v>
      </c>
      <c r="H39" s="50">
        <v>26.761500000000002</v>
      </c>
      <c r="I39" s="50">
        <v>28.901499999999999</v>
      </c>
      <c r="J39" s="50">
        <v>24.711600000000001</v>
      </c>
      <c r="K39" s="50">
        <v>19.584800000000001</v>
      </c>
      <c r="L39" s="50">
        <v>29.160799999999998</v>
      </c>
      <c r="M39" s="50">
        <v>19.734200000000001</v>
      </c>
      <c r="N39" s="50">
        <v>14.979900000000001</v>
      </c>
      <c r="O39" s="50">
        <v>37.369599999999998</v>
      </c>
      <c r="P39" s="50">
        <v>14.8522</v>
      </c>
      <c r="Q39" s="50">
        <v>7.5</v>
      </c>
      <c r="R39" s="50">
        <v>16.562799999999999</v>
      </c>
      <c r="S39" s="50">
        <v>12</v>
      </c>
    </row>
    <row r="40" spans="1:19" ht="15" hidden="1" customHeight="1" outlineLevel="1">
      <c r="A40" s="15">
        <v>41426</v>
      </c>
      <c r="B40" s="50">
        <v>25.372599999999998</v>
      </c>
      <c r="C40" s="50">
        <v>25.107700000000001</v>
      </c>
      <c r="D40" s="50">
        <v>25.558</v>
      </c>
      <c r="E40" s="50">
        <v>19.293500000000002</v>
      </c>
      <c r="F40" s="50">
        <v>28.380299999999998</v>
      </c>
      <c r="G40" s="50">
        <v>25.1554</v>
      </c>
      <c r="H40" s="50">
        <v>25.4253</v>
      </c>
      <c r="I40" s="50">
        <v>25.107500000000002</v>
      </c>
      <c r="J40" s="50">
        <v>25.6493</v>
      </c>
      <c r="K40" s="50">
        <v>19.294899999999998</v>
      </c>
      <c r="L40" s="50">
        <v>28.475000000000001</v>
      </c>
      <c r="M40" s="50">
        <v>25.568100000000001</v>
      </c>
      <c r="N40" s="50">
        <v>13.653499999999999</v>
      </c>
      <c r="O40" s="50">
        <v>31.470099999999999</v>
      </c>
      <c r="P40" s="50">
        <v>13.6129</v>
      </c>
      <c r="Q40" s="50">
        <v>7.5</v>
      </c>
      <c r="R40" s="50">
        <v>12.3073</v>
      </c>
      <c r="S40" s="50">
        <v>14.8872</v>
      </c>
    </row>
    <row r="41" spans="1:19" ht="15" hidden="1" customHeight="1" outlineLevel="1">
      <c r="A41" s="15">
        <v>41456</v>
      </c>
      <c r="B41" s="50">
        <v>26.799700000000001</v>
      </c>
      <c r="C41" s="50">
        <v>29.0045</v>
      </c>
      <c r="D41" s="50">
        <v>24.840800000000002</v>
      </c>
      <c r="E41" s="50">
        <v>19.994</v>
      </c>
      <c r="F41" s="50">
        <v>28.143699999999999</v>
      </c>
      <c r="G41" s="50">
        <v>22.798200000000001</v>
      </c>
      <c r="H41" s="50">
        <v>26.805900000000001</v>
      </c>
      <c r="I41" s="50">
        <v>29.003</v>
      </c>
      <c r="J41" s="50">
        <v>24.852599999999999</v>
      </c>
      <c r="K41" s="50">
        <v>20.005700000000001</v>
      </c>
      <c r="L41" s="50">
        <v>28.143699999999999</v>
      </c>
      <c r="M41" s="50">
        <v>22.8477</v>
      </c>
      <c r="N41" s="50">
        <v>14.7423</v>
      </c>
      <c r="O41" s="50">
        <v>36.927199999999999</v>
      </c>
      <c r="P41" s="50">
        <v>10.1915</v>
      </c>
      <c r="Q41" s="50">
        <v>7</v>
      </c>
      <c r="R41" s="50">
        <v>0</v>
      </c>
      <c r="S41" s="50">
        <v>12.1</v>
      </c>
    </row>
    <row r="42" spans="1:19" ht="15" hidden="1" customHeight="1" outlineLevel="1">
      <c r="A42" s="15">
        <v>41487</v>
      </c>
      <c r="B42" s="50">
        <v>25.3917</v>
      </c>
      <c r="C42" s="50">
        <v>26.874500000000001</v>
      </c>
      <c r="D42" s="50">
        <v>24.494499999999999</v>
      </c>
      <c r="E42" s="50">
        <v>20.295500000000001</v>
      </c>
      <c r="F42" s="50">
        <v>27.173500000000001</v>
      </c>
      <c r="G42" s="50">
        <v>22.0989</v>
      </c>
      <c r="H42" s="50">
        <v>25.392800000000001</v>
      </c>
      <c r="I42" s="50">
        <v>26.8736</v>
      </c>
      <c r="J42" s="50">
        <v>24.496700000000001</v>
      </c>
      <c r="K42" s="50">
        <v>20.296600000000002</v>
      </c>
      <c r="L42" s="50">
        <v>27.173500000000001</v>
      </c>
      <c r="M42" s="50">
        <v>22.1112</v>
      </c>
      <c r="N42" s="50">
        <v>19.561599999999999</v>
      </c>
      <c r="O42" s="50">
        <v>43.1616</v>
      </c>
      <c r="P42" s="50">
        <v>16.604900000000001</v>
      </c>
      <c r="Q42" s="50">
        <v>6.7454000000000001</v>
      </c>
      <c r="R42" s="50">
        <v>0</v>
      </c>
      <c r="S42" s="50">
        <v>17.605699999999999</v>
      </c>
    </row>
    <row r="43" spans="1:19" ht="15" hidden="1" customHeight="1" outlineLevel="1">
      <c r="A43" s="15">
        <v>41518</v>
      </c>
      <c r="B43" s="50">
        <v>24.8414</v>
      </c>
      <c r="C43" s="50">
        <v>25.736000000000001</v>
      </c>
      <c r="D43" s="50">
        <v>24.338999999999999</v>
      </c>
      <c r="E43" s="50">
        <v>18.3721</v>
      </c>
      <c r="F43" s="50">
        <v>28.411899999999999</v>
      </c>
      <c r="G43" s="50">
        <v>21.7075</v>
      </c>
      <c r="H43" s="50">
        <v>24.843800000000002</v>
      </c>
      <c r="I43" s="50">
        <v>25.735600000000002</v>
      </c>
      <c r="J43" s="50">
        <v>24.3428</v>
      </c>
      <c r="K43" s="50">
        <v>18.375900000000001</v>
      </c>
      <c r="L43" s="50">
        <v>28.411899999999999</v>
      </c>
      <c r="M43" s="50">
        <v>21.7164</v>
      </c>
      <c r="N43" s="50">
        <v>14.1221</v>
      </c>
      <c r="O43" s="50">
        <v>38.618899999999996</v>
      </c>
      <c r="P43" s="50">
        <v>13.019500000000001</v>
      </c>
      <c r="Q43" s="50">
        <v>13.096299999999999</v>
      </c>
      <c r="R43" s="50">
        <v>0</v>
      </c>
      <c r="S43" s="50">
        <v>12.7559</v>
      </c>
    </row>
    <row r="44" spans="1:19" ht="15" hidden="1" customHeight="1" outlineLevel="1">
      <c r="A44" s="15">
        <v>41548</v>
      </c>
      <c r="B44" s="50">
        <v>26.6477</v>
      </c>
      <c r="C44" s="50">
        <v>26.958500000000001</v>
      </c>
      <c r="D44" s="50">
        <v>26.363800000000001</v>
      </c>
      <c r="E44" s="50">
        <v>22.582999999999998</v>
      </c>
      <c r="F44" s="50">
        <v>28.1404</v>
      </c>
      <c r="G44" s="50">
        <v>22.423100000000002</v>
      </c>
      <c r="H44" s="50">
        <v>26.7911</v>
      </c>
      <c r="I44" s="50">
        <v>26.957100000000001</v>
      </c>
      <c r="J44" s="50">
        <v>26.636299999999999</v>
      </c>
      <c r="K44" s="50">
        <v>22.810400000000001</v>
      </c>
      <c r="L44" s="50">
        <v>28.4832</v>
      </c>
      <c r="M44" s="50">
        <v>22.4619</v>
      </c>
      <c r="N44" s="50">
        <v>13.489800000000001</v>
      </c>
      <c r="O44" s="50">
        <v>45.763100000000001</v>
      </c>
      <c r="P44" s="50">
        <v>13.385899999999999</v>
      </c>
      <c r="Q44" s="50">
        <v>13.9292</v>
      </c>
      <c r="R44" s="50">
        <v>13.410299999999999</v>
      </c>
      <c r="S44" s="50">
        <v>0</v>
      </c>
    </row>
    <row r="45" spans="1:19" ht="15" hidden="1" customHeight="1" outlineLevel="1">
      <c r="A45" s="15">
        <v>41579</v>
      </c>
      <c r="B45" s="50">
        <v>26.9877</v>
      </c>
      <c r="C45" s="50">
        <v>28.500499999999999</v>
      </c>
      <c r="D45" s="50">
        <v>25.689800000000002</v>
      </c>
      <c r="E45" s="50">
        <v>21.475899999999999</v>
      </c>
      <c r="F45" s="50">
        <v>28.978300000000001</v>
      </c>
      <c r="G45" s="50">
        <v>16.142099999999999</v>
      </c>
      <c r="H45" s="50">
        <v>27.4602</v>
      </c>
      <c r="I45" s="50">
        <v>28.500499999999999</v>
      </c>
      <c r="J45" s="50">
        <v>26.5381</v>
      </c>
      <c r="K45" s="50">
        <v>21.4846</v>
      </c>
      <c r="L45" s="50">
        <v>28.978300000000001</v>
      </c>
      <c r="M45" s="50">
        <v>21.534800000000001</v>
      </c>
      <c r="N45" s="50">
        <v>3.2899999999999999E-2</v>
      </c>
      <c r="O45" s="50">
        <v>23.587800000000001</v>
      </c>
      <c r="P45" s="50">
        <v>2.5899999999999999E-2</v>
      </c>
      <c r="Q45" s="50">
        <v>6.5</v>
      </c>
      <c r="R45" s="50">
        <v>0</v>
      </c>
      <c r="S45" s="50">
        <v>0</v>
      </c>
    </row>
    <row r="46" spans="1:19" ht="15" hidden="1" customHeight="1" outlineLevel="1">
      <c r="A46" s="15">
        <v>41609</v>
      </c>
      <c r="B46" s="50">
        <v>26.4376</v>
      </c>
      <c r="C46" s="50">
        <v>27.4267</v>
      </c>
      <c r="D46" s="50">
        <v>25.6</v>
      </c>
      <c r="E46" s="50">
        <v>21.253900000000002</v>
      </c>
      <c r="F46" s="50">
        <v>27.716100000000001</v>
      </c>
      <c r="G46" s="50">
        <v>22.0669</v>
      </c>
      <c r="H46" s="50">
        <v>26.4421</v>
      </c>
      <c r="I46" s="50">
        <v>27.4267</v>
      </c>
      <c r="J46" s="50">
        <v>25.607900000000001</v>
      </c>
      <c r="K46" s="50">
        <v>21.259599999999999</v>
      </c>
      <c r="L46" s="50">
        <v>27.716100000000001</v>
      </c>
      <c r="M46" s="50">
        <v>22.115300000000001</v>
      </c>
      <c r="N46" s="50">
        <v>12.689500000000001</v>
      </c>
      <c r="O46" s="50">
        <v>29.522200000000002</v>
      </c>
      <c r="P46" s="50">
        <v>12.3559</v>
      </c>
      <c r="Q46" s="50">
        <v>6.5</v>
      </c>
      <c r="R46" s="50">
        <v>0</v>
      </c>
      <c r="S46" s="50">
        <v>13.49</v>
      </c>
    </row>
    <row r="47" spans="1:19" ht="15" hidden="1" customHeight="1" outlineLevel="1">
      <c r="A47" s="15">
        <v>41640</v>
      </c>
      <c r="B47" s="50">
        <v>27.537700000000001</v>
      </c>
      <c r="C47" s="50">
        <v>27.660399999999999</v>
      </c>
      <c r="D47" s="50">
        <v>27.402899999999999</v>
      </c>
      <c r="E47" s="50">
        <v>24.979199999999999</v>
      </c>
      <c r="F47" s="50">
        <v>28.701599999999999</v>
      </c>
      <c r="G47" s="50">
        <v>23.236999999999998</v>
      </c>
      <c r="H47" s="50">
        <v>27.540199999999999</v>
      </c>
      <c r="I47" s="50">
        <v>27.660499999999999</v>
      </c>
      <c r="J47" s="50">
        <v>27.407900000000001</v>
      </c>
      <c r="K47" s="50">
        <v>24.979600000000001</v>
      </c>
      <c r="L47" s="50">
        <v>28.709299999999999</v>
      </c>
      <c r="M47" s="50">
        <v>23.236999999999998</v>
      </c>
      <c r="N47" s="50">
        <v>14.113099999999999</v>
      </c>
      <c r="O47" s="50">
        <v>18.3657</v>
      </c>
      <c r="P47" s="50">
        <v>14.0084</v>
      </c>
      <c r="Q47" s="50">
        <v>6.5</v>
      </c>
      <c r="R47" s="50">
        <v>14.1061</v>
      </c>
      <c r="S47" s="50" t="s">
        <v>126</v>
      </c>
    </row>
    <row r="48" spans="1:19" ht="15" hidden="1" customHeight="1" outlineLevel="1">
      <c r="A48" s="15">
        <v>41671</v>
      </c>
      <c r="B48" s="50">
        <v>26.585999999999999</v>
      </c>
      <c r="C48" s="50">
        <v>28.875299999999999</v>
      </c>
      <c r="D48" s="50">
        <v>25.465199999999999</v>
      </c>
      <c r="E48" s="50">
        <v>23.684699999999999</v>
      </c>
      <c r="F48" s="50">
        <v>28.549800000000001</v>
      </c>
      <c r="G48" s="50">
        <v>22.3215</v>
      </c>
      <c r="H48" s="50">
        <v>26.622399999999999</v>
      </c>
      <c r="I48" s="50">
        <v>28.873200000000001</v>
      </c>
      <c r="J48" s="50">
        <v>25.5169</v>
      </c>
      <c r="K48" s="50">
        <v>23.684999999999999</v>
      </c>
      <c r="L48" s="50">
        <v>28.549800000000001</v>
      </c>
      <c r="M48" s="50">
        <v>23.041599999999999</v>
      </c>
      <c r="N48" s="50">
        <v>10.4427</v>
      </c>
      <c r="O48" s="50">
        <v>47.180999999999997</v>
      </c>
      <c r="P48" s="50">
        <v>9.8242999999999991</v>
      </c>
      <c r="Q48" s="50">
        <v>6.5</v>
      </c>
      <c r="R48" s="50">
        <v>0</v>
      </c>
      <c r="S48" s="50">
        <v>9.8324999999999996</v>
      </c>
    </row>
    <row r="49" spans="1:19" ht="15" hidden="1" customHeight="1" outlineLevel="1">
      <c r="A49" s="15">
        <v>41699</v>
      </c>
      <c r="B49" s="50">
        <v>26.589700000000001</v>
      </c>
      <c r="C49" s="50">
        <v>27.049399999999999</v>
      </c>
      <c r="D49" s="50">
        <v>25.8398</v>
      </c>
      <c r="E49" s="50">
        <v>22.156400000000001</v>
      </c>
      <c r="F49" s="50">
        <v>27.357800000000001</v>
      </c>
      <c r="G49" s="50">
        <v>25.6113</v>
      </c>
      <c r="H49" s="50">
        <v>26.657599999999999</v>
      </c>
      <c r="I49" s="50">
        <v>27.049299999999999</v>
      </c>
      <c r="J49" s="50">
        <v>26.011299999999999</v>
      </c>
      <c r="K49" s="50">
        <v>22.157499999999999</v>
      </c>
      <c r="L49" s="50">
        <v>27.645</v>
      </c>
      <c r="M49" s="50">
        <v>25.614999999999998</v>
      </c>
      <c r="N49" s="50">
        <v>10.840400000000001</v>
      </c>
      <c r="O49" s="50">
        <v>32.4</v>
      </c>
      <c r="P49" s="50">
        <v>10.751300000000001</v>
      </c>
      <c r="Q49" s="50">
        <v>6.5</v>
      </c>
      <c r="R49" s="50">
        <v>10.75</v>
      </c>
      <c r="S49" s="50">
        <v>14.5</v>
      </c>
    </row>
    <row r="50" spans="1:19" ht="15" hidden="1" customHeight="1" outlineLevel="1">
      <c r="A50" s="15">
        <v>41730</v>
      </c>
      <c r="B50" s="50">
        <v>26.863299999999999</v>
      </c>
      <c r="C50" s="50">
        <v>27.545100000000001</v>
      </c>
      <c r="D50" s="50">
        <v>26.088699999999999</v>
      </c>
      <c r="E50" s="50">
        <v>22.1145</v>
      </c>
      <c r="F50" s="50">
        <v>28.561699999999998</v>
      </c>
      <c r="G50" s="50">
        <v>20.7302</v>
      </c>
      <c r="H50" s="50">
        <v>27.0548</v>
      </c>
      <c r="I50" s="50">
        <v>27.5444</v>
      </c>
      <c r="J50" s="50">
        <v>26.483799999999999</v>
      </c>
      <c r="K50" s="50">
        <v>22.114999999999998</v>
      </c>
      <c r="L50" s="50">
        <v>28.561699999999998</v>
      </c>
      <c r="M50" s="50">
        <v>27.186800000000002</v>
      </c>
      <c r="N50" s="50">
        <v>11.207800000000001</v>
      </c>
      <c r="O50" s="50">
        <v>37.6417</v>
      </c>
      <c r="P50" s="50">
        <v>11.132300000000001</v>
      </c>
      <c r="Q50" s="50">
        <v>6.5022000000000002</v>
      </c>
      <c r="R50" s="50">
        <v>0</v>
      </c>
      <c r="S50" s="50">
        <v>11.1341</v>
      </c>
    </row>
    <row r="51" spans="1:19" ht="15" hidden="1" customHeight="1" outlineLevel="1">
      <c r="A51" s="15">
        <v>41760</v>
      </c>
      <c r="B51" s="50">
        <v>26.557500000000001</v>
      </c>
      <c r="C51" s="50">
        <v>26.630500000000001</v>
      </c>
      <c r="D51" s="50">
        <v>26.454899999999999</v>
      </c>
      <c r="E51" s="50">
        <v>22.971699999999998</v>
      </c>
      <c r="F51" s="50">
        <v>27.779299999999999</v>
      </c>
      <c r="G51" s="50">
        <v>24.677299999999999</v>
      </c>
      <c r="H51" s="50">
        <v>26.558700000000002</v>
      </c>
      <c r="I51" s="50">
        <v>26.628699999999998</v>
      </c>
      <c r="J51" s="50">
        <v>26.460100000000001</v>
      </c>
      <c r="K51" s="50">
        <v>22.975300000000001</v>
      </c>
      <c r="L51" s="50">
        <v>27.779299999999999</v>
      </c>
      <c r="M51" s="50">
        <v>24.762799999999999</v>
      </c>
      <c r="N51" s="50">
        <v>22.009599999999999</v>
      </c>
      <c r="O51" s="50">
        <v>38.248600000000003</v>
      </c>
      <c r="P51" s="50">
        <v>12.7133</v>
      </c>
      <c r="Q51" s="50">
        <v>9.5</v>
      </c>
      <c r="R51" s="50">
        <v>0</v>
      </c>
      <c r="S51" s="50">
        <v>13.407400000000001</v>
      </c>
    </row>
    <row r="52" spans="1:19" ht="15" hidden="1" customHeight="1" outlineLevel="1">
      <c r="A52" s="15">
        <v>41791</v>
      </c>
      <c r="B52" s="50">
        <v>26.776499999999999</v>
      </c>
      <c r="C52" s="50">
        <v>26.523700000000002</v>
      </c>
      <c r="D52" s="50">
        <v>27.166499999999999</v>
      </c>
      <c r="E52" s="50">
        <v>22.1524</v>
      </c>
      <c r="F52" s="50">
        <v>30.356100000000001</v>
      </c>
      <c r="G52" s="50">
        <v>24.7895</v>
      </c>
      <c r="H52" s="50">
        <v>26.806100000000001</v>
      </c>
      <c r="I52" s="50">
        <v>26.522400000000001</v>
      </c>
      <c r="J52" s="50">
        <v>27.246400000000001</v>
      </c>
      <c r="K52" s="50">
        <v>22.154</v>
      </c>
      <c r="L52" s="50">
        <v>30.356100000000001</v>
      </c>
      <c r="M52" s="50">
        <v>25.377199999999998</v>
      </c>
      <c r="N52" s="50">
        <v>15.327400000000001</v>
      </c>
      <c r="O52" s="50">
        <v>38.584099999999999</v>
      </c>
      <c r="P52" s="50">
        <v>14.7378</v>
      </c>
      <c r="Q52" s="50">
        <v>9.5</v>
      </c>
      <c r="R52" s="50">
        <v>0</v>
      </c>
      <c r="S52" s="50">
        <v>14.769500000000001</v>
      </c>
    </row>
    <row r="53" spans="1:19" ht="15" hidden="1" customHeight="1" outlineLevel="1">
      <c r="A53" s="15">
        <v>41821</v>
      </c>
      <c r="B53" s="50">
        <v>26.8626</v>
      </c>
      <c r="C53" s="50">
        <v>26.926200000000001</v>
      </c>
      <c r="D53" s="50">
        <v>26.767900000000001</v>
      </c>
      <c r="E53" s="50">
        <v>22.209499999999998</v>
      </c>
      <c r="F53" s="50">
        <v>29.138100000000001</v>
      </c>
      <c r="G53" s="50">
        <v>24.9359</v>
      </c>
      <c r="H53" s="50">
        <v>26.994199999999999</v>
      </c>
      <c r="I53" s="50">
        <v>26.9267</v>
      </c>
      <c r="J53" s="50">
        <v>27.0976</v>
      </c>
      <c r="K53" s="50">
        <v>22.2105</v>
      </c>
      <c r="L53" s="50">
        <v>29.749500000000001</v>
      </c>
      <c r="M53" s="50">
        <v>25.055599999999998</v>
      </c>
      <c r="N53" s="50">
        <v>14.4215</v>
      </c>
      <c r="O53" s="50">
        <v>18.822600000000001</v>
      </c>
      <c r="P53" s="50">
        <v>14.407400000000001</v>
      </c>
      <c r="Q53" s="50">
        <v>12.5</v>
      </c>
      <c r="R53" s="50">
        <v>14.4314</v>
      </c>
      <c r="S53" s="50">
        <v>13.49</v>
      </c>
    </row>
    <row r="54" spans="1:19" hidden="1" outlineLevel="1" collapsed="1">
      <c r="A54" s="15">
        <v>41852</v>
      </c>
      <c r="B54" s="50">
        <v>26.793199999999999</v>
      </c>
      <c r="C54" s="50">
        <v>26.235399999999998</v>
      </c>
      <c r="D54" s="50">
        <v>27.738299999999999</v>
      </c>
      <c r="E54" s="50">
        <v>22.984999999999999</v>
      </c>
      <c r="F54" s="50">
        <v>30.424700000000001</v>
      </c>
      <c r="G54" s="50">
        <v>20.078299999999999</v>
      </c>
      <c r="H54" s="50">
        <v>26.790900000000001</v>
      </c>
      <c r="I54" s="50">
        <v>26.230399999999999</v>
      </c>
      <c r="J54" s="50">
        <v>27.740300000000001</v>
      </c>
      <c r="K54" s="50">
        <v>22.985800000000001</v>
      </c>
      <c r="L54" s="50">
        <v>30.424700000000001</v>
      </c>
      <c r="M54" s="50">
        <v>20.083500000000001</v>
      </c>
      <c r="N54" s="50">
        <v>32.582099999999997</v>
      </c>
      <c r="O54" s="50">
        <v>36.160699999999999</v>
      </c>
      <c r="P54" s="50">
        <v>17.832799999999999</v>
      </c>
      <c r="Q54" s="50">
        <v>12.5</v>
      </c>
      <c r="R54" s="50">
        <v>0</v>
      </c>
      <c r="S54" s="50">
        <v>18.41</v>
      </c>
    </row>
    <row r="55" spans="1:19" hidden="1" outlineLevel="1" collapsed="1">
      <c r="A55" s="15">
        <v>41883</v>
      </c>
      <c r="B55" s="50">
        <v>26.769400000000001</v>
      </c>
      <c r="C55" s="50">
        <v>26.292400000000001</v>
      </c>
      <c r="D55" s="50">
        <v>27.424099999999999</v>
      </c>
      <c r="E55" s="50">
        <v>22.938600000000001</v>
      </c>
      <c r="F55" s="50">
        <v>30.716100000000001</v>
      </c>
      <c r="G55" s="50">
        <v>26.9984</v>
      </c>
      <c r="H55" s="50">
        <v>26.769400000000001</v>
      </c>
      <c r="I55" s="50">
        <v>26.292400000000001</v>
      </c>
      <c r="J55" s="50">
        <v>27.424099999999999</v>
      </c>
      <c r="K55" s="50">
        <v>22.938600000000001</v>
      </c>
      <c r="L55" s="50">
        <v>30.716100000000001</v>
      </c>
      <c r="M55" s="50">
        <v>26.9984</v>
      </c>
      <c r="N55" s="50">
        <v>25.8018</v>
      </c>
      <c r="O55" s="50">
        <v>25.835100000000001</v>
      </c>
      <c r="P55" s="50">
        <v>12.5</v>
      </c>
      <c r="Q55" s="50">
        <v>12.5</v>
      </c>
      <c r="R55" s="50">
        <v>0</v>
      </c>
      <c r="S55" s="50" t="s">
        <v>126</v>
      </c>
    </row>
    <row r="56" spans="1:19" hidden="1" outlineLevel="1" collapsed="1">
      <c r="A56" s="15">
        <v>41913</v>
      </c>
      <c r="B56" s="50">
        <v>27.2942</v>
      </c>
      <c r="C56" s="50">
        <v>27.752099999999999</v>
      </c>
      <c r="D56" s="50">
        <v>26.635300000000001</v>
      </c>
      <c r="E56" s="50">
        <v>24.228300000000001</v>
      </c>
      <c r="F56" s="50">
        <v>28.848299999999998</v>
      </c>
      <c r="G56" s="50">
        <v>18.696100000000001</v>
      </c>
      <c r="H56" s="50">
        <v>27.585599999999999</v>
      </c>
      <c r="I56" s="50">
        <v>27.740100000000002</v>
      </c>
      <c r="J56" s="50">
        <v>27.353999999999999</v>
      </c>
      <c r="K56" s="50">
        <v>24.228400000000001</v>
      </c>
      <c r="L56" s="50">
        <v>28.848299999999998</v>
      </c>
      <c r="M56" s="50">
        <v>23.539200000000001</v>
      </c>
      <c r="N56" s="50">
        <v>10.379</v>
      </c>
      <c r="O56" s="50">
        <v>47.6462</v>
      </c>
      <c r="P56" s="50">
        <v>9.5777000000000001</v>
      </c>
      <c r="Q56" s="50">
        <v>12.5</v>
      </c>
      <c r="R56" s="50">
        <v>0</v>
      </c>
      <c r="S56" s="50">
        <v>9.5776000000000003</v>
      </c>
    </row>
    <row r="57" spans="1:19" hidden="1" outlineLevel="1" collapsed="1">
      <c r="A57" s="15">
        <v>41944</v>
      </c>
      <c r="B57" s="50">
        <v>26.962900000000001</v>
      </c>
      <c r="C57" s="50">
        <v>27.6248</v>
      </c>
      <c r="D57" s="50">
        <v>26.235199999999999</v>
      </c>
      <c r="E57" s="50">
        <v>24.620699999999999</v>
      </c>
      <c r="F57" s="50">
        <v>28.081499999999998</v>
      </c>
      <c r="G57" s="50">
        <v>17.325700000000001</v>
      </c>
      <c r="H57" s="50">
        <v>27.268799999999999</v>
      </c>
      <c r="I57" s="50">
        <v>27.619299999999999</v>
      </c>
      <c r="J57" s="50">
        <v>26.8721</v>
      </c>
      <c r="K57" s="50">
        <v>24.622699999999998</v>
      </c>
      <c r="L57" s="50">
        <v>28.081499999999998</v>
      </c>
      <c r="M57" s="50">
        <v>22.378</v>
      </c>
      <c r="N57" s="50">
        <v>5.2263000000000002</v>
      </c>
      <c r="O57" s="50">
        <v>42.880200000000002</v>
      </c>
      <c r="P57" s="50">
        <v>4.7146999999999997</v>
      </c>
      <c r="Q57" s="50">
        <v>13.163500000000001</v>
      </c>
      <c r="R57" s="50">
        <v>0</v>
      </c>
      <c r="S57" s="50">
        <v>4.7034000000000002</v>
      </c>
    </row>
    <row r="58" spans="1:19" hidden="1" outlineLevel="1" collapsed="1">
      <c r="A58" s="15">
        <v>41974</v>
      </c>
      <c r="B58" s="50">
        <v>26.4299</v>
      </c>
      <c r="C58" s="50">
        <v>28.192599999999999</v>
      </c>
      <c r="D58" s="50">
        <v>24.615300000000001</v>
      </c>
      <c r="E58" s="50">
        <v>23.917400000000001</v>
      </c>
      <c r="F58" s="50">
        <v>25.7379</v>
      </c>
      <c r="G58" s="50">
        <v>18.39</v>
      </c>
      <c r="H58" s="50">
        <v>26.4572</v>
      </c>
      <c r="I58" s="50">
        <v>28.174199999999999</v>
      </c>
      <c r="J58" s="50">
        <v>24.6861</v>
      </c>
      <c r="K58" s="50">
        <v>23.927700000000002</v>
      </c>
      <c r="L58" s="50">
        <v>25.7379</v>
      </c>
      <c r="M58" s="50">
        <v>18.8489</v>
      </c>
      <c r="N58" s="50">
        <v>15.7019</v>
      </c>
      <c r="O58" s="50">
        <v>39.996400000000001</v>
      </c>
      <c r="P58" s="50">
        <v>4.6980000000000004</v>
      </c>
      <c r="Q58" s="50">
        <v>14</v>
      </c>
      <c r="R58" s="50">
        <v>0</v>
      </c>
      <c r="S58" s="50">
        <v>4.1672000000000002</v>
      </c>
    </row>
    <row r="59" spans="1:19" hidden="1" outlineLevel="1" collapsed="1">
      <c r="A59" s="15">
        <v>42005</v>
      </c>
      <c r="B59" s="50">
        <v>27.573499999999999</v>
      </c>
      <c r="C59" s="50">
        <v>29.1722</v>
      </c>
      <c r="D59" s="50">
        <v>25.914300000000001</v>
      </c>
      <c r="E59" s="50">
        <v>24.461200000000002</v>
      </c>
      <c r="F59" s="50">
        <v>29.098500000000001</v>
      </c>
      <c r="G59" s="50">
        <v>14.5969</v>
      </c>
      <c r="H59" s="50">
        <v>27.6676</v>
      </c>
      <c r="I59" s="50">
        <v>29.173300000000001</v>
      </c>
      <c r="J59" s="50">
        <v>26.089400000000001</v>
      </c>
      <c r="K59" s="50">
        <v>24.463100000000001</v>
      </c>
      <c r="L59" s="50">
        <v>29.103300000000001</v>
      </c>
      <c r="M59" s="50">
        <v>14.9694</v>
      </c>
      <c r="N59" s="50">
        <v>10.377800000000001</v>
      </c>
      <c r="O59" s="50">
        <v>27.479299999999999</v>
      </c>
      <c r="P59" s="50">
        <v>9.3035999999999994</v>
      </c>
      <c r="Q59" s="50">
        <v>14</v>
      </c>
      <c r="R59" s="50">
        <v>14.3522</v>
      </c>
      <c r="S59" s="50">
        <v>9.1835000000000004</v>
      </c>
    </row>
    <row r="60" spans="1:19" hidden="1" outlineLevel="1" collapsed="1">
      <c r="A60" s="15">
        <v>42036</v>
      </c>
      <c r="B60" s="50">
        <v>26.687999999999999</v>
      </c>
      <c r="C60" s="50">
        <v>29.2178</v>
      </c>
      <c r="D60" s="50">
        <v>23.978000000000002</v>
      </c>
      <c r="E60" s="50">
        <v>25.793299999999999</v>
      </c>
      <c r="F60" s="50">
        <v>27.962</v>
      </c>
      <c r="G60" s="50">
        <v>14.6524</v>
      </c>
      <c r="H60" s="50">
        <v>26.723299999999998</v>
      </c>
      <c r="I60" s="50">
        <v>29.2075</v>
      </c>
      <c r="J60" s="50">
        <v>24.0505</v>
      </c>
      <c r="K60" s="50">
        <v>25.816600000000001</v>
      </c>
      <c r="L60" s="50">
        <v>27.962</v>
      </c>
      <c r="M60" s="50">
        <v>14.7456</v>
      </c>
      <c r="N60" s="50">
        <v>14.027200000000001</v>
      </c>
      <c r="O60" s="50">
        <v>43.756999999999998</v>
      </c>
      <c r="P60" s="50">
        <v>9.5112000000000005</v>
      </c>
      <c r="Q60" s="50">
        <v>15.1717</v>
      </c>
      <c r="R60" s="50" t="s">
        <v>126</v>
      </c>
      <c r="S60" s="50">
        <v>9.2233999999999998</v>
      </c>
    </row>
    <row r="61" spans="1:19" hidden="1" outlineLevel="1" collapsed="1">
      <c r="A61" s="15">
        <v>42064</v>
      </c>
      <c r="B61" s="50">
        <v>27.1204</v>
      </c>
      <c r="C61" s="50">
        <v>30.913499999999999</v>
      </c>
      <c r="D61" s="50">
        <v>24.034400000000002</v>
      </c>
      <c r="E61" s="50">
        <v>27.378499999999999</v>
      </c>
      <c r="F61" s="50">
        <v>28.323799999999999</v>
      </c>
      <c r="G61" s="50">
        <v>12.4793</v>
      </c>
      <c r="H61" s="50">
        <v>27.140899999999998</v>
      </c>
      <c r="I61" s="50">
        <v>30.908899999999999</v>
      </c>
      <c r="J61" s="50">
        <v>24.064900000000002</v>
      </c>
      <c r="K61" s="50">
        <v>27.370200000000001</v>
      </c>
      <c r="L61" s="50">
        <v>28.323799999999999</v>
      </c>
      <c r="M61" s="50">
        <v>12.465199999999999</v>
      </c>
      <c r="N61" s="50">
        <v>18.779900000000001</v>
      </c>
      <c r="O61" s="50">
        <v>38.444699999999997</v>
      </c>
      <c r="P61" s="50">
        <v>16.3535</v>
      </c>
      <c r="Q61" s="50">
        <v>29.989100000000001</v>
      </c>
      <c r="R61" s="50">
        <v>0</v>
      </c>
      <c r="S61" s="50">
        <v>13.57</v>
      </c>
    </row>
    <row r="62" spans="1:19" hidden="1" outlineLevel="1" collapsed="1">
      <c r="A62" s="15">
        <v>42095</v>
      </c>
      <c r="B62" s="50">
        <v>27.596299999999999</v>
      </c>
      <c r="C62" s="50">
        <v>31.6067</v>
      </c>
      <c r="D62" s="50">
        <v>24.944800000000001</v>
      </c>
      <c r="E62" s="50">
        <v>30.694900000000001</v>
      </c>
      <c r="F62" s="50">
        <v>27.877400000000002</v>
      </c>
      <c r="G62" s="50">
        <v>11.637499999999999</v>
      </c>
      <c r="H62" s="50">
        <v>27.734300000000001</v>
      </c>
      <c r="I62" s="50">
        <v>31.606300000000001</v>
      </c>
      <c r="J62" s="50">
        <v>25.1342</v>
      </c>
      <c r="K62" s="50">
        <v>30.696000000000002</v>
      </c>
      <c r="L62" s="50">
        <v>27.877400000000002</v>
      </c>
      <c r="M62" s="50">
        <v>11.5761</v>
      </c>
      <c r="N62" s="50">
        <v>12.978400000000001</v>
      </c>
      <c r="O62" s="50">
        <v>37.5764</v>
      </c>
      <c r="P62" s="50">
        <v>12.9048</v>
      </c>
      <c r="Q62" s="50">
        <v>30</v>
      </c>
      <c r="R62" s="50">
        <v>0</v>
      </c>
      <c r="S62" s="50">
        <v>12.4756</v>
      </c>
    </row>
    <row r="63" spans="1:19" hidden="1" outlineLevel="1" collapsed="1">
      <c r="A63" s="15">
        <v>42125</v>
      </c>
      <c r="B63" s="50">
        <v>28.985199999999999</v>
      </c>
      <c r="C63" s="50">
        <v>31.232700000000001</v>
      </c>
      <c r="D63" s="50">
        <v>27.235700000000001</v>
      </c>
      <c r="E63" s="50">
        <v>28.277999999999999</v>
      </c>
      <c r="F63" s="50">
        <v>28.6812</v>
      </c>
      <c r="G63" s="50">
        <v>9.4420999999999999</v>
      </c>
      <c r="H63" s="50">
        <v>28.982900000000001</v>
      </c>
      <c r="I63" s="50">
        <v>31.224399999999999</v>
      </c>
      <c r="J63" s="50">
        <v>27.2393</v>
      </c>
      <c r="K63" s="50">
        <v>28.277200000000001</v>
      </c>
      <c r="L63" s="50">
        <v>28.6812</v>
      </c>
      <c r="M63" s="50">
        <v>9.4269999999999996</v>
      </c>
      <c r="N63" s="50">
        <v>31.946999999999999</v>
      </c>
      <c r="O63" s="50">
        <v>37.9375</v>
      </c>
      <c r="P63" s="50">
        <v>19.430499999999999</v>
      </c>
      <c r="Q63" s="50">
        <v>30</v>
      </c>
      <c r="R63" s="50">
        <v>0</v>
      </c>
      <c r="S63" s="50">
        <v>13</v>
      </c>
    </row>
    <row r="64" spans="1:19" hidden="1" outlineLevel="1" collapsed="1">
      <c r="A64" s="15">
        <v>42156</v>
      </c>
      <c r="B64" s="50">
        <v>28.422999999999998</v>
      </c>
      <c r="C64" s="50">
        <v>32.966799999999999</v>
      </c>
      <c r="D64" s="50">
        <v>24.529900000000001</v>
      </c>
      <c r="E64" s="50">
        <v>26.782699999999998</v>
      </c>
      <c r="F64" s="50">
        <v>28.4651</v>
      </c>
      <c r="G64" s="50">
        <v>10.283899999999999</v>
      </c>
      <c r="H64" s="50">
        <v>28.471299999999999</v>
      </c>
      <c r="I64" s="50">
        <v>32.954000000000001</v>
      </c>
      <c r="J64" s="50">
        <v>24.612200000000001</v>
      </c>
      <c r="K64" s="50">
        <v>26.782499999999999</v>
      </c>
      <c r="L64" s="50">
        <v>28.4651</v>
      </c>
      <c r="M64" s="50">
        <v>10.2958</v>
      </c>
      <c r="N64" s="50">
        <v>14.1494</v>
      </c>
      <c r="O64" s="50">
        <v>49.149099999999997</v>
      </c>
      <c r="P64" s="50">
        <v>9.9039000000000001</v>
      </c>
      <c r="Q64" s="50">
        <v>30</v>
      </c>
      <c r="R64" s="50">
        <v>0</v>
      </c>
      <c r="S64" s="50">
        <v>9.8679000000000006</v>
      </c>
    </row>
    <row r="65" spans="1:19" hidden="1" outlineLevel="1" collapsed="1">
      <c r="A65" s="15">
        <v>42186</v>
      </c>
      <c r="B65" s="50">
        <v>29.529299999999999</v>
      </c>
      <c r="C65" s="50">
        <v>33.752600000000001</v>
      </c>
      <c r="D65" s="50">
        <v>26.360900000000001</v>
      </c>
      <c r="E65" s="50">
        <v>28.1752</v>
      </c>
      <c r="F65" s="50">
        <v>29.699200000000001</v>
      </c>
      <c r="G65" s="50">
        <v>10.6106</v>
      </c>
      <c r="H65" s="50">
        <v>29.519500000000001</v>
      </c>
      <c r="I65" s="50">
        <v>33.734999999999999</v>
      </c>
      <c r="J65" s="50">
        <v>26.360800000000001</v>
      </c>
      <c r="K65" s="50">
        <v>28.1751</v>
      </c>
      <c r="L65" s="50">
        <v>29.699200000000001</v>
      </c>
      <c r="M65" s="50">
        <v>10.6106</v>
      </c>
      <c r="N65" s="50">
        <v>47.895000000000003</v>
      </c>
      <c r="O65" s="50">
        <v>48.116900000000001</v>
      </c>
      <c r="P65" s="50">
        <v>30</v>
      </c>
      <c r="Q65" s="50">
        <v>30</v>
      </c>
      <c r="R65" s="50">
        <v>0</v>
      </c>
      <c r="S65" s="50" t="s">
        <v>126</v>
      </c>
    </row>
    <row r="66" spans="1:19" hidden="1" outlineLevel="1" collapsed="1">
      <c r="A66" s="15">
        <v>42217</v>
      </c>
      <c r="B66" s="50">
        <v>30.2715</v>
      </c>
      <c r="C66" s="50">
        <v>33.694299999999998</v>
      </c>
      <c r="D66" s="50">
        <v>27.791899999999998</v>
      </c>
      <c r="E66" s="50">
        <v>28.821899999999999</v>
      </c>
      <c r="F66" s="50">
        <v>30.6845</v>
      </c>
      <c r="G66" s="50">
        <v>13.6006</v>
      </c>
      <c r="H66" s="50">
        <v>30.269500000000001</v>
      </c>
      <c r="I66" s="50">
        <v>33.690899999999999</v>
      </c>
      <c r="J66" s="50">
        <v>27.791899999999998</v>
      </c>
      <c r="K66" s="50">
        <v>28.8218</v>
      </c>
      <c r="L66" s="50">
        <v>30.6845</v>
      </c>
      <c r="M66" s="50">
        <v>13.6006</v>
      </c>
      <c r="N66" s="50">
        <v>42.190100000000001</v>
      </c>
      <c r="O66" s="50">
        <v>42.761000000000003</v>
      </c>
      <c r="P66" s="50">
        <v>30</v>
      </c>
      <c r="Q66" s="50">
        <v>30</v>
      </c>
      <c r="R66" s="50">
        <v>0</v>
      </c>
      <c r="S66" s="50" t="s">
        <v>126</v>
      </c>
    </row>
    <row r="67" spans="1:19" hidden="1" outlineLevel="1" collapsed="1">
      <c r="A67" s="15">
        <v>42248</v>
      </c>
      <c r="B67" s="50">
        <v>29.9725</v>
      </c>
      <c r="C67" s="50">
        <v>36.174500000000002</v>
      </c>
      <c r="D67" s="50">
        <v>27.174900000000001</v>
      </c>
      <c r="E67" s="50">
        <v>29.476400000000002</v>
      </c>
      <c r="F67" s="50">
        <v>30.817399999999999</v>
      </c>
      <c r="G67" s="50">
        <v>10.7784</v>
      </c>
      <c r="H67" s="50">
        <v>30.287500000000001</v>
      </c>
      <c r="I67" s="50">
        <v>36.166200000000003</v>
      </c>
      <c r="J67" s="50">
        <v>27.601400000000002</v>
      </c>
      <c r="K67" s="50">
        <v>29.477499999999999</v>
      </c>
      <c r="L67" s="50">
        <v>30.817399999999999</v>
      </c>
      <c r="M67" s="50">
        <v>11.944599999999999</v>
      </c>
      <c r="N67" s="50">
        <v>3.2774999999999999</v>
      </c>
      <c r="O67" s="50">
        <v>39.021700000000003</v>
      </c>
      <c r="P67" s="50">
        <v>0.26979999999999998</v>
      </c>
      <c r="Q67" s="50">
        <v>26.999500000000001</v>
      </c>
      <c r="R67" s="50">
        <v>0</v>
      </c>
      <c r="S67" s="50">
        <v>0</v>
      </c>
    </row>
    <row r="68" spans="1:19" hidden="1" outlineLevel="1" collapsed="1">
      <c r="A68" s="15">
        <v>42278</v>
      </c>
      <c r="B68" s="50">
        <v>29.2864</v>
      </c>
      <c r="C68" s="50">
        <v>36.076099999999997</v>
      </c>
      <c r="D68" s="50">
        <v>25.5609</v>
      </c>
      <c r="E68" s="50">
        <v>27.287800000000001</v>
      </c>
      <c r="F68" s="50">
        <v>29.174499999999998</v>
      </c>
      <c r="G68" s="50">
        <v>11.1721</v>
      </c>
      <c r="H68" s="50">
        <v>29.4878</v>
      </c>
      <c r="I68" s="50">
        <v>36.072699999999998</v>
      </c>
      <c r="J68" s="50">
        <v>25.826699999999999</v>
      </c>
      <c r="K68" s="50">
        <v>27.287800000000001</v>
      </c>
      <c r="L68" s="50">
        <v>29.214600000000001</v>
      </c>
      <c r="M68" s="50">
        <v>11.5283</v>
      </c>
      <c r="N68" s="50">
        <v>7.0647000000000002</v>
      </c>
      <c r="O68" s="50">
        <v>42.541800000000002</v>
      </c>
      <c r="P68" s="50">
        <v>6.3292000000000002</v>
      </c>
      <c r="Q68" s="50">
        <v>22</v>
      </c>
      <c r="R68" s="50">
        <v>8.16</v>
      </c>
      <c r="S68" s="50">
        <v>6.1368999999999998</v>
      </c>
    </row>
    <row r="69" spans="1:19" hidden="1" outlineLevel="1" collapsed="1">
      <c r="A69" s="15">
        <v>42309</v>
      </c>
      <c r="B69" s="50">
        <v>29.257300000000001</v>
      </c>
      <c r="C69" s="50">
        <v>36.326000000000001</v>
      </c>
      <c r="D69" s="50">
        <v>25.057099999999998</v>
      </c>
      <c r="E69" s="50">
        <v>28.344999999999999</v>
      </c>
      <c r="F69" s="50">
        <v>30.403199999999998</v>
      </c>
      <c r="G69" s="50">
        <v>9.6821999999999999</v>
      </c>
      <c r="H69" s="50">
        <v>29.676100000000002</v>
      </c>
      <c r="I69" s="50">
        <v>36.317900000000002</v>
      </c>
      <c r="J69" s="50">
        <v>25.6373</v>
      </c>
      <c r="K69" s="50">
        <v>28.345600000000001</v>
      </c>
      <c r="L69" s="50">
        <v>30.403199999999998</v>
      </c>
      <c r="M69" s="50">
        <v>10.5867</v>
      </c>
      <c r="N69" s="50">
        <v>2.2818000000000001</v>
      </c>
      <c r="O69" s="50">
        <v>44.618200000000002</v>
      </c>
      <c r="P69" s="50">
        <v>1.2589999999999999</v>
      </c>
      <c r="Q69" s="50">
        <v>22</v>
      </c>
      <c r="R69" s="50">
        <v>0</v>
      </c>
      <c r="S69" s="50">
        <v>1.2482</v>
      </c>
    </row>
    <row r="70" spans="1:19" hidden="1" outlineLevel="1" collapsed="1">
      <c r="A70" s="15">
        <v>42339</v>
      </c>
      <c r="B70" s="50">
        <v>26.485099999999999</v>
      </c>
      <c r="C70" s="50">
        <v>36.0075</v>
      </c>
      <c r="D70" s="50">
        <v>21.888500000000001</v>
      </c>
      <c r="E70" s="50">
        <v>29.178599999999999</v>
      </c>
      <c r="F70" s="50">
        <v>29.002600000000001</v>
      </c>
      <c r="G70" s="50">
        <v>5.0761000000000003</v>
      </c>
      <c r="H70" s="50">
        <v>26.631799999999998</v>
      </c>
      <c r="I70" s="50">
        <v>35.993499999999997</v>
      </c>
      <c r="J70" s="50">
        <v>22.073699999999999</v>
      </c>
      <c r="K70" s="50">
        <v>29.1797</v>
      </c>
      <c r="L70" s="50">
        <v>29.002600000000001</v>
      </c>
      <c r="M70" s="50">
        <v>5.1524999999999999</v>
      </c>
      <c r="N70" s="50">
        <v>5.1635</v>
      </c>
      <c r="O70" s="50">
        <v>49.210700000000003</v>
      </c>
      <c r="P70" s="50">
        <v>2.8235999999999999</v>
      </c>
      <c r="Q70" s="50">
        <v>22</v>
      </c>
      <c r="R70" s="50">
        <v>0</v>
      </c>
      <c r="S70" s="50">
        <v>2.7765</v>
      </c>
    </row>
    <row r="71" spans="1:19" hidden="1" outlineLevel="1" collapsed="1">
      <c r="A71" s="15">
        <v>42370</v>
      </c>
      <c r="B71" s="50">
        <v>31.410900000000002</v>
      </c>
      <c r="C71" s="50">
        <v>33.815100000000001</v>
      </c>
      <c r="D71" s="50">
        <v>28.713699999999999</v>
      </c>
      <c r="E71" s="50">
        <v>31.064800000000002</v>
      </c>
      <c r="F71" s="50">
        <v>29.4878</v>
      </c>
      <c r="G71" s="50">
        <v>16.329699999999999</v>
      </c>
      <c r="H71" s="50">
        <v>31.439499999999999</v>
      </c>
      <c r="I71" s="50">
        <v>33.810200000000002</v>
      </c>
      <c r="J71" s="50">
        <v>28.769200000000001</v>
      </c>
      <c r="K71" s="50">
        <v>31.083300000000001</v>
      </c>
      <c r="L71" s="50">
        <v>29.4878</v>
      </c>
      <c r="M71" s="50">
        <v>16.3643</v>
      </c>
      <c r="N71" s="50">
        <v>19.040500000000002</v>
      </c>
      <c r="O71" s="50">
        <v>44.499600000000001</v>
      </c>
      <c r="P71" s="50">
        <v>16.103100000000001</v>
      </c>
      <c r="Q71" s="50">
        <v>22</v>
      </c>
      <c r="R71" s="50">
        <v>0</v>
      </c>
      <c r="S71" s="50">
        <v>15.750999999999999</v>
      </c>
    </row>
    <row r="72" spans="1:19" hidden="1" outlineLevel="1" collapsed="1">
      <c r="A72" s="15">
        <v>42401</v>
      </c>
      <c r="B72" s="50">
        <v>28.784199999999998</v>
      </c>
      <c r="C72" s="50">
        <v>34.690600000000003</v>
      </c>
      <c r="D72" s="50">
        <v>24.290199999999999</v>
      </c>
      <c r="E72" s="50">
        <v>32.334499999999998</v>
      </c>
      <c r="F72" s="50">
        <v>30.170300000000001</v>
      </c>
      <c r="G72" s="50">
        <v>5.3258000000000001</v>
      </c>
      <c r="H72" s="50">
        <v>28.907699999999998</v>
      </c>
      <c r="I72" s="50">
        <v>34.685099999999998</v>
      </c>
      <c r="J72" s="50">
        <v>24.448499999999999</v>
      </c>
      <c r="K72" s="50">
        <v>32.334499999999998</v>
      </c>
      <c r="L72" s="50">
        <v>30.170300000000001</v>
      </c>
      <c r="M72" s="50">
        <v>4.7988999999999997</v>
      </c>
      <c r="N72" s="50">
        <v>14.655900000000001</v>
      </c>
      <c r="O72" s="50">
        <v>43.8249</v>
      </c>
      <c r="P72" s="50">
        <v>13.743499999999999</v>
      </c>
      <c r="Q72" s="50">
        <v>22</v>
      </c>
      <c r="R72" s="50">
        <v>0</v>
      </c>
      <c r="S72" s="50">
        <v>13.743499999999999</v>
      </c>
    </row>
    <row r="73" spans="1:19" hidden="1" outlineLevel="1" collapsed="1">
      <c r="A73" s="15">
        <v>42430</v>
      </c>
      <c r="B73" s="50">
        <v>30.209199999999999</v>
      </c>
      <c r="C73" s="50">
        <v>32.788400000000003</v>
      </c>
      <c r="D73" s="50">
        <v>27.715900000000001</v>
      </c>
      <c r="E73" s="50">
        <v>28.370100000000001</v>
      </c>
      <c r="F73" s="50">
        <v>29.509599999999999</v>
      </c>
      <c r="G73" s="50">
        <v>13.707700000000001</v>
      </c>
      <c r="H73" s="50">
        <v>30.242999999999999</v>
      </c>
      <c r="I73" s="50">
        <v>32.786099999999998</v>
      </c>
      <c r="J73" s="50">
        <v>27.7774</v>
      </c>
      <c r="K73" s="50">
        <v>28.377300000000002</v>
      </c>
      <c r="L73" s="50">
        <v>29.509599999999999</v>
      </c>
      <c r="M73" s="50">
        <v>13.878500000000001</v>
      </c>
      <c r="N73" s="50">
        <v>11.8521</v>
      </c>
      <c r="O73" s="50">
        <v>39.963500000000003</v>
      </c>
      <c r="P73" s="50">
        <v>9.1940000000000008</v>
      </c>
      <c r="Q73" s="50">
        <v>22</v>
      </c>
      <c r="R73" s="50" t="s">
        <v>126</v>
      </c>
      <c r="S73" s="50">
        <v>8.35</v>
      </c>
    </row>
    <row r="74" spans="1:19" hidden="1" outlineLevel="1" collapsed="1">
      <c r="A74" s="15">
        <v>42461</v>
      </c>
      <c r="B74" s="50">
        <v>30.686299999999999</v>
      </c>
      <c r="C74" s="50">
        <v>34.819000000000003</v>
      </c>
      <c r="D74" s="50">
        <v>28.2348</v>
      </c>
      <c r="E74" s="50">
        <v>28.801200000000001</v>
      </c>
      <c r="F74" s="50">
        <v>29.513999999999999</v>
      </c>
      <c r="G74" s="50">
        <v>15.7607</v>
      </c>
      <c r="H74" s="50">
        <v>30.680700000000002</v>
      </c>
      <c r="I74" s="50">
        <v>34.808700000000002</v>
      </c>
      <c r="J74" s="50">
        <v>28.2348</v>
      </c>
      <c r="K74" s="50">
        <v>28.801200000000001</v>
      </c>
      <c r="L74" s="50">
        <v>29.513999999999999</v>
      </c>
      <c r="M74" s="50">
        <v>15.7607</v>
      </c>
      <c r="N74" s="50">
        <v>43.459600000000002</v>
      </c>
      <c r="O74" s="50">
        <v>43.459600000000002</v>
      </c>
      <c r="P74" s="50">
        <v>0</v>
      </c>
      <c r="Q74" s="50">
        <v>0</v>
      </c>
      <c r="R74" s="50">
        <v>0</v>
      </c>
      <c r="S74" s="50" t="s">
        <v>126</v>
      </c>
    </row>
    <row r="75" spans="1:19" hidden="1" outlineLevel="1" collapsed="1">
      <c r="A75" s="15">
        <v>42491</v>
      </c>
      <c r="B75" s="50">
        <v>32.048299999999998</v>
      </c>
      <c r="C75" s="50">
        <v>34.990299999999998</v>
      </c>
      <c r="D75" s="50">
        <v>30.306899999999999</v>
      </c>
      <c r="E75" s="50">
        <v>31.703199999999999</v>
      </c>
      <c r="F75" s="50">
        <v>30.595300000000002</v>
      </c>
      <c r="G75" s="50">
        <v>17.584700000000002</v>
      </c>
      <c r="H75" s="50">
        <v>32.023600000000002</v>
      </c>
      <c r="I75" s="50">
        <v>34.947099999999999</v>
      </c>
      <c r="J75" s="50">
        <v>30.306899999999999</v>
      </c>
      <c r="K75" s="50">
        <v>31.703199999999999</v>
      </c>
      <c r="L75" s="50">
        <v>30.595300000000002</v>
      </c>
      <c r="M75" s="50">
        <v>17.584700000000002</v>
      </c>
      <c r="N75" s="50">
        <v>40.375599999999999</v>
      </c>
      <c r="O75" s="50">
        <v>40.375900000000001</v>
      </c>
      <c r="P75" s="50">
        <v>19</v>
      </c>
      <c r="Q75" s="50">
        <v>19</v>
      </c>
      <c r="R75" s="50">
        <v>0</v>
      </c>
      <c r="S75" s="50">
        <v>0</v>
      </c>
    </row>
    <row r="76" spans="1:19" hidden="1" outlineLevel="1" collapsed="1">
      <c r="A76" s="15">
        <v>42522</v>
      </c>
      <c r="B76" s="50">
        <v>31.133600000000001</v>
      </c>
      <c r="C76" s="50">
        <v>34.727899999999998</v>
      </c>
      <c r="D76" s="50">
        <v>29.287099999999999</v>
      </c>
      <c r="E76" s="50">
        <v>27.3706</v>
      </c>
      <c r="F76" s="50">
        <v>31.2285</v>
      </c>
      <c r="G76" s="50">
        <v>19.8429</v>
      </c>
      <c r="H76" s="50">
        <v>31.122199999999999</v>
      </c>
      <c r="I76" s="50">
        <v>34.7014</v>
      </c>
      <c r="J76" s="50">
        <v>29.287099999999999</v>
      </c>
      <c r="K76" s="50">
        <v>27.3706</v>
      </c>
      <c r="L76" s="50">
        <v>31.2285</v>
      </c>
      <c r="M76" s="50">
        <v>19.8429</v>
      </c>
      <c r="N76" s="50">
        <v>47.679299999999998</v>
      </c>
      <c r="O76" s="50">
        <v>47.679299999999998</v>
      </c>
      <c r="P76" s="50">
        <v>0</v>
      </c>
      <c r="Q76" s="50">
        <v>0</v>
      </c>
      <c r="R76" s="50">
        <v>0</v>
      </c>
      <c r="S76" s="50" t="s">
        <v>126</v>
      </c>
    </row>
    <row r="77" spans="1:19" hidden="1" outlineLevel="1" collapsed="1">
      <c r="A77" s="15">
        <v>42552</v>
      </c>
      <c r="B77" s="50">
        <v>30.8432</v>
      </c>
      <c r="C77" s="50">
        <v>34.049500000000002</v>
      </c>
      <c r="D77" s="50">
        <v>29.088999999999999</v>
      </c>
      <c r="E77" s="50">
        <v>26.869900000000001</v>
      </c>
      <c r="F77" s="50">
        <v>32.169899999999998</v>
      </c>
      <c r="G77" s="50">
        <v>18.47</v>
      </c>
      <c r="H77" s="50">
        <v>30.831900000000001</v>
      </c>
      <c r="I77" s="50">
        <v>34.024099999999997</v>
      </c>
      <c r="J77" s="50">
        <v>29.088999999999999</v>
      </c>
      <c r="K77" s="50">
        <v>26.869900000000001</v>
      </c>
      <c r="L77" s="50">
        <v>32.169899999999998</v>
      </c>
      <c r="M77" s="50">
        <v>18.47</v>
      </c>
      <c r="N77" s="50">
        <v>46.502699999999997</v>
      </c>
      <c r="O77" s="50">
        <v>46.502699999999997</v>
      </c>
      <c r="P77" s="50">
        <v>0</v>
      </c>
      <c r="Q77" s="50">
        <v>0</v>
      </c>
      <c r="R77" s="50">
        <v>0</v>
      </c>
      <c r="S77" s="50" t="s">
        <v>126</v>
      </c>
    </row>
    <row r="78" spans="1:19" hidden="1" outlineLevel="1" collapsed="1">
      <c r="A78" s="15">
        <v>42583</v>
      </c>
      <c r="B78" s="50">
        <v>30.213899999999999</v>
      </c>
      <c r="C78" s="50">
        <v>34.002699999999997</v>
      </c>
      <c r="D78" s="50">
        <v>27.640899999999998</v>
      </c>
      <c r="E78" s="50">
        <v>23.371700000000001</v>
      </c>
      <c r="F78" s="50">
        <v>31.411000000000001</v>
      </c>
      <c r="G78" s="50">
        <v>21.6126</v>
      </c>
      <c r="H78" s="50">
        <v>30.209700000000002</v>
      </c>
      <c r="I78" s="50">
        <v>33.994599999999998</v>
      </c>
      <c r="J78" s="50">
        <v>27.640999999999998</v>
      </c>
      <c r="K78" s="50">
        <v>23.3718</v>
      </c>
      <c r="L78" s="50">
        <v>31.411000000000001</v>
      </c>
      <c r="M78" s="50">
        <v>21.6126</v>
      </c>
      <c r="N78" s="50">
        <v>47.1693</v>
      </c>
      <c r="O78" s="50">
        <v>47.5608</v>
      </c>
      <c r="P78" s="50">
        <v>15.5</v>
      </c>
      <c r="Q78" s="50">
        <v>15.5</v>
      </c>
      <c r="R78" s="50">
        <v>0</v>
      </c>
      <c r="S78" s="50" t="s">
        <v>126</v>
      </c>
    </row>
    <row r="79" spans="1:19" hidden="1" outlineLevel="1" collapsed="1">
      <c r="A79" s="15">
        <v>42614</v>
      </c>
      <c r="B79" s="50">
        <v>31.637699999999999</v>
      </c>
      <c r="C79" s="50">
        <v>35.566600000000001</v>
      </c>
      <c r="D79" s="50">
        <v>29.327500000000001</v>
      </c>
      <c r="E79" s="50">
        <v>27.254899999999999</v>
      </c>
      <c r="F79" s="50">
        <v>31.530999999999999</v>
      </c>
      <c r="G79" s="50">
        <v>21.4846</v>
      </c>
      <c r="H79" s="50">
        <v>31.5517</v>
      </c>
      <c r="I79" s="50">
        <v>35.383200000000002</v>
      </c>
      <c r="J79" s="50">
        <v>29.327500000000001</v>
      </c>
      <c r="K79" s="50">
        <v>27.254999999999999</v>
      </c>
      <c r="L79" s="50">
        <v>31.530999999999999</v>
      </c>
      <c r="M79" s="50">
        <v>21.4846</v>
      </c>
      <c r="N79" s="50">
        <v>49.762700000000002</v>
      </c>
      <c r="O79" s="50">
        <v>49.775599999999997</v>
      </c>
      <c r="P79" s="50">
        <v>15.5</v>
      </c>
      <c r="Q79" s="50">
        <v>15.5</v>
      </c>
      <c r="R79" s="50">
        <v>0</v>
      </c>
      <c r="S79" s="50" t="s">
        <v>126</v>
      </c>
    </row>
    <row r="80" spans="1:19" hidden="1" outlineLevel="1" collapsed="1">
      <c r="A80" s="15">
        <v>42644</v>
      </c>
      <c r="B80" s="50">
        <v>32.977499999999999</v>
      </c>
      <c r="C80" s="50">
        <v>37.035200000000003</v>
      </c>
      <c r="D80" s="50">
        <v>30.544799999999999</v>
      </c>
      <c r="E80" s="50">
        <v>30.815999999999999</v>
      </c>
      <c r="F80" s="50">
        <v>30.954599999999999</v>
      </c>
      <c r="G80" s="50">
        <v>24.307500000000001</v>
      </c>
      <c r="H80" s="50">
        <v>33.061100000000003</v>
      </c>
      <c r="I80" s="50">
        <v>37.028399999999998</v>
      </c>
      <c r="J80" s="50">
        <v>30.668399999999998</v>
      </c>
      <c r="K80" s="50">
        <v>30.8308</v>
      </c>
      <c r="L80" s="50">
        <v>30.954599999999999</v>
      </c>
      <c r="M80" s="50">
        <v>25.879200000000001</v>
      </c>
      <c r="N80" s="50">
        <v>14.1332</v>
      </c>
      <c r="O80" s="50">
        <v>46.297199999999997</v>
      </c>
      <c r="P80" s="50">
        <v>11.995699999999999</v>
      </c>
      <c r="Q80" s="50">
        <v>15</v>
      </c>
      <c r="R80" s="50">
        <v>0</v>
      </c>
      <c r="S80" s="50">
        <v>11.9</v>
      </c>
    </row>
    <row r="81" spans="1:19" hidden="1" outlineLevel="1" collapsed="1">
      <c r="A81" s="15">
        <v>42675</v>
      </c>
      <c r="B81" s="50">
        <v>30.8765</v>
      </c>
      <c r="C81" s="50">
        <v>33.6633</v>
      </c>
      <c r="D81" s="50">
        <v>28.664000000000001</v>
      </c>
      <c r="E81" s="50">
        <v>27.884899999999998</v>
      </c>
      <c r="F81" s="50">
        <v>30.642800000000001</v>
      </c>
      <c r="G81" s="50">
        <v>18.659700000000001</v>
      </c>
      <c r="H81" s="50">
        <v>30.988800000000001</v>
      </c>
      <c r="I81" s="50">
        <v>33.6584</v>
      </c>
      <c r="J81" s="50">
        <v>28.850899999999999</v>
      </c>
      <c r="K81" s="50">
        <v>27.884899999999998</v>
      </c>
      <c r="L81" s="50">
        <v>30.788599999999999</v>
      </c>
      <c r="M81" s="50">
        <v>19.011500000000002</v>
      </c>
      <c r="N81" s="50">
        <v>9.6633999999999993</v>
      </c>
      <c r="O81" s="50">
        <v>43.652299999999997</v>
      </c>
      <c r="P81" s="50">
        <v>8.1942000000000004</v>
      </c>
      <c r="Q81" s="50">
        <v>0</v>
      </c>
      <c r="R81" s="50">
        <v>1.95</v>
      </c>
      <c r="S81" s="50">
        <v>11.9</v>
      </c>
    </row>
    <row r="82" spans="1:19" hidden="1" outlineLevel="1" collapsed="1">
      <c r="A82" s="15">
        <v>42705</v>
      </c>
      <c r="B82" s="50">
        <v>31.591899999999999</v>
      </c>
      <c r="C82" s="50">
        <v>34.300899999999999</v>
      </c>
      <c r="D82" s="50">
        <v>29.345700000000001</v>
      </c>
      <c r="E82" s="50">
        <v>27.694299999999998</v>
      </c>
      <c r="F82" s="50">
        <v>31.4343</v>
      </c>
      <c r="G82" s="50">
        <v>19.691600000000001</v>
      </c>
      <c r="H82" s="50">
        <v>31.585000000000001</v>
      </c>
      <c r="I82" s="50">
        <v>34.287799999999997</v>
      </c>
      <c r="J82" s="50">
        <v>29.3459</v>
      </c>
      <c r="K82" s="50">
        <v>27.695599999999999</v>
      </c>
      <c r="L82" s="50">
        <v>31.4343</v>
      </c>
      <c r="M82" s="50">
        <v>19.691600000000001</v>
      </c>
      <c r="N82" s="50">
        <v>47.401400000000002</v>
      </c>
      <c r="O82" s="50">
        <v>48.134300000000003</v>
      </c>
      <c r="P82" s="50">
        <v>14</v>
      </c>
      <c r="Q82" s="50">
        <v>14</v>
      </c>
      <c r="R82" s="50">
        <v>0</v>
      </c>
      <c r="S82" s="50" t="s">
        <v>126</v>
      </c>
    </row>
    <row r="83" spans="1:19" hidden="1" outlineLevel="1" collapsed="1">
      <c r="A83" s="15">
        <v>42736</v>
      </c>
      <c r="B83" s="50">
        <v>32.4968</v>
      </c>
      <c r="C83" s="50">
        <v>35.268799999999999</v>
      </c>
      <c r="D83" s="50">
        <v>30.006599999999999</v>
      </c>
      <c r="E83" s="50">
        <v>32.502000000000002</v>
      </c>
      <c r="F83" s="50">
        <v>30.403300000000002</v>
      </c>
      <c r="G83" s="50">
        <v>21.510400000000001</v>
      </c>
      <c r="H83" s="50">
        <v>32.492100000000001</v>
      </c>
      <c r="I83" s="50">
        <v>35.2605</v>
      </c>
      <c r="J83" s="50">
        <v>30.006699999999999</v>
      </c>
      <c r="K83" s="50">
        <v>32.502499999999998</v>
      </c>
      <c r="L83" s="50">
        <v>30.403300000000002</v>
      </c>
      <c r="M83" s="50">
        <v>21.510400000000001</v>
      </c>
      <c r="N83" s="50">
        <v>48.096499999999999</v>
      </c>
      <c r="O83" s="50">
        <v>48.361600000000003</v>
      </c>
      <c r="P83" s="50">
        <v>14</v>
      </c>
      <c r="Q83" s="50">
        <v>14</v>
      </c>
      <c r="R83" s="50">
        <v>0</v>
      </c>
      <c r="S83" s="50" t="s">
        <v>126</v>
      </c>
    </row>
    <row r="84" spans="1:19" hidden="1" outlineLevel="1" collapsed="1">
      <c r="A84" s="15">
        <v>42767</v>
      </c>
      <c r="B84" s="50">
        <v>31.462900000000001</v>
      </c>
      <c r="C84" s="50">
        <v>31.904299999999999</v>
      </c>
      <c r="D84" s="50">
        <v>30.573899999999998</v>
      </c>
      <c r="E84" s="50">
        <v>35.299199999999999</v>
      </c>
      <c r="F84" s="50">
        <v>32.0627</v>
      </c>
      <c r="G84" s="50">
        <v>16.5365</v>
      </c>
      <c r="H84" s="50">
        <v>31.452100000000002</v>
      </c>
      <c r="I84" s="50">
        <v>31.8889</v>
      </c>
      <c r="J84" s="50">
        <v>30.573899999999998</v>
      </c>
      <c r="K84" s="50">
        <v>35.299199999999999</v>
      </c>
      <c r="L84" s="50">
        <v>32.0627</v>
      </c>
      <c r="M84" s="50">
        <v>16.5365</v>
      </c>
      <c r="N84" s="50">
        <v>40.444699999999997</v>
      </c>
      <c r="O84" s="50">
        <v>40.444699999999997</v>
      </c>
      <c r="P84" s="50">
        <v>0</v>
      </c>
      <c r="Q84" s="50">
        <v>0</v>
      </c>
      <c r="R84" s="50">
        <v>0</v>
      </c>
      <c r="S84" s="50" t="s">
        <v>126</v>
      </c>
    </row>
    <row r="85" spans="1:19" hidden="1" outlineLevel="1" collapsed="1">
      <c r="A85" s="15">
        <v>42795</v>
      </c>
      <c r="B85" s="50">
        <v>31.226600000000001</v>
      </c>
      <c r="C85" s="50">
        <v>32.776000000000003</v>
      </c>
      <c r="D85" s="50">
        <v>29.568200000000001</v>
      </c>
      <c r="E85" s="50">
        <v>28.702300000000001</v>
      </c>
      <c r="F85" s="50">
        <v>30.030100000000001</v>
      </c>
      <c r="G85" s="50">
        <v>27.167899999999999</v>
      </c>
      <c r="H85" s="50">
        <v>31.2012</v>
      </c>
      <c r="I85" s="50">
        <v>32.732799999999997</v>
      </c>
      <c r="J85" s="50">
        <v>29.568200000000001</v>
      </c>
      <c r="K85" s="50">
        <v>28.702300000000001</v>
      </c>
      <c r="L85" s="50">
        <v>30.030100000000001</v>
      </c>
      <c r="M85" s="50">
        <v>27.167899999999999</v>
      </c>
      <c r="N85" s="50">
        <v>44.164400000000001</v>
      </c>
      <c r="O85" s="50">
        <v>44.164400000000001</v>
      </c>
      <c r="P85" s="50">
        <v>0</v>
      </c>
      <c r="Q85" s="50">
        <v>0</v>
      </c>
      <c r="R85" s="50">
        <v>0</v>
      </c>
      <c r="S85" s="50" t="s">
        <v>126</v>
      </c>
    </row>
    <row r="86" spans="1:19" hidden="1" outlineLevel="1" collapsed="1">
      <c r="A86" s="15">
        <v>42826</v>
      </c>
      <c r="B86" s="50">
        <v>31.459</v>
      </c>
      <c r="C86" s="50">
        <v>33.538899999999998</v>
      </c>
      <c r="D86" s="50">
        <v>29.972100000000001</v>
      </c>
      <c r="E86" s="50">
        <v>25.888200000000001</v>
      </c>
      <c r="F86" s="50">
        <v>31.439299999999999</v>
      </c>
      <c r="G86" s="50">
        <v>23.0823</v>
      </c>
      <c r="H86" s="50">
        <v>31.457999999999998</v>
      </c>
      <c r="I86" s="50">
        <v>33.5364</v>
      </c>
      <c r="J86" s="50">
        <v>29.9727</v>
      </c>
      <c r="K86" s="50">
        <v>25.890999999999998</v>
      </c>
      <c r="L86" s="50">
        <v>31.439299999999999</v>
      </c>
      <c r="M86" s="50">
        <v>23.0823</v>
      </c>
      <c r="N86" s="50">
        <v>38.103400000000001</v>
      </c>
      <c r="O86" s="50">
        <v>42.335900000000002</v>
      </c>
      <c r="P86" s="50">
        <v>13</v>
      </c>
      <c r="Q86" s="50">
        <v>13</v>
      </c>
      <c r="R86" s="50">
        <v>0</v>
      </c>
      <c r="S86" s="50" t="s">
        <v>126</v>
      </c>
    </row>
    <row r="87" spans="1:19" hidden="1" outlineLevel="1" collapsed="1">
      <c r="A87" s="15">
        <v>42856</v>
      </c>
      <c r="B87" s="50">
        <v>31.3003</v>
      </c>
      <c r="C87" s="50">
        <v>33.598500000000001</v>
      </c>
      <c r="D87" s="50">
        <v>29.427099999999999</v>
      </c>
      <c r="E87" s="50">
        <v>26.450600000000001</v>
      </c>
      <c r="F87" s="50">
        <v>30.6739</v>
      </c>
      <c r="G87" s="50">
        <v>26.025600000000001</v>
      </c>
      <c r="H87" s="50">
        <v>31.3674</v>
      </c>
      <c r="I87" s="50">
        <v>33.598399999999998</v>
      </c>
      <c r="J87" s="50">
        <v>29.535399999999999</v>
      </c>
      <c r="K87" s="50">
        <v>26.450700000000001</v>
      </c>
      <c r="L87" s="50">
        <v>30.6739</v>
      </c>
      <c r="M87" s="50">
        <v>27.142600000000002</v>
      </c>
      <c r="N87" s="50">
        <v>15.0336</v>
      </c>
      <c r="O87" s="50">
        <v>36.627200000000002</v>
      </c>
      <c r="P87" s="50">
        <v>14.919700000000001</v>
      </c>
      <c r="Q87" s="50">
        <v>13</v>
      </c>
      <c r="R87" s="50">
        <v>0</v>
      </c>
      <c r="S87" s="50">
        <v>14.92</v>
      </c>
    </row>
    <row r="88" spans="1:19" hidden="1" outlineLevel="1" collapsed="1">
      <c r="A88" s="15">
        <v>42887</v>
      </c>
      <c r="B88" s="50">
        <v>31.003</v>
      </c>
      <c r="C88" s="50">
        <v>32.913200000000003</v>
      </c>
      <c r="D88" s="50">
        <v>29.342700000000001</v>
      </c>
      <c r="E88" s="50">
        <v>27.537700000000001</v>
      </c>
      <c r="F88" s="50">
        <v>29.8461</v>
      </c>
      <c r="G88" s="50">
        <v>29.171399999999998</v>
      </c>
      <c r="H88" s="50">
        <v>31.0182</v>
      </c>
      <c r="I88" s="50">
        <v>32.906100000000002</v>
      </c>
      <c r="J88" s="50">
        <v>29.376300000000001</v>
      </c>
      <c r="K88" s="50">
        <v>27.537700000000001</v>
      </c>
      <c r="L88" s="50">
        <v>29.8461</v>
      </c>
      <c r="M88" s="50">
        <v>29.596900000000002</v>
      </c>
      <c r="N88" s="50">
        <v>13.087899999999999</v>
      </c>
      <c r="O88" s="50">
        <v>46.921399999999998</v>
      </c>
      <c r="P88" s="50">
        <v>0</v>
      </c>
      <c r="Q88" s="50">
        <v>0</v>
      </c>
      <c r="R88" s="50">
        <v>0</v>
      </c>
      <c r="S88" s="50">
        <v>0</v>
      </c>
    </row>
    <row r="89" spans="1:19" hidden="1" outlineLevel="1" collapsed="1">
      <c r="A89" s="15">
        <v>42917</v>
      </c>
      <c r="B89" s="50">
        <v>30.513500000000001</v>
      </c>
      <c r="C89" s="50">
        <v>33.909100000000002</v>
      </c>
      <c r="D89" s="50">
        <v>27.917200000000001</v>
      </c>
      <c r="E89" s="50">
        <v>21.231200000000001</v>
      </c>
      <c r="F89" s="50">
        <v>29.9084</v>
      </c>
      <c r="G89" s="50">
        <v>26.34</v>
      </c>
      <c r="H89" s="50">
        <v>30.510100000000001</v>
      </c>
      <c r="I89" s="50">
        <v>33.901499999999999</v>
      </c>
      <c r="J89" s="50">
        <v>27.918299999999999</v>
      </c>
      <c r="K89" s="50">
        <v>21.234300000000001</v>
      </c>
      <c r="L89" s="50">
        <v>29.9084</v>
      </c>
      <c r="M89" s="50">
        <v>26.34</v>
      </c>
      <c r="N89" s="50">
        <v>43.154899999999998</v>
      </c>
      <c r="O89" s="50">
        <v>48.618299999999998</v>
      </c>
      <c r="P89" s="50">
        <v>12.5</v>
      </c>
      <c r="Q89" s="50">
        <v>12.5</v>
      </c>
      <c r="R89" s="50">
        <v>0</v>
      </c>
      <c r="S89" s="50" t="s">
        <v>126</v>
      </c>
    </row>
    <row r="90" spans="1:19" hidden="1" outlineLevel="1" collapsed="1">
      <c r="A90" s="15">
        <v>42948</v>
      </c>
      <c r="B90" s="50">
        <v>29.984200000000001</v>
      </c>
      <c r="C90" s="50">
        <v>34.151400000000002</v>
      </c>
      <c r="D90" s="50">
        <v>26.943899999999999</v>
      </c>
      <c r="E90" s="50">
        <v>15.4679</v>
      </c>
      <c r="F90" s="50">
        <v>30.941800000000001</v>
      </c>
      <c r="G90" s="50">
        <v>30.224799999999998</v>
      </c>
      <c r="H90" s="50">
        <v>29.9816</v>
      </c>
      <c r="I90" s="50">
        <v>34.146700000000003</v>
      </c>
      <c r="J90" s="50">
        <v>26.943899999999999</v>
      </c>
      <c r="K90" s="50">
        <v>15.4679</v>
      </c>
      <c r="L90" s="50">
        <v>30.941800000000001</v>
      </c>
      <c r="M90" s="50">
        <v>30.224799999999998</v>
      </c>
      <c r="N90" s="50">
        <v>45.842599999999997</v>
      </c>
      <c r="O90" s="50">
        <v>45.842599999999997</v>
      </c>
      <c r="P90" s="50">
        <v>0</v>
      </c>
      <c r="Q90" s="50">
        <v>0</v>
      </c>
      <c r="R90" s="50">
        <v>0</v>
      </c>
      <c r="S90" s="50" t="s">
        <v>126</v>
      </c>
    </row>
    <row r="91" spans="1:19" hidden="1" outlineLevel="1" collapsed="1">
      <c r="A91" s="15">
        <v>42979</v>
      </c>
      <c r="B91" s="50">
        <v>30.725000000000001</v>
      </c>
      <c r="C91" s="50">
        <v>36.438400000000001</v>
      </c>
      <c r="D91" s="50">
        <v>27.6434</v>
      </c>
      <c r="E91" s="50">
        <v>23.965299999999999</v>
      </c>
      <c r="F91" s="50">
        <v>29.654699999999998</v>
      </c>
      <c r="G91" s="50">
        <v>27.863</v>
      </c>
      <c r="H91" s="50">
        <v>30.722300000000001</v>
      </c>
      <c r="I91" s="50">
        <v>36.433199999999999</v>
      </c>
      <c r="J91" s="50">
        <v>27.6434</v>
      </c>
      <c r="K91" s="50">
        <v>23.965299999999999</v>
      </c>
      <c r="L91" s="50">
        <v>29.654699999999998</v>
      </c>
      <c r="M91" s="50">
        <v>27.863</v>
      </c>
      <c r="N91" s="50">
        <v>48.089199999999998</v>
      </c>
      <c r="O91" s="50">
        <v>48.089199999999998</v>
      </c>
      <c r="P91" s="50">
        <v>0</v>
      </c>
      <c r="Q91" s="50">
        <v>0</v>
      </c>
      <c r="R91" s="50">
        <v>0</v>
      </c>
      <c r="S91" s="50" t="s">
        <v>126</v>
      </c>
    </row>
    <row r="92" spans="1:19" hidden="1" outlineLevel="1" collapsed="1">
      <c r="A92" s="15">
        <v>43009</v>
      </c>
      <c r="B92" s="50">
        <v>32.5642</v>
      </c>
      <c r="C92" s="50">
        <v>37.554400000000001</v>
      </c>
      <c r="D92" s="50">
        <v>29.498699999999999</v>
      </c>
      <c r="E92" s="50">
        <v>24.8126</v>
      </c>
      <c r="F92" s="50">
        <v>31.584900000000001</v>
      </c>
      <c r="G92" s="50">
        <v>28.071400000000001</v>
      </c>
      <c r="H92" s="50">
        <v>32.564399999999999</v>
      </c>
      <c r="I92" s="50">
        <v>37.554099999999998</v>
      </c>
      <c r="J92" s="50">
        <v>29.499600000000001</v>
      </c>
      <c r="K92" s="50">
        <v>24.815000000000001</v>
      </c>
      <c r="L92" s="50">
        <v>31.584900000000001</v>
      </c>
      <c r="M92" s="50">
        <v>28.071400000000001</v>
      </c>
      <c r="N92" s="50">
        <v>30.015699999999999</v>
      </c>
      <c r="O92" s="50">
        <v>39.822400000000002</v>
      </c>
      <c r="P92" s="50">
        <v>12.5</v>
      </c>
      <c r="Q92" s="50">
        <v>12.5</v>
      </c>
      <c r="R92" s="50">
        <v>0</v>
      </c>
      <c r="S92" s="50" t="s">
        <v>126</v>
      </c>
    </row>
    <row r="93" spans="1:19" hidden="1" outlineLevel="1" collapsed="1">
      <c r="A93" s="15">
        <v>43040</v>
      </c>
      <c r="B93" s="50">
        <v>31.207000000000001</v>
      </c>
      <c r="C93" s="50">
        <v>35.225200000000001</v>
      </c>
      <c r="D93" s="50">
        <v>28.475899999999999</v>
      </c>
      <c r="E93" s="50">
        <v>25.002600000000001</v>
      </c>
      <c r="F93" s="50">
        <v>29.606200000000001</v>
      </c>
      <c r="G93" s="50">
        <v>26.896799999999999</v>
      </c>
      <c r="H93" s="50">
        <v>31.201000000000001</v>
      </c>
      <c r="I93" s="50">
        <v>35.212499999999999</v>
      </c>
      <c r="J93" s="50">
        <v>28.476400000000002</v>
      </c>
      <c r="K93" s="50">
        <v>25.0046</v>
      </c>
      <c r="L93" s="50">
        <v>29.606200000000001</v>
      </c>
      <c r="M93" s="50">
        <v>26.896799999999999</v>
      </c>
      <c r="N93" s="50">
        <v>49.491199999999999</v>
      </c>
      <c r="O93" s="50">
        <v>51.862499999999997</v>
      </c>
      <c r="P93" s="50">
        <v>13.5</v>
      </c>
      <c r="Q93" s="50">
        <v>13.5</v>
      </c>
      <c r="R93" s="50">
        <v>0</v>
      </c>
      <c r="S93" s="50" t="s">
        <v>126</v>
      </c>
    </row>
    <row r="94" spans="1:19" hidden="1" outlineLevel="1" collapsed="1">
      <c r="A94" s="15">
        <v>43070</v>
      </c>
      <c r="B94" s="50">
        <v>30.700900000000001</v>
      </c>
      <c r="C94" s="50">
        <v>34.192300000000003</v>
      </c>
      <c r="D94" s="50">
        <v>28.469899999999999</v>
      </c>
      <c r="E94" s="50">
        <v>26.085000000000001</v>
      </c>
      <c r="F94" s="50">
        <v>29.096699999999998</v>
      </c>
      <c r="G94" s="50">
        <v>27.3537</v>
      </c>
      <c r="H94" s="50">
        <v>30.6996</v>
      </c>
      <c r="I94" s="50">
        <v>34.189599999999999</v>
      </c>
      <c r="J94" s="50">
        <v>28.47</v>
      </c>
      <c r="K94" s="50">
        <v>26.0855</v>
      </c>
      <c r="L94" s="50">
        <v>29.096699999999998</v>
      </c>
      <c r="M94" s="50">
        <v>27.3537</v>
      </c>
      <c r="N94" s="50">
        <v>45.623600000000003</v>
      </c>
      <c r="O94" s="50">
        <v>47.5364</v>
      </c>
      <c r="P94" s="50">
        <v>14.109299999999999</v>
      </c>
      <c r="Q94" s="50">
        <v>14.109299999999999</v>
      </c>
      <c r="R94" s="50">
        <v>0</v>
      </c>
      <c r="S94" s="50" t="s">
        <v>126</v>
      </c>
    </row>
    <row r="95" spans="1:19" hidden="1" outlineLevel="1" collapsed="1">
      <c r="A95" s="15">
        <v>43101</v>
      </c>
      <c r="B95" s="50">
        <v>32.361600000000003</v>
      </c>
      <c r="C95" s="50">
        <v>35.640900000000002</v>
      </c>
      <c r="D95" s="50">
        <v>29.8658</v>
      </c>
      <c r="E95" s="50">
        <v>25.158100000000001</v>
      </c>
      <c r="F95" s="50">
        <v>30.9392</v>
      </c>
      <c r="G95" s="50">
        <v>29.167899999999999</v>
      </c>
      <c r="H95" s="50">
        <v>32.362499999999997</v>
      </c>
      <c r="I95" s="50">
        <v>35.640799999999999</v>
      </c>
      <c r="J95" s="50">
        <v>29.8673</v>
      </c>
      <c r="K95" s="50">
        <v>25.164300000000001</v>
      </c>
      <c r="L95" s="50">
        <v>30.9392</v>
      </c>
      <c r="M95" s="50">
        <v>29.167899999999999</v>
      </c>
      <c r="N95" s="50">
        <v>18.192599999999999</v>
      </c>
      <c r="O95" s="50">
        <v>37.042200000000001</v>
      </c>
      <c r="P95" s="50">
        <v>14.5</v>
      </c>
      <c r="Q95" s="50">
        <v>14.5</v>
      </c>
      <c r="R95" s="50">
        <v>0</v>
      </c>
      <c r="S95" s="50" t="s">
        <v>126</v>
      </c>
    </row>
    <row r="96" spans="1:19" hidden="1" outlineLevel="1" collapsed="1">
      <c r="A96" s="15">
        <v>43132</v>
      </c>
      <c r="B96" s="50">
        <v>32.044899999999998</v>
      </c>
      <c r="C96" s="50">
        <v>35.500999999999998</v>
      </c>
      <c r="D96" s="50">
        <v>29.955200000000001</v>
      </c>
      <c r="E96" s="50">
        <v>22.914300000000001</v>
      </c>
      <c r="F96" s="50">
        <v>33.318300000000001</v>
      </c>
      <c r="G96" s="50">
        <v>22.266500000000001</v>
      </c>
      <c r="H96" s="50">
        <v>32.026400000000002</v>
      </c>
      <c r="I96" s="50">
        <v>35.461300000000001</v>
      </c>
      <c r="J96" s="50">
        <v>29.955200000000001</v>
      </c>
      <c r="K96" s="50">
        <v>22.914300000000001</v>
      </c>
      <c r="L96" s="50">
        <v>33.318300000000001</v>
      </c>
      <c r="M96" s="50">
        <v>22.266500000000001</v>
      </c>
      <c r="N96" s="50">
        <v>49.886299999999999</v>
      </c>
      <c r="O96" s="50">
        <v>49.886899999999997</v>
      </c>
      <c r="P96" s="50">
        <v>16</v>
      </c>
      <c r="Q96" s="50">
        <v>16</v>
      </c>
      <c r="R96" s="50">
        <v>0</v>
      </c>
      <c r="S96" s="50">
        <v>0</v>
      </c>
    </row>
    <row r="97" spans="1:19" hidden="1" outlineLevel="1" collapsed="1">
      <c r="A97" s="15">
        <v>43160</v>
      </c>
      <c r="B97" s="50">
        <v>31.5883</v>
      </c>
      <c r="C97" s="50">
        <v>34.807899999999997</v>
      </c>
      <c r="D97" s="50">
        <v>29.2151</v>
      </c>
      <c r="E97" s="50">
        <v>24.3506</v>
      </c>
      <c r="F97" s="50">
        <v>30.6906</v>
      </c>
      <c r="G97" s="50">
        <v>24.103300000000001</v>
      </c>
      <c r="H97" s="50">
        <v>31.585599999999999</v>
      </c>
      <c r="I97" s="50">
        <v>34.802100000000003</v>
      </c>
      <c r="J97" s="50">
        <v>29.215900000000001</v>
      </c>
      <c r="K97" s="50">
        <v>24.353000000000002</v>
      </c>
      <c r="L97" s="50">
        <v>30.6906</v>
      </c>
      <c r="M97" s="50">
        <v>24.103300000000001</v>
      </c>
      <c r="N97" s="50">
        <v>41.630600000000001</v>
      </c>
      <c r="O97" s="50">
        <v>45.376800000000003</v>
      </c>
      <c r="P97" s="50">
        <v>16.502300000000002</v>
      </c>
      <c r="Q97" s="50">
        <v>16.502300000000002</v>
      </c>
      <c r="R97" s="50">
        <v>0</v>
      </c>
      <c r="S97" s="50" t="s">
        <v>126</v>
      </c>
    </row>
    <row r="98" spans="1:19" hidden="1" outlineLevel="1" collapsed="1">
      <c r="A98" s="15">
        <v>43191</v>
      </c>
      <c r="B98" s="50">
        <v>31.984500000000001</v>
      </c>
      <c r="C98" s="50">
        <v>34.494199999999999</v>
      </c>
      <c r="D98" s="50">
        <v>30.104099999999999</v>
      </c>
      <c r="E98" s="50">
        <v>26.504300000000001</v>
      </c>
      <c r="F98" s="50">
        <v>31.420200000000001</v>
      </c>
      <c r="G98" s="50">
        <v>21.125800000000002</v>
      </c>
      <c r="H98" s="50">
        <v>32.019599999999997</v>
      </c>
      <c r="I98" s="50">
        <v>34.493600000000001</v>
      </c>
      <c r="J98" s="50">
        <v>30.161100000000001</v>
      </c>
      <c r="K98" s="50">
        <v>26.504300000000001</v>
      </c>
      <c r="L98" s="50">
        <v>31.420200000000001</v>
      </c>
      <c r="M98" s="50">
        <v>21.962399999999999</v>
      </c>
      <c r="N98" s="50">
        <v>9.6137999999999995</v>
      </c>
      <c r="O98" s="50">
        <v>41.353000000000002</v>
      </c>
      <c r="P98" s="50">
        <v>8.86</v>
      </c>
      <c r="Q98" s="50">
        <v>0</v>
      </c>
      <c r="R98" s="50">
        <v>0</v>
      </c>
      <c r="S98" s="50">
        <v>8.86</v>
      </c>
    </row>
    <row r="99" spans="1:19" hidden="1" outlineLevel="1" collapsed="1">
      <c r="A99" s="15">
        <v>43221</v>
      </c>
      <c r="B99" s="50">
        <v>32.699800000000003</v>
      </c>
      <c r="C99" s="50">
        <v>35.751899999999999</v>
      </c>
      <c r="D99" s="50">
        <v>30.249099999999999</v>
      </c>
      <c r="E99" s="50">
        <v>25.707699999999999</v>
      </c>
      <c r="F99" s="50">
        <v>32.012</v>
      </c>
      <c r="G99" s="50">
        <v>21.373100000000001</v>
      </c>
      <c r="H99" s="50">
        <v>32.698799999999999</v>
      </c>
      <c r="I99" s="50">
        <v>35.7502</v>
      </c>
      <c r="J99" s="50">
        <v>30.249099999999999</v>
      </c>
      <c r="K99" s="50">
        <v>25.707699999999999</v>
      </c>
      <c r="L99" s="50">
        <v>32.012</v>
      </c>
      <c r="M99" s="50">
        <v>21.373100000000001</v>
      </c>
      <c r="N99" s="50">
        <v>48.477200000000003</v>
      </c>
      <c r="O99" s="50">
        <v>48.477200000000003</v>
      </c>
      <c r="P99" s="50">
        <v>0</v>
      </c>
      <c r="Q99" s="50">
        <v>0</v>
      </c>
      <c r="R99" s="50">
        <v>0</v>
      </c>
      <c r="S99" s="50" t="s">
        <v>126</v>
      </c>
    </row>
    <row r="100" spans="1:19" hidden="1" outlineLevel="1" collapsed="1">
      <c r="A100" s="15">
        <v>43252</v>
      </c>
      <c r="B100" s="50">
        <v>32.712699999999998</v>
      </c>
      <c r="C100" s="50">
        <v>34.879300000000001</v>
      </c>
      <c r="D100" s="50">
        <v>31.245000000000001</v>
      </c>
      <c r="E100" s="50">
        <v>24.813600000000001</v>
      </c>
      <c r="F100" s="50">
        <v>33.600700000000003</v>
      </c>
      <c r="G100" s="50">
        <v>20.6816</v>
      </c>
      <c r="H100" s="50">
        <v>32.712299999999999</v>
      </c>
      <c r="I100" s="50">
        <v>34.878500000000003</v>
      </c>
      <c r="J100" s="50">
        <v>31.245000000000001</v>
      </c>
      <c r="K100" s="50">
        <v>24.813600000000001</v>
      </c>
      <c r="L100" s="50">
        <v>33.600700000000003</v>
      </c>
      <c r="M100" s="50">
        <v>20.6816</v>
      </c>
      <c r="N100" s="50">
        <v>46.828400000000002</v>
      </c>
      <c r="O100" s="50">
        <v>46.828400000000002</v>
      </c>
      <c r="P100" s="50">
        <v>0</v>
      </c>
      <c r="Q100" s="50">
        <v>0</v>
      </c>
      <c r="R100" s="50">
        <v>0</v>
      </c>
      <c r="S100" s="50" t="s">
        <v>126</v>
      </c>
    </row>
    <row r="101" spans="1:19" hidden="1" outlineLevel="1" collapsed="1">
      <c r="A101" s="15">
        <v>43282</v>
      </c>
      <c r="B101" s="50">
        <v>32.821300000000001</v>
      </c>
      <c r="C101" s="50">
        <v>34.759599999999999</v>
      </c>
      <c r="D101" s="50">
        <v>31.2286</v>
      </c>
      <c r="E101" s="50">
        <v>24.760100000000001</v>
      </c>
      <c r="F101" s="50">
        <v>33.6995</v>
      </c>
      <c r="G101" s="50">
        <v>26.1127</v>
      </c>
      <c r="H101" s="50">
        <v>32.817599999999999</v>
      </c>
      <c r="I101" s="50">
        <v>34.752000000000002</v>
      </c>
      <c r="J101" s="50">
        <v>31.2286</v>
      </c>
      <c r="K101" s="50">
        <v>24.760100000000001</v>
      </c>
      <c r="L101" s="50">
        <v>33.6995</v>
      </c>
      <c r="M101" s="50">
        <v>26.1127</v>
      </c>
      <c r="N101" s="50">
        <v>53.246899999999997</v>
      </c>
      <c r="O101" s="50">
        <v>53.246899999999997</v>
      </c>
      <c r="P101" s="50">
        <v>0</v>
      </c>
      <c r="Q101" s="50">
        <v>0</v>
      </c>
      <c r="R101" s="50">
        <v>0</v>
      </c>
      <c r="S101" s="50">
        <v>0</v>
      </c>
    </row>
    <row r="102" spans="1:19" hidden="1" outlineLevel="1" collapsed="1">
      <c r="A102" s="15">
        <v>43313</v>
      </c>
      <c r="B102" s="50">
        <v>32.336500000000001</v>
      </c>
      <c r="C102" s="50">
        <v>34.5884</v>
      </c>
      <c r="D102" s="50">
        <v>30.364000000000001</v>
      </c>
      <c r="E102" s="50">
        <v>24.5335</v>
      </c>
      <c r="F102" s="50">
        <v>32.8795</v>
      </c>
      <c r="G102" s="50">
        <v>20.7837</v>
      </c>
      <c r="H102" s="50">
        <v>32.304299999999998</v>
      </c>
      <c r="I102" s="50">
        <v>34.528300000000002</v>
      </c>
      <c r="J102" s="50">
        <v>30.364000000000001</v>
      </c>
      <c r="K102" s="50">
        <v>24.5335</v>
      </c>
      <c r="L102" s="50">
        <v>32.8795</v>
      </c>
      <c r="M102" s="50">
        <v>20.7837</v>
      </c>
      <c r="N102" s="50">
        <v>49.5657</v>
      </c>
      <c r="O102" s="50">
        <v>49.5657</v>
      </c>
      <c r="P102" s="50">
        <v>0</v>
      </c>
      <c r="Q102" s="50">
        <v>0</v>
      </c>
      <c r="R102" s="50">
        <v>0</v>
      </c>
      <c r="S102" s="50" t="s">
        <v>126</v>
      </c>
    </row>
    <row r="103" spans="1:19" hidden="1" outlineLevel="1" collapsed="1">
      <c r="A103" s="15">
        <v>43344</v>
      </c>
      <c r="B103" s="50">
        <v>32.375100000000003</v>
      </c>
      <c r="C103" s="50">
        <v>36.071899999999999</v>
      </c>
      <c r="D103" s="50">
        <v>29.984500000000001</v>
      </c>
      <c r="E103" s="50">
        <v>22.353999999999999</v>
      </c>
      <c r="F103" s="50">
        <v>33.522399999999998</v>
      </c>
      <c r="G103" s="50">
        <v>22.422499999999999</v>
      </c>
      <c r="H103" s="50">
        <v>32.375900000000001</v>
      </c>
      <c r="I103" s="50">
        <v>36.076000000000001</v>
      </c>
      <c r="J103" s="50">
        <v>29.984500000000001</v>
      </c>
      <c r="K103" s="50">
        <v>22.353999999999999</v>
      </c>
      <c r="L103" s="50">
        <v>33.522399999999998</v>
      </c>
      <c r="M103" s="50">
        <v>22.422499999999999</v>
      </c>
      <c r="N103" s="50">
        <v>29.379899999999999</v>
      </c>
      <c r="O103" s="50">
        <v>29.379899999999999</v>
      </c>
      <c r="P103" s="50">
        <v>0</v>
      </c>
      <c r="Q103" s="50">
        <v>0</v>
      </c>
      <c r="R103" s="50">
        <v>0</v>
      </c>
      <c r="S103" s="50">
        <v>0</v>
      </c>
    </row>
    <row r="104" spans="1:19" hidden="1" outlineLevel="1" collapsed="1">
      <c r="A104" s="15">
        <v>43374</v>
      </c>
      <c r="B104" s="50">
        <v>35.630499999999998</v>
      </c>
      <c r="C104" s="50">
        <v>42.562199999999997</v>
      </c>
      <c r="D104" s="50">
        <v>32.008699999999997</v>
      </c>
      <c r="E104" s="50">
        <v>32.159999999999997</v>
      </c>
      <c r="F104" s="50">
        <v>32.512</v>
      </c>
      <c r="G104" s="50">
        <v>23.805199999999999</v>
      </c>
      <c r="H104" s="50">
        <v>35.629300000000001</v>
      </c>
      <c r="I104" s="50">
        <v>42.560600000000001</v>
      </c>
      <c r="J104" s="50">
        <v>32.008699999999997</v>
      </c>
      <c r="K104" s="50">
        <v>32.159999999999997</v>
      </c>
      <c r="L104" s="50">
        <v>32.512</v>
      </c>
      <c r="M104" s="50">
        <v>23.805199999999999</v>
      </c>
      <c r="N104" s="50">
        <v>48.104100000000003</v>
      </c>
      <c r="O104" s="50">
        <v>48.104100000000003</v>
      </c>
      <c r="P104" s="50">
        <v>0</v>
      </c>
      <c r="Q104" s="50">
        <v>0</v>
      </c>
      <c r="R104" s="50">
        <v>0</v>
      </c>
      <c r="S104" s="50">
        <v>0</v>
      </c>
    </row>
    <row r="105" spans="1:19" hidden="1" outlineLevel="1" collapsed="1">
      <c r="A105" s="15">
        <v>43405</v>
      </c>
      <c r="B105" s="50">
        <v>34.556800000000003</v>
      </c>
      <c r="C105" s="50">
        <v>40.953800000000001</v>
      </c>
      <c r="D105" s="50">
        <v>31.843800000000002</v>
      </c>
      <c r="E105" s="50">
        <v>31.726099999999999</v>
      </c>
      <c r="F105" s="50">
        <v>32.887799999999999</v>
      </c>
      <c r="G105" s="50">
        <v>19.834199999999999</v>
      </c>
      <c r="H105" s="50">
        <v>34.554299999999998</v>
      </c>
      <c r="I105" s="50">
        <v>40.948300000000003</v>
      </c>
      <c r="J105" s="50">
        <v>31.843900000000001</v>
      </c>
      <c r="K105" s="50">
        <v>31.726299999999998</v>
      </c>
      <c r="L105" s="50">
        <v>32.887799999999999</v>
      </c>
      <c r="M105" s="50">
        <v>19.834199999999999</v>
      </c>
      <c r="N105" s="50">
        <v>51.457099999999997</v>
      </c>
      <c r="O105" s="50">
        <v>52.403500000000001</v>
      </c>
      <c r="P105" s="50">
        <v>18</v>
      </c>
      <c r="Q105" s="50">
        <v>18</v>
      </c>
      <c r="R105" s="50" t="s">
        <v>126</v>
      </c>
      <c r="S105" s="50">
        <v>0</v>
      </c>
    </row>
    <row r="106" spans="1:19" hidden="1" outlineLevel="1" collapsed="1">
      <c r="A106" s="15">
        <v>43435</v>
      </c>
      <c r="B106" s="50">
        <v>34.101700000000001</v>
      </c>
      <c r="C106" s="50">
        <v>41.590600000000002</v>
      </c>
      <c r="D106" s="50">
        <v>31.1706</v>
      </c>
      <c r="E106" s="50">
        <v>31.2315</v>
      </c>
      <c r="F106" s="50">
        <v>31.924700000000001</v>
      </c>
      <c r="G106" s="50">
        <v>17.339700000000001</v>
      </c>
      <c r="H106" s="50">
        <v>34.262999999999998</v>
      </c>
      <c r="I106" s="50">
        <v>41.586199999999998</v>
      </c>
      <c r="J106" s="50">
        <v>31.364100000000001</v>
      </c>
      <c r="K106" s="50">
        <v>31.232700000000001</v>
      </c>
      <c r="L106" s="50">
        <v>32.296700000000001</v>
      </c>
      <c r="M106" s="50">
        <v>17.339700000000001</v>
      </c>
      <c r="N106" s="50">
        <v>15.625500000000001</v>
      </c>
      <c r="O106" s="50">
        <v>49.545499999999997</v>
      </c>
      <c r="P106" s="50">
        <v>15.009600000000001</v>
      </c>
      <c r="Q106" s="50">
        <v>18</v>
      </c>
      <c r="R106" s="50">
        <v>15</v>
      </c>
      <c r="S106" s="50" t="s">
        <v>126</v>
      </c>
    </row>
    <row r="107" spans="1:19" hidden="1" outlineLevel="1" collapsed="1">
      <c r="A107" s="15">
        <v>43466</v>
      </c>
      <c r="B107" s="50">
        <v>36.063099999999999</v>
      </c>
      <c r="C107" s="50">
        <v>42.878500000000003</v>
      </c>
      <c r="D107" s="50">
        <v>33.725999999999999</v>
      </c>
      <c r="E107" s="50">
        <v>33.917999999999999</v>
      </c>
      <c r="F107" s="50">
        <v>34.328800000000001</v>
      </c>
      <c r="G107" s="50">
        <v>20.780799999999999</v>
      </c>
      <c r="H107" s="50">
        <v>36.060499999999998</v>
      </c>
      <c r="I107" s="50">
        <v>42.871699999999997</v>
      </c>
      <c r="J107" s="50">
        <v>33.726300000000002</v>
      </c>
      <c r="K107" s="50">
        <v>33.918700000000001</v>
      </c>
      <c r="L107" s="50">
        <v>34.328800000000001</v>
      </c>
      <c r="M107" s="50">
        <v>20.780799999999999</v>
      </c>
      <c r="N107" s="50">
        <v>49.747500000000002</v>
      </c>
      <c r="O107" s="50">
        <v>52.607799999999997</v>
      </c>
      <c r="P107" s="50">
        <v>18</v>
      </c>
      <c r="Q107" s="50">
        <v>18</v>
      </c>
      <c r="R107" s="50">
        <v>0</v>
      </c>
      <c r="S107" s="50" t="s">
        <v>126</v>
      </c>
    </row>
    <row r="108" spans="1:19" hidden="1" outlineLevel="1" collapsed="1">
      <c r="A108" s="15">
        <v>43497</v>
      </c>
      <c r="B108" s="50">
        <v>34.373600000000003</v>
      </c>
      <c r="C108" s="50">
        <v>42.633899999999997</v>
      </c>
      <c r="D108" s="50">
        <v>31.2028</v>
      </c>
      <c r="E108" s="50">
        <v>31.392199999999999</v>
      </c>
      <c r="F108" s="50">
        <v>32.551099999999998</v>
      </c>
      <c r="G108" s="50">
        <v>17.786000000000001</v>
      </c>
      <c r="H108" s="50">
        <v>34.372100000000003</v>
      </c>
      <c r="I108" s="50">
        <v>42.629899999999999</v>
      </c>
      <c r="J108" s="50">
        <v>31.202999999999999</v>
      </c>
      <c r="K108" s="50">
        <v>31.392800000000001</v>
      </c>
      <c r="L108" s="50">
        <v>32.551099999999998</v>
      </c>
      <c r="M108" s="50">
        <v>17.786000000000001</v>
      </c>
      <c r="N108" s="50">
        <v>50.306199999999997</v>
      </c>
      <c r="O108" s="50">
        <v>55.710700000000003</v>
      </c>
      <c r="P108" s="50">
        <v>18</v>
      </c>
      <c r="Q108" s="50">
        <v>18</v>
      </c>
      <c r="R108" s="50">
        <v>0</v>
      </c>
      <c r="S108" s="50" t="s">
        <v>126</v>
      </c>
    </row>
    <row r="109" spans="1:19" hidden="1" outlineLevel="1" collapsed="1">
      <c r="A109" s="15">
        <v>43525</v>
      </c>
      <c r="B109" s="50">
        <v>32.582799999999999</v>
      </c>
      <c r="C109" s="50">
        <v>40.816699999999997</v>
      </c>
      <c r="D109" s="50">
        <v>29.254300000000001</v>
      </c>
      <c r="E109" s="50">
        <v>27.325500000000002</v>
      </c>
      <c r="F109" s="50">
        <v>31.989100000000001</v>
      </c>
      <c r="G109" s="50">
        <v>15.0351</v>
      </c>
      <c r="H109" s="50">
        <v>32.572099999999999</v>
      </c>
      <c r="I109" s="50">
        <v>40.790799999999997</v>
      </c>
      <c r="J109" s="50">
        <v>29.2544</v>
      </c>
      <c r="K109" s="50">
        <v>27.325800000000001</v>
      </c>
      <c r="L109" s="50">
        <v>31.989100000000001</v>
      </c>
      <c r="M109" s="50">
        <v>15.0351</v>
      </c>
      <c r="N109" s="50">
        <v>57.766800000000003</v>
      </c>
      <c r="O109" s="50">
        <v>58.829099999999997</v>
      </c>
      <c r="P109" s="50">
        <v>18</v>
      </c>
      <c r="Q109" s="50">
        <v>18</v>
      </c>
      <c r="R109" s="50">
        <v>0</v>
      </c>
      <c r="S109" s="50" t="s">
        <v>126</v>
      </c>
    </row>
    <row r="110" spans="1:19" hidden="1" outlineLevel="1" collapsed="1">
      <c r="A110" s="15">
        <v>43556</v>
      </c>
      <c r="B110" s="50">
        <v>34.084299999999999</v>
      </c>
      <c r="C110" s="50">
        <v>42.5167</v>
      </c>
      <c r="D110" s="50">
        <v>30.8047</v>
      </c>
      <c r="E110" s="50">
        <v>29.342500000000001</v>
      </c>
      <c r="F110" s="50">
        <v>32.280799999999999</v>
      </c>
      <c r="G110" s="50">
        <v>25.682300000000001</v>
      </c>
      <c r="H110" s="50">
        <v>34.078899999999997</v>
      </c>
      <c r="I110" s="50">
        <v>42.507800000000003</v>
      </c>
      <c r="J110" s="50">
        <v>30.8048</v>
      </c>
      <c r="K110" s="50">
        <v>29.3428</v>
      </c>
      <c r="L110" s="50">
        <v>32.280799999999999</v>
      </c>
      <c r="M110" s="50">
        <v>25.682300000000001</v>
      </c>
      <c r="N110" s="50">
        <v>48.747399999999999</v>
      </c>
      <c r="O110" s="50">
        <v>49.351900000000001</v>
      </c>
      <c r="P110" s="50">
        <v>18</v>
      </c>
      <c r="Q110" s="50">
        <v>18</v>
      </c>
      <c r="R110" s="50">
        <v>0</v>
      </c>
      <c r="S110" s="50" t="s">
        <v>126</v>
      </c>
    </row>
    <row r="111" spans="1:19" hidden="1" outlineLevel="1" collapsed="1">
      <c r="A111" s="15">
        <v>43586</v>
      </c>
      <c r="B111" s="50">
        <v>35.026200000000003</v>
      </c>
      <c r="C111" s="50">
        <v>41.4756</v>
      </c>
      <c r="D111" s="50">
        <v>32.552700000000002</v>
      </c>
      <c r="E111" s="50">
        <v>32.564399999999999</v>
      </c>
      <c r="F111" s="50">
        <v>33.280999999999999</v>
      </c>
      <c r="G111" s="50">
        <v>24.133700000000001</v>
      </c>
      <c r="H111" s="50">
        <v>35.025799999999997</v>
      </c>
      <c r="I111" s="50">
        <v>41.474600000000002</v>
      </c>
      <c r="J111" s="50">
        <v>32.552900000000001</v>
      </c>
      <c r="K111" s="50">
        <v>32.564700000000002</v>
      </c>
      <c r="L111" s="50">
        <v>33.280999999999999</v>
      </c>
      <c r="M111" s="50">
        <v>24.133700000000001</v>
      </c>
      <c r="N111" s="50">
        <v>42.922800000000002</v>
      </c>
      <c r="O111" s="50">
        <v>47.944600000000001</v>
      </c>
      <c r="P111" s="50">
        <v>17.6892</v>
      </c>
      <c r="Q111" s="50">
        <v>17.6892</v>
      </c>
      <c r="R111" s="50">
        <v>0</v>
      </c>
      <c r="S111" s="50" t="s">
        <v>126</v>
      </c>
    </row>
    <row r="112" spans="1:19" hidden="1" outlineLevel="1" collapsed="1">
      <c r="A112" s="15">
        <v>43617</v>
      </c>
      <c r="B112" s="50">
        <v>33.521799999999999</v>
      </c>
      <c r="C112" s="50">
        <v>39.635599999999997</v>
      </c>
      <c r="D112" s="50">
        <v>30.298300000000001</v>
      </c>
      <c r="E112" s="50">
        <v>30.162600000000001</v>
      </c>
      <c r="F112" s="50">
        <v>31.924099999999999</v>
      </c>
      <c r="G112" s="50">
        <v>19.758900000000001</v>
      </c>
      <c r="H112" s="50">
        <v>33.641199999999998</v>
      </c>
      <c r="I112" s="50">
        <v>39.632899999999999</v>
      </c>
      <c r="J112" s="50">
        <v>30.456</v>
      </c>
      <c r="K112" s="50">
        <v>30.1631</v>
      </c>
      <c r="L112" s="50">
        <v>31.924099999999999</v>
      </c>
      <c r="M112" s="50">
        <v>20.8446</v>
      </c>
      <c r="N112" s="50">
        <v>12.5625</v>
      </c>
      <c r="O112" s="50">
        <v>48.242899999999999</v>
      </c>
      <c r="P112" s="50">
        <v>11.867699999999999</v>
      </c>
      <c r="Q112" s="50">
        <v>17.5</v>
      </c>
      <c r="R112" s="50">
        <v>0</v>
      </c>
      <c r="S112" s="50">
        <v>11.857200000000001</v>
      </c>
    </row>
    <row r="113" spans="1:19" hidden="1" outlineLevel="1" collapsed="1">
      <c r="A113" s="15">
        <v>43647</v>
      </c>
      <c r="B113" s="50">
        <v>36.173000000000002</v>
      </c>
      <c r="C113" s="50">
        <v>41.005299999999998</v>
      </c>
      <c r="D113" s="50">
        <v>34.221899999999998</v>
      </c>
      <c r="E113" s="50">
        <v>36.4846</v>
      </c>
      <c r="F113" s="50">
        <v>30.616399999999999</v>
      </c>
      <c r="G113" s="50">
        <v>26.502400000000002</v>
      </c>
      <c r="H113" s="50">
        <v>36.171900000000001</v>
      </c>
      <c r="I113" s="50">
        <v>41.003</v>
      </c>
      <c r="J113" s="50">
        <v>34.222000000000001</v>
      </c>
      <c r="K113" s="50">
        <v>36.484699999999997</v>
      </c>
      <c r="L113" s="50">
        <v>30.616399999999999</v>
      </c>
      <c r="M113" s="50">
        <v>26.502400000000002</v>
      </c>
      <c r="N113" s="50">
        <v>47.1081</v>
      </c>
      <c r="O113" s="50">
        <v>47.853000000000002</v>
      </c>
      <c r="P113" s="50">
        <v>17</v>
      </c>
      <c r="Q113" s="50">
        <v>17</v>
      </c>
      <c r="R113" s="50">
        <v>0</v>
      </c>
      <c r="S113" s="50" t="s">
        <v>126</v>
      </c>
    </row>
    <row r="114" spans="1:19" hidden="1" outlineLevel="1" collapsed="1">
      <c r="A114" s="15">
        <v>43678</v>
      </c>
      <c r="B114" s="50">
        <v>37.8583</v>
      </c>
      <c r="C114" s="50">
        <v>40.252499999999998</v>
      </c>
      <c r="D114" s="50">
        <v>37.318199999999997</v>
      </c>
      <c r="E114" s="50">
        <v>39.249499999999998</v>
      </c>
      <c r="F114" s="50">
        <v>31.066500000000001</v>
      </c>
      <c r="G114" s="50">
        <v>22.895900000000001</v>
      </c>
      <c r="H114" s="50">
        <v>37.858199999999997</v>
      </c>
      <c r="I114" s="50">
        <v>40.251199999999997</v>
      </c>
      <c r="J114" s="50">
        <v>37.318399999999997</v>
      </c>
      <c r="K114" s="50">
        <v>39.2498</v>
      </c>
      <c r="L114" s="50">
        <v>31.066500000000001</v>
      </c>
      <c r="M114" s="50">
        <v>22.895900000000001</v>
      </c>
      <c r="N114" s="50">
        <v>41.144199999999998</v>
      </c>
      <c r="O114" s="50">
        <v>48.869399999999999</v>
      </c>
      <c r="P114" s="50">
        <v>17</v>
      </c>
      <c r="Q114" s="50">
        <v>17</v>
      </c>
      <c r="R114" s="50">
        <v>0</v>
      </c>
      <c r="S114" s="50" t="s">
        <v>126</v>
      </c>
    </row>
    <row r="115" spans="1:19" hidden="1" outlineLevel="1" collapsed="1">
      <c r="A115" s="15">
        <v>43709</v>
      </c>
      <c r="B115" s="50">
        <v>37.685600000000001</v>
      </c>
      <c r="C115" s="50">
        <v>41.068300000000001</v>
      </c>
      <c r="D115" s="50">
        <v>36.942900000000002</v>
      </c>
      <c r="E115" s="50">
        <v>39.127499999999998</v>
      </c>
      <c r="F115" s="50">
        <v>29.676600000000001</v>
      </c>
      <c r="G115" s="50">
        <v>21.924700000000001</v>
      </c>
      <c r="H115" s="50">
        <v>37.6785</v>
      </c>
      <c r="I115" s="50">
        <v>41.039400000000001</v>
      </c>
      <c r="J115" s="50">
        <v>36.942999999999998</v>
      </c>
      <c r="K115" s="50">
        <v>39.127600000000001</v>
      </c>
      <c r="L115" s="50">
        <v>29.676600000000001</v>
      </c>
      <c r="M115" s="50">
        <v>21.924700000000001</v>
      </c>
      <c r="N115" s="50">
        <v>49.6434</v>
      </c>
      <c r="O115" s="50">
        <v>49.849600000000002</v>
      </c>
      <c r="P115" s="50">
        <v>16.5</v>
      </c>
      <c r="Q115" s="50">
        <v>16.5</v>
      </c>
      <c r="R115" s="50">
        <v>0</v>
      </c>
      <c r="S115" s="50">
        <v>0</v>
      </c>
    </row>
    <row r="116" spans="1:19" hidden="1" outlineLevel="1" collapsed="1">
      <c r="A116" s="15">
        <v>43739</v>
      </c>
      <c r="B116" s="50">
        <v>37.312600000000003</v>
      </c>
      <c r="C116" s="50">
        <v>41.504399999999997</v>
      </c>
      <c r="D116" s="50">
        <v>36.414700000000003</v>
      </c>
      <c r="E116" s="50">
        <v>38.787799999999997</v>
      </c>
      <c r="F116" s="50">
        <v>29.532900000000001</v>
      </c>
      <c r="G116" s="50">
        <v>22.310099999999998</v>
      </c>
      <c r="H116" s="50">
        <v>37.322499999999998</v>
      </c>
      <c r="I116" s="50">
        <v>41.501300000000001</v>
      </c>
      <c r="J116" s="50">
        <v>36.427399999999999</v>
      </c>
      <c r="K116" s="50">
        <v>38.7879</v>
      </c>
      <c r="L116" s="50">
        <v>29.532900000000001</v>
      </c>
      <c r="M116" s="50">
        <v>22.611899999999999</v>
      </c>
      <c r="N116" s="50">
        <v>15.918900000000001</v>
      </c>
      <c r="O116" s="50">
        <v>47.515599999999999</v>
      </c>
      <c r="P116" s="50">
        <v>8.3390000000000004</v>
      </c>
      <c r="Q116" s="50">
        <v>16.5</v>
      </c>
      <c r="R116" s="50">
        <v>0</v>
      </c>
      <c r="S116" s="50">
        <v>8.3032000000000004</v>
      </c>
    </row>
    <row r="117" spans="1:19" hidden="1" outlineLevel="1" collapsed="1">
      <c r="A117" s="15">
        <v>43770</v>
      </c>
      <c r="B117" s="50">
        <v>37.561799999999998</v>
      </c>
      <c r="C117" s="50">
        <v>40.969900000000003</v>
      </c>
      <c r="D117" s="50">
        <v>36.794499999999999</v>
      </c>
      <c r="E117" s="50">
        <v>39.018599999999999</v>
      </c>
      <c r="F117" s="50">
        <v>29.689499999999999</v>
      </c>
      <c r="G117" s="50">
        <v>21.876200000000001</v>
      </c>
      <c r="H117" s="50">
        <v>37.561399999999999</v>
      </c>
      <c r="I117" s="50">
        <v>40.9681</v>
      </c>
      <c r="J117" s="50">
        <v>36.794499999999999</v>
      </c>
      <c r="K117" s="50">
        <v>39.018700000000003</v>
      </c>
      <c r="L117" s="50">
        <v>29.689499999999999</v>
      </c>
      <c r="M117" s="50">
        <v>21.876200000000001</v>
      </c>
      <c r="N117" s="50">
        <v>48.379300000000001</v>
      </c>
      <c r="O117" s="50">
        <v>50.336100000000002</v>
      </c>
      <c r="P117" s="50">
        <v>15.5</v>
      </c>
      <c r="Q117" s="50">
        <v>15.5</v>
      </c>
      <c r="R117" s="50">
        <v>0</v>
      </c>
      <c r="S117" s="50" t="s">
        <v>126</v>
      </c>
    </row>
    <row r="118" spans="1:19" hidden="1" outlineLevel="1" collapsed="1">
      <c r="A118" s="15">
        <v>43800</v>
      </c>
      <c r="B118" s="50">
        <v>37.558599999999998</v>
      </c>
      <c r="C118" s="50">
        <v>41.253100000000003</v>
      </c>
      <c r="D118" s="50">
        <v>36.7483</v>
      </c>
      <c r="E118" s="50">
        <v>38.948799999999999</v>
      </c>
      <c r="F118" s="50">
        <v>29.3612</v>
      </c>
      <c r="G118" s="50">
        <v>19.930599999999998</v>
      </c>
      <c r="H118" s="50">
        <v>37.562800000000003</v>
      </c>
      <c r="I118" s="50">
        <v>41.250900000000001</v>
      </c>
      <c r="J118" s="50">
        <v>36.753999999999998</v>
      </c>
      <c r="K118" s="50">
        <v>38.948999999999998</v>
      </c>
      <c r="L118" s="50">
        <v>29.3612</v>
      </c>
      <c r="M118" s="50">
        <v>20.0351</v>
      </c>
      <c r="N118" s="50">
        <v>18.663</v>
      </c>
      <c r="O118" s="50">
        <v>50.191699999999997</v>
      </c>
      <c r="P118" s="50">
        <v>10.8506</v>
      </c>
      <c r="Q118" s="50">
        <v>14.5402</v>
      </c>
      <c r="R118" s="50">
        <v>0</v>
      </c>
      <c r="S118" s="50">
        <v>10.786799999999999</v>
      </c>
    </row>
    <row r="119" spans="1:19" hidden="1" outlineLevel="1" collapsed="1">
      <c r="A119" s="15">
        <v>43831</v>
      </c>
      <c r="B119" s="50">
        <v>38.577800000000003</v>
      </c>
      <c r="C119" s="50">
        <v>42.145899999999997</v>
      </c>
      <c r="D119" s="50">
        <v>37.765000000000001</v>
      </c>
      <c r="E119" s="50">
        <v>39.673400000000001</v>
      </c>
      <c r="F119" s="50">
        <v>32.377699999999997</v>
      </c>
      <c r="G119" s="50">
        <v>19.545500000000001</v>
      </c>
      <c r="H119" s="50">
        <v>38.5777</v>
      </c>
      <c r="I119" s="50">
        <v>42.147199999999998</v>
      </c>
      <c r="J119" s="50">
        <v>37.765000000000001</v>
      </c>
      <c r="K119" s="50">
        <v>39.673400000000001</v>
      </c>
      <c r="L119" s="50">
        <v>32.377699999999997</v>
      </c>
      <c r="M119" s="50">
        <v>19.545500000000001</v>
      </c>
      <c r="N119" s="50">
        <v>39.643000000000001</v>
      </c>
      <c r="O119" s="50">
        <v>39.828899999999997</v>
      </c>
      <c r="P119" s="50">
        <v>13.5</v>
      </c>
      <c r="Q119" s="50">
        <v>13.5</v>
      </c>
      <c r="R119" s="50">
        <v>0</v>
      </c>
      <c r="S119" s="50" t="s">
        <v>126</v>
      </c>
    </row>
    <row r="120" spans="1:19" hidden="1" outlineLevel="1" collapsed="1">
      <c r="A120" s="15">
        <v>43862</v>
      </c>
      <c r="B120" s="50">
        <v>39.317300000000003</v>
      </c>
      <c r="C120" s="50">
        <v>41.527099999999997</v>
      </c>
      <c r="D120" s="50">
        <v>38.777299999999997</v>
      </c>
      <c r="E120" s="50">
        <v>40.0304</v>
      </c>
      <c r="F120" s="50">
        <v>35.496899999999997</v>
      </c>
      <c r="G120" s="50">
        <v>18.081499999999998</v>
      </c>
      <c r="H120" s="50">
        <v>39.319499999999998</v>
      </c>
      <c r="I120" s="50">
        <v>41.527000000000001</v>
      </c>
      <c r="J120" s="50">
        <v>38.78</v>
      </c>
      <c r="K120" s="50">
        <v>40.0304</v>
      </c>
      <c r="L120" s="50">
        <v>35.496899999999997</v>
      </c>
      <c r="M120" s="50">
        <v>18.1233</v>
      </c>
      <c r="N120" s="50">
        <v>15.9772</v>
      </c>
      <c r="O120" s="50">
        <v>42.727600000000002</v>
      </c>
      <c r="P120" s="50">
        <v>11.5611</v>
      </c>
      <c r="Q120" s="50">
        <v>11</v>
      </c>
      <c r="R120" s="50">
        <v>0</v>
      </c>
      <c r="S120" s="50">
        <v>11.571099999999999</v>
      </c>
    </row>
    <row r="121" spans="1:19" hidden="1" outlineLevel="1" collapsed="1">
      <c r="A121" s="15">
        <v>43891</v>
      </c>
      <c r="B121" s="50">
        <v>39.775799999999997</v>
      </c>
      <c r="C121" s="50">
        <v>41.5565</v>
      </c>
      <c r="D121" s="50">
        <v>39.351599999999998</v>
      </c>
      <c r="E121" s="50">
        <v>40.360999999999997</v>
      </c>
      <c r="F121" s="50">
        <v>36.335599999999999</v>
      </c>
      <c r="G121" s="50">
        <v>20.165400000000002</v>
      </c>
      <c r="H121" s="50">
        <v>39.775500000000001</v>
      </c>
      <c r="I121" s="50">
        <v>41.555100000000003</v>
      </c>
      <c r="J121" s="50">
        <v>39.351700000000001</v>
      </c>
      <c r="K121" s="50">
        <v>40.360999999999997</v>
      </c>
      <c r="L121" s="50">
        <v>36.335599999999999</v>
      </c>
      <c r="M121" s="50">
        <v>20.165400000000002</v>
      </c>
      <c r="N121" s="50">
        <v>45.703699999999998</v>
      </c>
      <c r="O121" s="50">
        <v>46.9741</v>
      </c>
      <c r="P121" s="50">
        <v>11</v>
      </c>
      <c r="Q121" s="50">
        <v>11</v>
      </c>
      <c r="R121" s="50">
        <v>0</v>
      </c>
      <c r="S121" s="50" t="s">
        <v>126</v>
      </c>
    </row>
    <row r="122" spans="1:19" hidden="1" outlineLevel="1" collapsed="1">
      <c r="A122" s="15">
        <v>43922</v>
      </c>
      <c r="B122" s="50">
        <v>39.974499999999999</v>
      </c>
      <c r="C122" s="50">
        <v>43.134500000000003</v>
      </c>
      <c r="D122" s="50">
        <v>39.210700000000003</v>
      </c>
      <c r="E122" s="50">
        <v>40.201000000000001</v>
      </c>
      <c r="F122" s="50">
        <v>35.897300000000001</v>
      </c>
      <c r="G122" s="50">
        <v>14.644500000000001</v>
      </c>
      <c r="H122" s="50">
        <v>39.959800000000001</v>
      </c>
      <c r="I122" s="50">
        <v>43.086199999999998</v>
      </c>
      <c r="J122" s="50">
        <v>39.210700000000003</v>
      </c>
      <c r="K122" s="50">
        <v>40.201000000000001</v>
      </c>
      <c r="L122" s="50">
        <v>35.897300000000001</v>
      </c>
      <c r="M122" s="50">
        <v>14.644500000000001</v>
      </c>
      <c r="N122" s="50">
        <v>48.609499999999997</v>
      </c>
      <c r="O122" s="50">
        <v>48.609499999999997</v>
      </c>
      <c r="P122" s="50">
        <v>0</v>
      </c>
      <c r="Q122" s="50">
        <v>0</v>
      </c>
      <c r="R122" s="50">
        <v>0</v>
      </c>
      <c r="S122" s="50" t="s">
        <v>126</v>
      </c>
    </row>
    <row r="123" spans="1:19" hidden="1" outlineLevel="1" collapsed="1">
      <c r="A123" s="15">
        <v>43952</v>
      </c>
      <c r="B123" s="50">
        <v>39.598100000000002</v>
      </c>
      <c r="C123" s="50">
        <v>41.953400000000002</v>
      </c>
      <c r="D123" s="50">
        <v>39.017299999999999</v>
      </c>
      <c r="E123" s="50">
        <v>40.586799999999997</v>
      </c>
      <c r="F123" s="50">
        <v>33.436399999999999</v>
      </c>
      <c r="G123" s="50">
        <v>15.950900000000001</v>
      </c>
      <c r="H123" s="50">
        <v>39.586500000000001</v>
      </c>
      <c r="I123" s="50">
        <v>41.910200000000003</v>
      </c>
      <c r="J123" s="50">
        <v>39.017299999999999</v>
      </c>
      <c r="K123" s="50">
        <v>40.586799999999997</v>
      </c>
      <c r="L123" s="50">
        <v>33.436399999999999</v>
      </c>
      <c r="M123" s="50">
        <v>15.950900000000001</v>
      </c>
      <c r="N123" s="50">
        <v>48.410800000000002</v>
      </c>
      <c r="O123" s="50">
        <v>48.410800000000002</v>
      </c>
      <c r="P123" s="50">
        <v>0</v>
      </c>
      <c r="Q123" s="50">
        <v>0</v>
      </c>
      <c r="R123" s="50">
        <v>0</v>
      </c>
      <c r="S123" s="50" t="s">
        <v>126</v>
      </c>
    </row>
    <row r="124" spans="1:19" hidden="1" outlineLevel="1" collapsed="1">
      <c r="A124" s="15">
        <v>43983</v>
      </c>
      <c r="B124" s="50">
        <v>39.377099999999999</v>
      </c>
      <c r="C124" s="50">
        <v>41.399299999999997</v>
      </c>
      <c r="D124" s="50">
        <v>38.874600000000001</v>
      </c>
      <c r="E124" s="50">
        <v>40.129800000000003</v>
      </c>
      <c r="F124" s="50">
        <v>35.856299999999997</v>
      </c>
      <c r="G124" s="50">
        <v>14.8049</v>
      </c>
      <c r="H124" s="50">
        <v>39.395400000000002</v>
      </c>
      <c r="I124" s="50">
        <v>41.392400000000002</v>
      </c>
      <c r="J124" s="50">
        <v>38.899700000000003</v>
      </c>
      <c r="K124" s="50">
        <v>40.129800000000003</v>
      </c>
      <c r="L124" s="50">
        <v>35.856299999999997</v>
      </c>
      <c r="M124" s="50">
        <v>15.114100000000001</v>
      </c>
      <c r="N124" s="50">
        <v>20.8111</v>
      </c>
      <c r="O124" s="50">
        <v>45.303800000000003</v>
      </c>
      <c r="P124" s="50">
        <v>7.3361000000000001</v>
      </c>
      <c r="Q124" s="50">
        <v>0</v>
      </c>
      <c r="R124" s="50">
        <v>0</v>
      </c>
      <c r="S124" s="50">
        <v>7.3361000000000001</v>
      </c>
    </row>
    <row r="125" spans="1:19" hidden="1" outlineLevel="1" collapsed="1">
      <c r="A125" s="15">
        <v>44013</v>
      </c>
      <c r="B125" s="50">
        <v>39.003999999999998</v>
      </c>
      <c r="C125" s="50">
        <v>42.593600000000002</v>
      </c>
      <c r="D125" s="50">
        <v>38.103999999999999</v>
      </c>
      <c r="E125" s="50">
        <v>40.627600000000001</v>
      </c>
      <c r="F125" s="50">
        <v>32.647500000000001</v>
      </c>
      <c r="G125" s="50">
        <v>16.8491</v>
      </c>
      <c r="H125" s="50">
        <v>38.993299999999998</v>
      </c>
      <c r="I125" s="50">
        <v>42.5623</v>
      </c>
      <c r="J125" s="50">
        <v>38.103999999999999</v>
      </c>
      <c r="K125" s="50">
        <v>40.627600000000001</v>
      </c>
      <c r="L125" s="50">
        <v>32.647500000000001</v>
      </c>
      <c r="M125" s="50">
        <v>16.8491</v>
      </c>
      <c r="N125" s="50">
        <v>47.630400000000002</v>
      </c>
      <c r="O125" s="50">
        <v>47.630400000000002</v>
      </c>
      <c r="P125" s="50">
        <v>0</v>
      </c>
      <c r="Q125" s="50">
        <v>0</v>
      </c>
      <c r="R125" s="50">
        <v>0</v>
      </c>
      <c r="S125" s="50" t="s">
        <v>126</v>
      </c>
    </row>
    <row r="126" spans="1:19" hidden="1" outlineLevel="1" collapsed="1">
      <c r="A126" s="15">
        <v>44044</v>
      </c>
      <c r="B126" s="50">
        <v>38.815100000000001</v>
      </c>
      <c r="C126" s="50">
        <v>42.177599999999998</v>
      </c>
      <c r="D126" s="50">
        <v>38.039700000000003</v>
      </c>
      <c r="E126" s="50">
        <v>39.369399999999999</v>
      </c>
      <c r="F126" s="50">
        <v>35.354799999999997</v>
      </c>
      <c r="G126" s="50">
        <v>19.265499999999999</v>
      </c>
      <c r="H126" s="50">
        <v>38.859699999999997</v>
      </c>
      <c r="I126" s="50">
        <v>42.145000000000003</v>
      </c>
      <c r="J126" s="50">
        <v>38.103999999999999</v>
      </c>
      <c r="K126" s="50">
        <v>39.369399999999999</v>
      </c>
      <c r="L126" s="50">
        <v>35.354799999999997</v>
      </c>
      <c r="M126" s="50">
        <v>20.220300000000002</v>
      </c>
      <c r="N126" s="50">
        <v>21.953900000000001</v>
      </c>
      <c r="O126" s="50">
        <v>49.0441</v>
      </c>
      <c r="P126" s="50">
        <v>8.2612000000000005</v>
      </c>
      <c r="Q126" s="50">
        <v>0</v>
      </c>
      <c r="R126" s="50">
        <v>0</v>
      </c>
      <c r="S126" s="50">
        <v>8.2612000000000005</v>
      </c>
    </row>
    <row r="127" spans="1:19" hidden="1" outlineLevel="1" collapsed="1">
      <c r="A127" s="15">
        <v>44075</v>
      </c>
      <c r="B127" s="50">
        <v>37.656199999999998</v>
      </c>
      <c r="C127" s="50">
        <v>42.2774</v>
      </c>
      <c r="D127" s="50">
        <v>36.581899999999997</v>
      </c>
      <c r="E127" s="50">
        <v>38.202300000000001</v>
      </c>
      <c r="F127" s="50">
        <v>32.878999999999998</v>
      </c>
      <c r="G127" s="50">
        <v>19.185300000000002</v>
      </c>
      <c r="H127" s="50">
        <v>37.651699999999998</v>
      </c>
      <c r="I127" s="50">
        <v>42.259099999999997</v>
      </c>
      <c r="J127" s="50">
        <v>36.584299999999999</v>
      </c>
      <c r="K127" s="50">
        <v>38.205599999999997</v>
      </c>
      <c r="L127" s="50">
        <v>32.878999999999998</v>
      </c>
      <c r="M127" s="50">
        <v>19.185300000000002</v>
      </c>
      <c r="N127" s="50">
        <v>43.805799999999998</v>
      </c>
      <c r="O127" s="50">
        <v>47.415900000000001</v>
      </c>
      <c r="P127" s="50">
        <v>6.9119000000000002</v>
      </c>
      <c r="Q127" s="50">
        <v>6.9119000000000002</v>
      </c>
      <c r="R127" s="50">
        <v>0</v>
      </c>
      <c r="S127" s="50">
        <v>0</v>
      </c>
    </row>
    <row r="128" spans="1:19" hidden="1" outlineLevel="1" collapsed="1">
      <c r="A128" s="15">
        <v>44105</v>
      </c>
      <c r="B128" s="50">
        <v>38.031100000000002</v>
      </c>
      <c r="C128" s="50">
        <v>41.976999999999997</v>
      </c>
      <c r="D128" s="50">
        <v>37.049199999999999</v>
      </c>
      <c r="E128" s="50">
        <v>38.788200000000003</v>
      </c>
      <c r="F128" s="50">
        <v>32.71</v>
      </c>
      <c r="G128" s="50">
        <v>21.772500000000001</v>
      </c>
      <c r="H128" s="50">
        <v>38.025300000000001</v>
      </c>
      <c r="I128" s="50">
        <v>41.959699999999998</v>
      </c>
      <c r="J128" s="50">
        <v>37.049199999999999</v>
      </c>
      <c r="K128" s="50">
        <v>38.788200000000003</v>
      </c>
      <c r="L128" s="50">
        <v>32.71</v>
      </c>
      <c r="M128" s="50">
        <v>21.772500000000001</v>
      </c>
      <c r="N128" s="50">
        <v>47.857599999999998</v>
      </c>
      <c r="O128" s="50">
        <v>47.857599999999998</v>
      </c>
      <c r="P128" s="50">
        <v>0</v>
      </c>
      <c r="Q128" s="50">
        <v>0</v>
      </c>
      <c r="R128" s="50">
        <v>0</v>
      </c>
      <c r="S128" s="50" t="s">
        <v>126</v>
      </c>
    </row>
    <row r="129" spans="1:19" hidden="1" outlineLevel="1" collapsed="1">
      <c r="A129" s="15">
        <v>44136</v>
      </c>
      <c r="B129" s="50">
        <v>38.482199999999999</v>
      </c>
      <c r="C129" s="50">
        <v>41.090899999999998</v>
      </c>
      <c r="D129" s="50">
        <v>37.784399999999998</v>
      </c>
      <c r="E129" s="50">
        <v>39.397799999999997</v>
      </c>
      <c r="F129" s="50">
        <v>33.157499999999999</v>
      </c>
      <c r="G129" s="50">
        <v>23.8627</v>
      </c>
      <c r="H129" s="50">
        <v>38.469299999999997</v>
      </c>
      <c r="I129" s="50">
        <v>41.0289</v>
      </c>
      <c r="J129" s="50">
        <v>37.789499999999997</v>
      </c>
      <c r="K129" s="50">
        <v>39.404600000000002</v>
      </c>
      <c r="L129" s="50">
        <v>33.157499999999999</v>
      </c>
      <c r="M129" s="50">
        <v>23.8627</v>
      </c>
      <c r="N129" s="50">
        <v>46.254399999999997</v>
      </c>
      <c r="O129" s="50">
        <v>49.444800000000001</v>
      </c>
      <c r="P129" s="50">
        <v>3.01</v>
      </c>
      <c r="Q129" s="50">
        <v>3.01</v>
      </c>
      <c r="R129" s="50">
        <v>0</v>
      </c>
      <c r="S129" s="50">
        <v>0</v>
      </c>
    </row>
    <row r="130" spans="1:19" hidden="1" outlineLevel="1" collapsed="1">
      <c r="A130" s="15">
        <v>44166</v>
      </c>
      <c r="B130" s="50">
        <v>36.729599999999998</v>
      </c>
      <c r="C130" s="50">
        <v>40.764899999999997</v>
      </c>
      <c r="D130" s="50">
        <v>35.707000000000001</v>
      </c>
      <c r="E130" s="50">
        <v>37.023600000000002</v>
      </c>
      <c r="F130" s="50">
        <v>33.179499999999997</v>
      </c>
      <c r="G130" s="50">
        <v>19.409300000000002</v>
      </c>
      <c r="H130" s="50">
        <v>36.751100000000001</v>
      </c>
      <c r="I130" s="50">
        <v>40.731499999999997</v>
      </c>
      <c r="J130" s="50">
        <v>35.744900000000001</v>
      </c>
      <c r="K130" s="50">
        <v>37.023600000000002</v>
      </c>
      <c r="L130" s="50">
        <v>33.179499999999997</v>
      </c>
      <c r="M130" s="50">
        <v>19.816099999999999</v>
      </c>
      <c r="N130" s="50">
        <v>25.6021</v>
      </c>
      <c r="O130" s="50">
        <v>49.2483</v>
      </c>
      <c r="P130" s="50">
        <v>9.1538000000000004</v>
      </c>
      <c r="Q130" s="50">
        <v>0</v>
      </c>
      <c r="R130" s="50">
        <v>0</v>
      </c>
      <c r="S130" s="50">
        <v>9.1538000000000004</v>
      </c>
    </row>
    <row r="131" spans="1:19" hidden="1" outlineLevel="1" collapsed="1">
      <c r="A131" s="15">
        <v>44197</v>
      </c>
      <c r="B131" s="50">
        <v>37.345700000000001</v>
      </c>
      <c r="C131" s="50">
        <v>41.392099999999999</v>
      </c>
      <c r="D131" s="50">
        <v>36.334699999999998</v>
      </c>
      <c r="E131" s="50">
        <v>37.696199999999997</v>
      </c>
      <c r="F131" s="50">
        <v>32.420299999999997</v>
      </c>
      <c r="G131" s="50">
        <v>19.599699999999999</v>
      </c>
      <c r="H131" s="50">
        <v>37.335799999999999</v>
      </c>
      <c r="I131" s="50">
        <v>41.3628</v>
      </c>
      <c r="J131" s="50">
        <v>36.334699999999998</v>
      </c>
      <c r="K131" s="50">
        <v>37.696199999999997</v>
      </c>
      <c r="L131" s="50">
        <v>32.420299999999997</v>
      </c>
      <c r="M131" s="50">
        <v>19.599699999999999</v>
      </c>
      <c r="N131" s="50">
        <v>47.258499999999998</v>
      </c>
      <c r="O131" s="50">
        <v>47.258499999999998</v>
      </c>
      <c r="P131" s="50">
        <v>0</v>
      </c>
      <c r="Q131" s="50">
        <v>0</v>
      </c>
      <c r="R131" s="50" t="s">
        <v>126</v>
      </c>
      <c r="S131" s="50">
        <v>0</v>
      </c>
    </row>
    <row r="132" spans="1:19" hidden="1" outlineLevel="1" collapsed="1">
      <c r="A132" s="15">
        <v>44228</v>
      </c>
      <c r="B132" s="50">
        <v>37.100900000000003</v>
      </c>
      <c r="C132" s="50">
        <v>40.733499999999999</v>
      </c>
      <c r="D132" s="50">
        <v>36.145200000000003</v>
      </c>
      <c r="E132" s="50">
        <v>37.327399999999997</v>
      </c>
      <c r="F132" s="50">
        <v>33.660499999999999</v>
      </c>
      <c r="G132" s="50">
        <v>17.719000000000001</v>
      </c>
      <c r="H132" s="50">
        <v>37.103999999999999</v>
      </c>
      <c r="I132" s="50">
        <v>40.698300000000003</v>
      </c>
      <c r="J132" s="50">
        <v>36.162399999999998</v>
      </c>
      <c r="K132" s="50">
        <v>37.327399999999997</v>
      </c>
      <c r="L132" s="50">
        <v>33.660499999999999</v>
      </c>
      <c r="M132" s="50">
        <v>17.921500000000002</v>
      </c>
      <c r="N132" s="50">
        <v>34.9724</v>
      </c>
      <c r="O132" s="50">
        <v>48.108400000000003</v>
      </c>
      <c r="P132" s="50">
        <v>8.6109000000000009</v>
      </c>
      <c r="Q132" s="50">
        <v>0</v>
      </c>
      <c r="R132" s="50" t="s">
        <v>126</v>
      </c>
      <c r="S132" s="50">
        <v>8.6109000000000009</v>
      </c>
    </row>
    <row r="133" spans="1:19" hidden="1" outlineLevel="1" collapsed="1">
      <c r="A133" s="15">
        <v>44256</v>
      </c>
      <c r="B133" s="50">
        <v>36.523800000000001</v>
      </c>
      <c r="C133" s="50">
        <v>40.508299999999998</v>
      </c>
      <c r="D133" s="50">
        <v>35.488700000000001</v>
      </c>
      <c r="E133" s="50">
        <v>36.890500000000003</v>
      </c>
      <c r="F133" s="50">
        <v>31.908999999999999</v>
      </c>
      <c r="G133" s="50">
        <v>17.118400000000001</v>
      </c>
      <c r="H133" s="50">
        <v>36.511899999999997</v>
      </c>
      <c r="I133" s="50">
        <v>40.468000000000004</v>
      </c>
      <c r="J133" s="50">
        <v>35.488700000000001</v>
      </c>
      <c r="K133" s="50">
        <v>36.890500000000003</v>
      </c>
      <c r="L133" s="50">
        <v>31.908999999999999</v>
      </c>
      <c r="M133" s="50">
        <v>17.118400000000001</v>
      </c>
      <c r="N133" s="50">
        <v>49.5687</v>
      </c>
      <c r="O133" s="50">
        <v>49.5687</v>
      </c>
      <c r="P133" s="50">
        <v>0</v>
      </c>
      <c r="Q133" s="50">
        <v>0</v>
      </c>
      <c r="R133" s="50" t="s">
        <v>126</v>
      </c>
      <c r="S133" s="50" t="s">
        <v>126</v>
      </c>
    </row>
    <row r="134" spans="1:19" hidden="1" outlineLevel="1" collapsed="1">
      <c r="A134" s="15">
        <v>44287</v>
      </c>
      <c r="B134" s="50">
        <v>35.874499999999998</v>
      </c>
      <c r="C134" s="50">
        <v>41.551000000000002</v>
      </c>
      <c r="D134" s="50">
        <v>34.386299999999999</v>
      </c>
      <c r="E134" s="50">
        <v>36.526000000000003</v>
      </c>
      <c r="F134" s="50">
        <v>28.805499999999999</v>
      </c>
      <c r="G134" s="50">
        <v>19.045999999999999</v>
      </c>
      <c r="H134" s="50">
        <v>35.866799999999998</v>
      </c>
      <c r="I134" s="50">
        <v>41.528799999999997</v>
      </c>
      <c r="J134" s="50">
        <v>34.386299999999999</v>
      </c>
      <c r="K134" s="50">
        <v>36.526000000000003</v>
      </c>
      <c r="L134" s="50">
        <v>28.805499999999999</v>
      </c>
      <c r="M134" s="50">
        <v>19.045999999999999</v>
      </c>
      <c r="N134" s="50">
        <v>49.859099999999998</v>
      </c>
      <c r="O134" s="50">
        <v>49.859200000000001</v>
      </c>
      <c r="P134" s="50">
        <v>7.5</v>
      </c>
      <c r="Q134" s="50">
        <v>7.5</v>
      </c>
      <c r="R134" s="50">
        <v>0</v>
      </c>
      <c r="S134" s="50" t="s">
        <v>126</v>
      </c>
    </row>
    <row r="135" spans="1:19" hidden="1" outlineLevel="1" collapsed="1">
      <c r="A135" s="15">
        <v>44317</v>
      </c>
      <c r="B135" s="50">
        <v>36.790100000000002</v>
      </c>
      <c r="C135" s="50">
        <v>41.1389</v>
      </c>
      <c r="D135" s="50">
        <v>35.597299999999997</v>
      </c>
      <c r="E135" s="50">
        <v>37.5047</v>
      </c>
      <c r="F135" s="50">
        <v>31.465399999999999</v>
      </c>
      <c r="G135" s="50">
        <v>13.7324</v>
      </c>
      <c r="H135" s="50">
        <v>36.748600000000003</v>
      </c>
      <c r="I135" s="50">
        <v>41.010800000000003</v>
      </c>
      <c r="J135" s="50">
        <v>35.597299999999997</v>
      </c>
      <c r="K135" s="50">
        <v>37.5047</v>
      </c>
      <c r="L135" s="50">
        <v>31.465399999999999</v>
      </c>
      <c r="M135" s="50">
        <v>13.7324</v>
      </c>
      <c r="N135" s="50">
        <v>49.480899999999998</v>
      </c>
      <c r="O135" s="50">
        <v>49.480899999999998</v>
      </c>
      <c r="P135" s="50">
        <v>0</v>
      </c>
      <c r="Q135" s="50">
        <v>0</v>
      </c>
      <c r="R135" s="50">
        <v>0</v>
      </c>
      <c r="S135" s="50" t="s">
        <v>126</v>
      </c>
    </row>
    <row r="136" spans="1:19" hidden="1" outlineLevel="1" collapsed="1">
      <c r="A136" s="15">
        <v>44348</v>
      </c>
      <c r="B136" s="50">
        <v>37.5366</v>
      </c>
      <c r="C136" s="50">
        <v>39.851599999999998</v>
      </c>
      <c r="D136" s="50">
        <v>36.833799999999997</v>
      </c>
      <c r="E136" s="50">
        <v>37.374299999999998</v>
      </c>
      <c r="F136" s="50">
        <v>38.589100000000002</v>
      </c>
      <c r="G136" s="50">
        <v>15.2576</v>
      </c>
      <c r="H136" s="50">
        <v>37.530999999999999</v>
      </c>
      <c r="I136" s="50">
        <v>39.832599999999999</v>
      </c>
      <c r="J136" s="50">
        <v>36.833799999999997</v>
      </c>
      <c r="K136" s="50">
        <v>37.374299999999998</v>
      </c>
      <c r="L136" s="50">
        <v>38.589100000000002</v>
      </c>
      <c r="M136" s="50">
        <v>15.2576</v>
      </c>
      <c r="N136" s="50">
        <v>48.323</v>
      </c>
      <c r="O136" s="50">
        <v>48.323</v>
      </c>
      <c r="P136" s="50">
        <v>0</v>
      </c>
      <c r="Q136" s="50">
        <v>0</v>
      </c>
      <c r="R136" s="50">
        <v>0</v>
      </c>
      <c r="S136" s="50" t="s">
        <v>126</v>
      </c>
    </row>
    <row r="137" spans="1:19" hidden="1" outlineLevel="1" collapsed="1">
      <c r="A137" s="15">
        <v>44378</v>
      </c>
      <c r="B137" s="50">
        <v>36.528700000000001</v>
      </c>
      <c r="C137" s="50">
        <v>39.957299999999996</v>
      </c>
      <c r="D137" s="50">
        <v>35.487200000000001</v>
      </c>
      <c r="E137" s="50">
        <v>36.655200000000001</v>
      </c>
      <c r="F137" s="50">
        <v>33.5242</v>
      </c>
      <c r="G137" s="50">
        <v>18.913499999999999</v>
      </c>
      <c r="H137" s="50">
        <v>36.520000000000003</v>
      </c>
      <c r="I137" s="50">
        <v>39.930799999999998</v>
      </c>
      <c r="J137" s="50">
        <v>35.487200000000001</v>
      </c>
      <c r="K137" s="50">
        <v>36.655200000000001</v>
      </c>
      <c r="L137" s="50">
        <v>33.5242</v>
      </c>
      <c r="M137" s="50">
        <v>18.913499999999999</v>
      </c>
      <c r="N137" s="50">
        <v>48.096400000000003</v>
      </c>
      <c r="O137" s="50">
        <v>48.096400000000003</v>
      </c>
      <c r="P137" s="50">
        <v>0</v>
      </c>
      <c r="Q137" s="50">
        <v>0</v>
      </c>
      <c r="R137" s="50">
        <v>0</v>
      </c>
      <c r="S137" s="50" t="s">
        <v>126</v>
      </c>
    </row>
    <row r="138" spans="1:19" hidden="1" outlineLevel="1" collapsed="1">
      <c r="A138" s="15">
        <v>44409</v>
      </c>
      <c r="B138" s="50">
        <v>37.0336</v>
      </c>
      <c r="C138" s="50">
        <v>40.103200000000001</v>
      </c>
      <c r="D138" s="50">
        <v>36.0824</v>
      </c>
      <c r="E138" s="50">
        <v>37.223700000000001</v>
      </c>
      <c r="F138" s="50">
        <v>34.952300000000001</v>
      </c>
      <c r="G138" s="50">
        <v>18.3994</v>
      </c>
      <c r="H138" s="50">
        <v>37.024000000000001</v>
      </c>
      <c r="I138" s="50">
        <v>40.073099999999997</v>
      </c>
      <c r="J138" s="50">
        <v>36.0824</v>
      </c>
      <c r="K138" s="50">
        <v>37.223700000000001</v>
      </c>
      <c r="L138" s="50">
        <v>34.952300000000001</v>
      </c>
      <c r="M138" s="50">
        <v>18.3994</v>
      </c>
      <c r="N138" s="50">
        <v>49.027799999999999</v>
      </c>
      <c r="O138" s="50">
        <v>49.027799999999999</v>
      </c>
      <c r="P138" s="50">
        <v>0</v>
      </c>
      <c r="Q138" s="50">
        <v>0</v>
      </c>
      <c r="R138" s="50">
        <v>0</v>
      </c>
      <c r="S138" s="50">
        <v>0</v>
      </c>
    </row>
    <row r="139" spans="1:19" hidden="1" outlineLevel="1" collapsed="1">
      <c r="A139" s="15">
        <v>44440</v>
      </c>
      <c r="B139" s="50">
        <v>36.551000000000002</v>
      </c>
      <c r="C139" s="50">
        <v>41.35</v>
      </c>
      <c r="D139" s="50">
        <v>35.219099999999997</v>
      </c>
      <c r="E139" s="50">
        <v>36.2744</v>
      </c>
      <c r="F139" s="50">
        <v>34.515300000000003</v>
      </c>
      <c r="G139" s="50">
        <v>16.158000000000001</v>
      </c>
      <c r="H139" s="50">
        <v>36.541400000000003</v>
      </c>
      <c r="I139" s="50">
        <v>41.321800000000003</v>
      </c>
      <c r="J139" s="50">
        <v>35.219099999999997</v>
      </c>
      <c r="K139" s="50">
        <v>36.2744</v>
      </c>
      <c r="L139" s="50">
        <v>34.515300000000003</v>
      </c>
      <c r="M139" s="50">
        <v>16.158000000000001</v>
      </c>
      <c r="N139" s="50">
        <v>49.828699999999998</v>
      </c>
      <c r="O139" s="50">
        <v>49.828699999999998</v>
      </c>
      <c r="P139" s="50">
        <v>0</v>
      </c>
      <c r="Q139" s="50">
        <v>0</v>
      </c>
      <c r="R139" s="50">
        <v>0</v>
      </c>
      <c r="S139" s="50">
        <v>0</v>
      </c>
    </row>
    <row r="140" spans="1:19" hidden="1" outlineLevel="1" collapsed="1">
      <c r="A140" s="15">
        <v>44470</v>
      </c>
      <c r="B140" s="50">
        <v>37.116799999999998</v>
      </c>
      <c r="C140" s="50">
        <v>41.514400000000002</v>
      </c>
      <c r="D140" s="50">
        <v>35.845500000000001</v>
      </c>
      <c r="E140" s="50">
        <v>37.199100000000001</v>
      </c>
      <c r="F140" s="50">
        <v>33.133499999999998</v>
      </c>
      <c r="G140" s="50">
        <v>19.985800000000001</v>
      </c>
      <c r="H140" s="50">
        <v>37.1128</v>
      </c>
      <c r="I140" s="50">
        <v>41.496899999999997</v>
      </c>
      <c r="J140" s="50">
        <v>35.848599999999998</v>
      </c>
      <c r="K140" s="50">
        <v>37.199100000000001</v>
      </c>
      <c r="L140" s="50">
        <v>33.133499999999998</v>
      </c>
      <c r="M140" s="50">
        <v>19.997599999999998</v>
      </c>
      <c r="N140" s="50">
        <v>42.483699999999999</v>
      </c>
      <c r="O140" s="50">
        <v>47.867699999999999</v>
      </c>
      <c r="P140" s="50">
        <v>17.571000000000002</v>
      </c>
      <c r="Q140" s="50">
        <v>0</v>
      </c>
      <c r="R140" s="50">
        <v>0</v>
      </c>
      <c r="S140" s="50">
        <v>17.571000000000002</v>
      </c>
    </row>
    <row r="141" spans="1:19" hidden="1" outlineLevel="1" collapsed="1">
      <c r="A141" s="15">
        <v>44501</v>
      </c>
      <c r="B141" s="50">
        <v>34.856900000000003</v>
      </c>
      <c r="C141" s="50">
        <v>40.8459</v>
      </c>
      <c r="D141" s="50">
        <v>33.240499999999997</v>
      </c>
      <c r="E141" s="50">
        <v>33.8628</v>
      </c>
      <c r="F141" s="50">
        <v>33.179000000000002</v>
      </c>
      <c r="G141" s="50">
        <v>21.1907</v>
      </c>
      <c r="H141" s="50">
        <v>34.841200000000001</v>
      </c>
      <c r="I141" s="50">
        <v>40.803199999999997</v>
      </c>
      <c r="J141" s="50">
        <v>33.240600000000001</v>
      </c>
      <c r="K141" s="50">
        <v>33.862900000000003</v>
      </c>
      <c r="L141" s="50">
        <v>33.179000000000002</v>
      </c>
      <c r="M141" s="50">
        <v>21.1907</v>
      </c>
      <c r="N141" s="50">
        <v>48.740900000000003</v>
      </c>
      <c r="O141" s="50">
        <v>48.843800000000002</v>
      </c>
      <c r="P141" s="50">
        <v>8.5</v>
      </c>
      <c r="Q141" s="50">
        <v>8.5</v>
      </c>
      <c r="R141" s="50">
        <v>0</v>
      </c>
      <c r="S141" s="50">
        <v>0</v>
      </c>
    </row>
    <row r="142" spans="1:19" hidden="1" outlineLevel="1" collapsed="1">
      <c r="A142" s="15">
        <v>44531</v>
      </c>
      <c r="B142" s="50">
        <v>34.075000000000003</v>
      </c>
      <c r="C142" s="50">
        <v>40.891199999999998</v>
      </c>
      <c r="D142" s="50">
        <v>32.297400000000003</v>
      </c>
      <c r="E142" s="50">
        <v>32.749899999999997</v>
      </c>
      <c r="F142" s="50">
        <v>33.169199999999996</v>
      </c>
      <c r="G142" s="50">
        <v>18.860900000000001</v>
      </c>
      <c r="H142" s="50">
        <v>34.068600000000004</v>
      </c>
      <c r="I142" s="50">
        <v>40.876300000000001</v>
      </c>
      <c r="J142" s="50">
        <v>32.297600000000003</v>
      </c>
      <c r="K142" s="50">
        <v>32.750100000000003</v>
      </c>
      <c r="L142" s="50">
        <v>33.169199999999996</v>
      </c>
      <c r="M142" s="50">
        <v>18.860900000000001</v>
      </c>
      <c r="N142" s="50">
        <v>46.5274</v>
      </c>
      <c r="O142" s="50">
        <v>47.008499999999998</v>
      </c>
      <c r="P142" s="50">
        <v>8.7735000000000003</v>
      </c>
      <c r="Q142" s="50">
        <v>8.7735000000000003</v>
      </c>
      <c r="R142" s="50">
        <v>0</v>
      </c>
      <c r="S142" s="50" t="s">
        <v>126</v>
      </c>
    </row>
    <row r="143" spans="1:19" hidden="1" outlineLevel="1" collapsed="1">
      <c r="A143" s="15">
        <v>44562</v>
      </c>
      <c r="B143" s="50">
        <v>34.393700000000003</v>
      </c>
      <c r="C143" s="50">
        <v>41.407800000000002</v>
      </c>
      <c r="D143" s="50">
        <v>32.676600000000001</v>
      </c>
      <c r="E143" s="50">
        <v>32.892000000000003</v>
      </c>
      <c r="F143" s="50">
        <v>33.738900000000001</v>
      </c>
      <c r="G143" s="50">
        <v>20.872699999999998</v>
      </c>
      <c r="H143" s="50">
        <v>34.388399999999997</v>
      </c>
      <c r="I143" s="50">
        <v>41.3932</v>
      </c>
      <c r="J143" s="50">
        <v>32.676900000000003</v>
      </c>
      <c r="K143" s="50">
        <v>32.892400000000002</v>
      </c>
      <c r="L143" s="50">
        <v>33.738900000000001</v>
      </c>
      <c r="M143" s="50">
        <v>20.872699999999998</v>
      </c>
      <c r="N143" s="50">
        <v>47.706899999999997</v>
      </c>
      <c r="O143" s="50">
        <v>48.772300000000001</v>
      </c>
      <c r="P143" s="50">
        <v>9</v>
      </c>
      <c r="Q143" s="50">
        <v>9</v>
      </c>
      <c r="R143" s="50">
        <v>0</v>
      </c>
      <c r="S143" s="50">
        <v>0</v>
      </c>
    </row>
    <row r="144" spans="1:19" hidden="1" outlineLevel="1" collapsed="1">
      <c r="A144" s="15">
        <v>44593</v>
      </c>
      <c r="B144" s="50">
        <v>35.548200000000001</v>
      </c>
      <c r="C144" s="50">
        <v>41.521999999999998</v>
      </c>
      <c r="D144" s="50">
        <v>33.988199999999999</v>
      </c>
      <c r="E144" s="50">
        <v>34.541600000000003</v>
      </c>
      <c r="F144" s="50">
        <v>33.7956</v>
      </c>
      <c r="G144" s="50">
        <v>19.938199999999998</v>
      </c>
      <c r="H144" s="50">
        <v>35.545099999999998</v>
      </c>
      <c r="I144" s="50">
        <v>41.505699999999997</v>
      </c>
      <c r="J144" s="50">
        <v>33.991500000000002</v>
      </c>
      <c r="K144" s="50">
        <v>34.542000000000002</v>
      </c>
      <c r="L144" s="50">
        <v>33.7956</v>
      </c>
      <c r="M144" s="50">
        <v>19.968800000000002</v>
      </c>
      <c r="N144" s="50">
        <v>41.152200000000001</v>
      </c>
      <c r="O144" s="50">
        <v>49.556899999999999</v>
      </c>
      <c r="P144" s="50">
        <v>13.670199999999999</v>
      </c>
      <c r="Q144" s="50">
        <v>10</v>
      </c>
      <c r="R144" s="50" t="s">
        <v>126</v>
      </c>
      <c r="S144" s="50">
        <v>13.99</v>
      </c>
    </row>
    <row r="145" spans="1:19" hidden="1" outlineLevel="1" collapsed="1">
      <c r="A145" s="15">
        <v>44621</v>
      </c>
      <c r="B145" s="50">
        <v>19.613499999999998</v>
      </c>
      <c r="C145" s="50">
        <v>38.861199999999997</v>
      </c>
      <c r="D145" s="50">
        <v>17.618200000000002</v>
      </c>
      <c r="E145" s="50">
        <v>19.799399999999999</v>
      </c>
      <c r="F145" s="50">
        <v>11.6313</v>
      </c>
      <c r="G145" s="50">
        <v>6.9400000000000003E-2</v>
      </c>
      <c r="H145" s="50">
        <v>19.623200000000001</v>
      </c>
      <c r="I145" s="50">
        <v>38.838099999999997</v>
      </c>
      <c r="J145" s="50">
        <v>17.634</v>
      </c>
      <c r="K145" s="50">
        <v>19.799399999999999</v>
      </c>
      <c r="L145" s="50">
        <v>11.6313</v>
      </c>
      <c r="M145" s="50">
        <v>7.0499999999999993E-2</v>
      </c>
      <c r="N145" s="50">
        <v>10.1813</v>
      </c>
      <c r="O145" s="50">
        <v>48.998899999999999</v>
      </c>
      <c r="P145" s="50">
        <v>0</v>
      </c>
      <c r="Q145" s="50">
        <v>0</v>
      </c>
      <c r="R145" s="50">
        <v>0</v>
      </c>
      <c r="S145" s="50">
        <v>0</v>
      </c>
    </row>
    <row r="146" spans="1:19" hidden="1" outlineLevel="1" collapsed="1">
      <c r="A146" s="15">
        <v>44652</v>
      </c>
      <c r="B146" s="50">
        <v>23.982099999999999</v>
      </c>
      <c r="C146" s="50">
        <v>39.529699999999998</v>
      </c>
      <c r="D146" s="50">
        <v>21.500800000000002</v>
      </c>
      <c r="E146" s="50">
        <v>20.674299999999999</v>
      </c>
      <c r="F146" s="50">
        <v>33.168399999999998</v>
      </c>
      <c r="G146" s="50">
        <v>19.0307</v>
      </c>
      <c r="H146" s="50">
        <v>23.980799999999999</v>
      </c>
      <c r="I146" s="50">
        <v>39.534300000000002</v>
      </c>
      <c r="J146" s="50">
        <v>21.500800000000002</v>
      </c>
      <c r="K146" s="50">
        <v>20.674299999999999</v>
      </c>
      <c r="L146" s="50">
        <v>33.168399999999998</v>
      </c>
      <c r="M146" s="50">
        <v>19.0307</v>
      </c>
      <c r="N146" s="50">
        <v>34.369199999999999</v>
      </c>
      <c r="O146" s="50">
        <v>34.369199999999999</v>
      </c>
      <c r="P146" s="50">
        <v>0</v>
      </c>
      <c r="Q146" s="50">
        <v>0</v>
      </c>
      <c r="R146" s="50" t="s">
        <v>126</v>
      </c>
      <c r="S146" s="50" t="s">
        <v>126</v>
      </c>
    </row>
    <row r="147" spans="1:19" hidden="1" outlineLevel="1" collapsed="1">
      <c r="A147" s="15">
        <v>44682</v>
      </c>
      <c r="B147" s="50">
        <v>22.2349</v>
      </c>
      <c r="C147" s="50">
        <v>40.209699999999998</v>
      </c>
      <c r="D147" s="50">
        <v>19.203099999999999</v>
      </c>
      <c r="E147" s="50">
        <v>20.1892</v>
      </c>
      <c r="F147" s="50">
        <v>18.770199999999999</v>
      </c>
      <c r="G147" s="50">
        <v>9.7385999999999999</v>
      </c>
      <c r="H147" s="50">
        <v>22.241700000000002</v>
      </c>
      <c r="I147" s="50">
        <v>40.206400000000002</v>
      </c>
      <c r="J147" s="50">
        <v>19.209700000000002</v>
      </c>
      <c r="K147" s="50">
        <v>20.1892</v>
      </c>
      <c r="L147" s="50">
        <v>18.770199999999999</v>
      </c>
      <c r="M147" s="50">
        <v>9.6759000000000004</v>
      </c>
      <c r="N147" s="50">
        <v>16.2</v>
      </c>
      <c r="O147" s="50">
        <v>46.002600000000001</v>
      </c>
      <c r="P147" s="50">
        <v>13.7636</v>
      </c>
      <c r="Q147" s="50">
        <v>0</v>
      </c>
      <c r="R147" s="50">
        <v>0</v>
      </c>
      <c r="S147" s="50">
        <v>13.7636</v>
      </c>
    </row>
    <row r="148" spans="1:19" hidden="1" outlineLevel="1" collapsed="1">
      <c r="A148" s="15">
        <v>44713</v>
      </c>
      <c r="B148" s="50">
        <v>23.623899999999999</v>
      </c>
      <c r="C148" s="50">
        <v>41.5809</v>
      </c>
      <c r="D148" s="50">
        <v>20.992599999999999</v>
      </c>
      <c r="E148" s="50">
        <v>20.4697</v>
      </c>
      <c r="F148" s="50">
        <v>29.358000000000001</v>
      </c>
      <c r="G148" s="50">
        <v>9.9651999999999994</v>
      </c>
      <c r="H148" s="50">
        <v>23.633600000000001</v>
      </c>
      <c r="I148" s="50">
        <v>41.5762</v>
      </c>
      <c r="J148" s="50">
        <v>21.0046</v>
      </c>
      <c r="K148" s="50">
        <v>20.4697</v>
      </c>
      <c r="L148" s="50">
        <v>29.358000000000001</v>
      </c>
      <c r="M148" s="50">
        <v>10.3508</v>
      </c>
      <c r="N148" s="50">
        <v>11.0009</v>
      </c>
      <c r="O148" s="50">
        <v>47.198</v>
      </c>
      <c r="P148" s="50">
        <v>5.1707000000000001</v>
      </c>
      <c r="Q148" s="50">
        <v>0</v>
      </c>
      <c r="R148" s="50">
        <v>0</v>
      </c>
      <c r="S148" s="50">
        <v>5.1707000000000001</v>
      </c>
    </row>
    <row r="149" spans="1:19" hidden="1" outlineLevel="1" collapsed="1">
      <c r="A149" s="15">
        <v>44743</v>
      </c>
      <c r="B149" s="50">
        <v>22.8674</v>
      </c>
      <c r="C149" s="50">
        <v>42.518999999999998</v>
      </c>
      <c r="D149" s="50">
        <v>19.525200000000002</v>
      </c>
      <c r="E149" s="50">
        <v>18.4754</v>
      </c>
      <c r="F149" s="50">
        <v>33.246099999999998</v>
      </c>
      <c r="G149" s="50">
        <v>17.963899999999999</v>
      </c>
      <c r="H149" s="50">
        <v>22.8887</v>
      </c>
      <c r="I149" s="50">
        <v>42.518999999999998</v>
      </c>
      <c r="J149" s="50">
        <v>19.5456</v>
      </c>
      <c r="K149" s="50">
        <v>18.4754</v>
      </c>
      <c r="L149" s="50">
        <v>33.246099999999998</v>
      </c>
      <c r="M149" s="50">
        <v>20.538900000000002</v>
      </c>
      <c r="N149" s="50">
        <v>7.4089</v>
      </c>
      <c r="O149" s="50">
        <v>42.225000000000001</v>
      </c>
      <c r="P149" s="50">
        <v>6.5990000000000002</v>
      </c>
      <c r="Q149" s="50">
        <v>0</v>
      </c>
      <c r="R149" s="50">
        <v>0</v>
      </c>
      <c r="S149" s="50">
        <v>6.5990000000000002</v>
      </c>
    </row>
    <row r="150" spans="1:19" hidden="1" outlineLevel="1" collapsed="1">
      <c r="A150" s="15">
        <v>44774</v>
      </c>
      <c r="B150" s="50">
        <v>26.5379</v>
      </c>
      <c r="C150" s="50">
        <v>42.386299999999999</v>
      </c>
      <c r="D150" s="50">
        <v>22.623100000000001</v>
      </c>
      <c r="E150" s="50">
        <v>20.330200000000001</v>
      </c>
      <c r="F150" s="50">
        <v>42.441899999999997</v>
      </c>
      <c r="G150" s="50">
        <v>15.869</v>
      </c>
      <c r="H150" s="50">
        <v>26.581199999999999</v>
      </c>
      <c r="I150" s="50">
        <v>42.386899999999997</v>
      </c>
      <c r="J150" s="50">
        <v>22.667999999999999</v>
      </c>
      <c r="K150" s="50">
        <v>20.330200000000001</v>
      </c>
      <c r="L150" s="50">
        <v>42.441899999999997</v>
      </c>
      <c r="M150" s="50">
        <v>19.743099999999998</v>
      </c>
      <c r="N150" s="50">
        <v>6.5663999999999998</v>
      </c>
      <c r="O150" s="50">
        <v>40.639899999999997</v>
      </c>
      <c r="P150" s="50">
        <v>5.4524999999999997</v>
      </c>
      <c r="Q150" s="50">
        <v>0</v>
      </c>
      <c r="R150" s="50">
        <v>0</v>
      </c>
      <c r="S150" s="50">
        <v>5.4524999999999997</v>
      </c>
    </row>
    <row r="151" spans="1:19" hidden="1" outlineLevel="1" collapsed="1">
      <c r="A151" s="15">
        <v>44805</v>
      </c>
      <c r="B151" s="50">
        <v>39.452599999999997</v>
      </c>
      <c r="C151" s="50">
        <v>42.1751</v>
      </c>
      <c r="D151" s="50">
        <v>38.727699999999999</v>
      </c>
      <c r="E151" s="50">
        <v>39.115200000000002</v>
      </c>
      <c r="F151" s="50">
        <v>37.384500000000003</v>
      </c>
      <c r="G151" s="50">
        <v>18.061</v>
      </c>
      <c r="H151" s="50">
        <v>39.455100000000002</v>
      </c>
      <c r="I151" s="50">
        <v>42.168399999999998</v>
      </c>
      <c r="J151" s="50">
        <v>38.734099999999998</v>
      </c>
      <c r="K151" s="50">
        <v>39.115200000000002</v>
      </c>
      <c r="L151" s="50">
        <v>37.384500000000003</v>
      </c>
      <c r="M151" s="50">
        <v>18.244800000000001</v>
      </c>
      <c r="N151" s="50">
        <v>35.264200000000002</v>
      </c>
      <c r="O151" s="50">
        <v>45.424300000000002</v>
      </c>
      <c r="P151" s="50">
        <v>7.0887000000000002</v>
      </c>
      <c r="Q151" s="50">
        <v>0</v>
      </c>
      <c r="R151" s="50">
        <v>0</v>
      </c>
      <c r="S151" s="50">
        <v>7.0887000000000002</v>
      </c>
    </row>
    <row r="152" spans="1:19" hidden="1" outlineLevel="1" collapsed="1">
      <c r="A152" s="15">
        <v>44835</v>
      </c>
      <c r="B152" s="50">
        <v>37.933999999999997</v>
      </c>
      <c r="C152" s="50">
        <v>43.765999999999998</v>
      </c>
      <c r="D152" s="50">
        <v>36.874699999999997</v>
      </c>
      <c r="E152" s="50">
        <v>37.369199999999999</v>
      </c>
      <c r="F152" s="50">
        <v>34.167400000000001</v>
      </c>
      <c r="G152" s="50">
        <v>16.862500000000001</v>
      </c>
      <c r="H152" s="50">
        <v>37.9801</v>
      </c>
      <c r="I152" s="50">
        <v>43.763599999999997</v>
      </c>
      <c r="J152" s="50">
        <v>36.928199999999997</v>
      </c>
      <c r="K152" s="50">
        <v>37.369199999999999</v>
      </c>
      <c r="L152" s="50">
        <v>34.167400000000001</v>
      </c>
      <c r="M152" s="50">
        <v>19.568300000000001</v>
      </c>
      <c r="N152" s="50">
        <v>6.9795999999999996</v>
      </c>
      <c r="O152" s="50">
        <v>50.424500000000002</v>
      </c>
      <c r="P152" s="50">
        <v>5.3076999999999996</v>
      </c>
      <c r="Q152" s="50">
        <v>0</v>
      </c>
      <c r="R152" s="50">
        <v>0</v>
      </c>
      <c r="S152" s="50">
        <v>5.3076999999999996</v>
      </c>
    </row>
    <row r="153" spans="1:19" hidden="1" outlineLevel="1" collapsed="1">
      <c r="A153" s="15">
        <v>44866</v>
      </c>
      <c r="B153" s="50">
        <v>38.854900000000001</v>
      </c>
      <c r="C153" s="50">
        <v>43.778500000000001</v>
      </c>
      <c r="D153" s="50">
        <v>37.551400000000001</v>
      </c>
      <c r="E153" s="50">
        <v>37.7532</v>
      </c>
      <c r="F153" s="50">
        <v>38.231299999999997</v>
      </c>
      <c r="G153" s="50">
        <v>15.4468</v>
      </c>
      <c r="H153" s="50">
        <v>38.905700000000003</v>
      </c>
      <c r="I153" s="50">
        <v>43.7697</v>
      </c>
      <c r="J153" s="50">
        <v>37.616500000000002</v>
      </c>
      <c r="K153" s="50">
        <v>37.7532</v>
      </c>
      <c r="L153" s="50">
        <v>38.231299999999997</v>
      </c>
      <c r="M153" s="50">
        <v>17.451799999999999</v>
      </c>
      <c r="N153" s="50">
        <v>12.818199999999999</v>
      </c>
      <c r="O153" s="50">
        <v>52.624699999999997</v>
      </c>
      <c r="P153" s="50">
        <v>8.0665999999999993</v>
      </c>
      <c r="Q153" s="50">
        <v>0</v>
      </c>
      <c r="R153" s="50">
        <v>0</v>
      </c>
      <c r="S153" s="50">
        <v>8.0665999999999993</v>
      </c>
    </row>
    <row r="154" spans="1:19" hidden="1" outlineLevel="1" collapsed="1">
      <c r="A154" s="15">
        <v>44896</v>
      </c>
      <c r="B154" s="50">
        <v>37.040799999999997</v>
      </c>
      <c r="C154" s="50">
        <v>43.147500000000001</v>
      </c>
      <c r="D154" s="50">
        <v>35.581800000000001</v>
      </c>
      <c r="E154" s="50">
        <v>35.626300000000001</v>
      </c>
      <c r="F154" s="50">
        <v>37.814</v>
      </c>
      <c r="G154" s="50">
        <v>16.454499999999999</v>
      </c>
      <c r="H154" s="50">
        <v>37.058500000000002</v>
      </c>
      <c r="I154" s="50">
        <v>43.144100000000002</v>
      </c>
      <c r="J154" s="50">
        <v>35.603999999999999</v>
      </c>
      <c r="K154" s="50">
        <v>35.626300000000001</v>
      </c>
      <c r="L154" s="50">
        <v>37.814</v>
      </c>
      <c r="M154" s="50">
        <v>17.4406</v>
      </c>
      <c r="N154" s="50">
        <v>11.7774</v>
      </c>
      <c r="O154" s="50">
        <v>50.929099999999998</v>
      </c>
      <c r="P154" s="50">
        <v>6.4040999999999997</v>
      </c>
      <c r="Q154" s="50">
        <v>0</v>
      </c>
      <c r="R154" s="50">
        <v>0</v>
      </c>
      <c r="S154" s="50">
        <v>6.4040999999999997</v>
      </c>
    </row>
    <row r="155" spans="1:19" hidden="1" outlineLevel="1" collapsed="1">
      <c r="A155" s="15">
        <v>44927</v>
      </c>
      <c r="B155" s="50">
        <v>37.084800000000001</v>
      </c>
      <c r="C155" s="50">
        <v>43.4955</v>
      </c>
      <c r="D155" s="50">
        <v>35.540700000000001</v>
      </c>
      <c r="E155" s="50">
        <v>35.691200000000002</v>
      </c>
      <c r="F155" s="50">
        <v>34.257599999999996</v>
      </c>
      <c r="G155" s="50">
        <v>21.795300000000001</v>
      </c>
      <c r="H155" s="50">
        <v>37.082599999999999</v>
      </c>
      <c r="I155" s="50">
        <v>43.489100000000001</v>
      </c>
      <c r="J155" s="50">
        <v>35.540700000000001</v>
      </c>
      <c r="K155" s="50">
        <v>35.691200000000002</v>
      </c>
      <c r="L155" s="50">
        <v>34.257599999999996</v>
      </c>
      <c r="M155" s="50">
        <v>21.795300000000001</v>
      </c>
      <c r="N155" s="50">
        <v>52.003799999999998</v>
      </c>
      <c r="O155" s="50">
        <v>52.003799999999998</v>
      </c>
      <c r="P155" s="50">
        <v>0</v>
      </c>
      <c r="Q155" s="50">
        <v>0</v>
      </c>
      <c r="R155" s="50">
        <v>0</v>
      </c>
      <c r="S155" s="50">
        <v>0</v>
      </c>
    </row>
    <row r="156" spans="1:19" hidden="1" outlineLevel="1" collapsed="1">
      <c r="A156" s="15">
        <v>44958</v>
      </c>
      <c r="B156" s="50">
        <v>38.412599999999998</v>
      </c>
      <c r="C156" s="50">
        <v>43.677300000000002</v>
      </c>
      <c r="D156" s="50">
        <v>37.081800000000001</v>
      </c>
      <c r="E156" s="50">
        <v>37.584000000000003</v>
      </c>
      <c r="F156" s="50">
        <v>34.900500000000001</v>
      </c>
      <c r="G156" s="50">
        <v>12.5541</v>
      </c>
      <c r="H156" s="50">
        <v>38.411099999999998</v>
      </c>
      <c r="I156" s="50">
        <v>43.674599999999998</v>
      </c>
      <c r="J156" s="50">
        <v>37.081800000000001</v>
      </c>
      <c r="K156" s="50">
        <v>37.584000000000003</v>
      </c>
      <c r="L156" s="50">
        <v>34.900500000000001</v>
      </c>
      <c r="M156" s="50">
        <v>12.5541</v>
      </c>
      <c r="N156" s="50">
        <v>46.888100000000001</v>
      </c>
      <c r="O156" s="50">
        <v>46.888100000000001</v>
      </c>
      <c r="P156" s="50">
        <v>0</v>
      </c>
      <c r="Q156" s="50">
        <v>0</v>
      </c>
      <c r="R156" s="50">
        <v>0</v>
      </c>
      <c r="S156" s="50" t="s">
        <v>126</v>
      </c>
    </row>
    <row r="157" spans="1:19" hidden="1" outlineLevel="1" collapsed="1">
      <c r="A157" s="15">
        <v>44986</v>
      </c>
      <c r="B157" s="50">
        <v>38.617699999999999</v>
      </c>
      <c r="C157" s="50">
        <v>43.956400000000002</v>
      </c>
      <c r="D157" s="50">
        <v>37.294800000000002</v>
      </c>
      <c r="E157" s="50">
        <v>38.140700000000002</v>
      </c>
      <c r="F157" s="50">
        <v>33.968899999999998</v>
      </c>
      <c r="G157" s="50">
        <v>12.5158</v>
      </c>
      <c r="H157" s="50">
        <v>38.628599999999999</v>
      </c>
      <c r="I157" s="50">
        <v>43.957299999999996</v>
      </c>
      <c r="J157" s="50">
        <v>37.308500000000002</v>
      </c>
      <c r="K157" s="50">
        <v>38.140700000000002</v>
      </c>
      <c r="L157" s="50">
        <v>33.968899999999998</v>
      </c>
      <c r="M157" s="50">
        <v>12.675599999999999</v>
      </c>
      <c r="N157" s="50">
        <v>15.506399999999999</v>
      </c>
      <c r="O157" s="50">
        <v>42.684899999999999</v>
      </c>
      <c r="P157" s="50">
        <v>4.1349999999999998</v>
      </c>
      <c r="Q157" s="50">
        <v>60</v>
      </c>
      <c r="R157" s="50">
        <v>0</v>
      </c>
      <c r="S157" s="50">
        <v>4.1223999999999998</v>
      </c>
    </row>
    <row r="158" spans="1:19" hidden="1" outlineLevel="1" collapsed="1">
      <c r="A158" s="15">
        <v>45017</v>
      </c>
      <c r="B158" s="50">
        <v>37.5627</v>
      </c>
      <c r="C158" s="50">
        <v>44.665599999999998</v>
      </c>
      <c r="D158" s="50">
        <v>35.9848</v>
      </c>
      <c r="E158" s="50">
        <v>36.369100000000003</v>
      </c>
      <c r="F158" s="50">
        <v>33.198</v>
      </c>
      <c r="G158" s="50">
        <v>19.308299999999999</v>
      </c>
      <c r="H158" s="50">
        <v>37.583599999999997</v>
      </c>
      <c r="I158" s="50">
        <v>44.669400000000003</v>
      </c>
      <c r="J158" s="50">
        <v>36.009900000000002</v>
      </c>
      <c r="K158" s="50">
        <v>36.369100000000003</v>
      </c>
      <c r="L158" s="50">
        <v>33.198</v>
      </c>
      <c r="M158" s="50">
        <v>20.439299999999999</v>
      </c>
      <c r="N158" s="50">
        <v>14.901300000000001</v>
      </c>
      <c r="O158" s="50">
        <v>41.296900000000001</v>
      </c>
      <c r="P158" s="50">
        <v>7.1791</v>
      </c>
      <c r="Q158" s="50">
        <v>0</v>
      </c>
      <c r="R158" s="50">
        <v>0</v>
      </c>
      <c r="S158" s="50">
        <v>7.1791</v>
      </c>
    </row>
    <row r="159" spans="1:19" hidden="1" outlineLevel="1" collapsed="1">
      <c r="A159" s="15">
        <v>45047</v>
      </c>
      <c r="B159" s="50">
        <v>38.7423</v>
      </c>
      <c r="C159" s="50">
        <v>45.083100000000002</v>
      </c>
      <c r="D159" s="50">
        <v>37.365600000000001</v>
      </c>
      <c r="E159" s="50">
        <v>37.794899999999998</v>
      </c>
      <c r="F159" s="50">
        <v>33.483899999999998</v>
      </c>
      <c r="G159" s="50">
        <v>17.6235</v>
      </c>
      <c r="H159" s="50">
        <v>38.771500000000003</v>
      </c>
      <c r="I159" s="50">
        <v>45.082000000000001</v>
      </c>
      <c r="J159" s="50">
        <v>37.401899999999998</v>
      </c>
      <c r="K159" s="50">
        <v>37.794899999999998</v>
      </c>
      <c r="L159" s="50">
        <v>33.483899999999998</v>
      </c>
      <c r="M159" s="50">
        <v>19.586300000000001</v>
      </c>
      <c r="N159" s="50">
        <v>14.2437</v>
      </c>
      <c r="O159" s="50">
        <v>45.8354</v>
      </c>
      <c r="P159" s="50">
        <v>5.0614999999999997</v>
      </c>
      <c r="Q159" s="50">
        <v>25</v>
      </c>
      <c r="R159" s="50">
        <v>0</v>
      </c>
      <c r="S159" s="50">
        <v>5.0559000000000003</v>
      </c>
    </row>
    <row r="160" spans="1:19" hidden="1" outlineLevel="1" collapsed="1">
      <c r="A160" s="15">
        <v>45078</v>
      </c>
      <c r="B160" s="50">
        <v>37.805</v>
      </c>
      <c r="C160" s="50">
        <v>46.0244</v>
      </c>
      <c r="D160" s="50">
        <v>36.375399999999999</v>
      </c>
      <c r="E160" s="50">
        <v>36.5092</v>
      </c>
      <c r="F160" s="50">
        <v>35.189900000000002</v>
      </c>
      <c r="G160" s="50">
        <v>23.7883</v>
      </c>
      <c r="H160" s="50">
        <v>37.802100000000003</v>
      </c>
      <c r="I160" s="50">
        <v>46.017099999999999</v>
      </c>
      <c r="J160" s="50">
        <v>36.375399999999999</v>
      </c>
      <c r="K160" s="50">
        <v>36.5092</v>
      </c>
      <c r="L160" s="50">
        <v>35.189900000000002</v>
      </c>
      <c r="M160" s="50">
        <v>23.7883</v>
      </c>
      <c r="N160" s="50">
        <v>50.854999999999997</v>
      </c>
      <c r="O160" s="50">
        <v>50.854999999999997</v>
      </c>
      <c r="P160" s="50">
        <v>0</v>
      </c>
      <c r="Q160" s="50">
        <v>0</v>
      </c>
      <c r="R160" s="50">
        <v>0</v>
      </c>
      <c r="S160" s="50" t="s">
        <v>126</v>
      </c>
    </row>
    <row r="161" spans="1:19" hidden="1" outlineLevel="1" collapsed="1">
      <c r="A161" s="15">
        <v>45108</v>
      </c>
      <c r="B161" s="50">
        <v>36.872500000000002</v>
      </c>
      <c r="C161" s="50">
        <v>46.018799999999999</v>
      </c>
      <c r="D161" s="50">
        <v>35.4602</v>
      </c>
      <c r="E161" s="50">
        <v>36.060600000000001</v>
      </c>
      <c r="F161" s="50">
        <v>29.237400000000001</v>
      </c>
      <c r="G161" s="50">
        <v>24.2849</v>
      </c>
      <c r="H161" s="50">
        <v>36.871000000000002</v>
      </c>
      <c r="I161" s="50">
        <v>46.016199999999998</v>
      </c>
      <c r="J161" s="50">
        <v>35.4602</v>
      </c>
      <c r="K161" s="50">
        <v>36.060600000000001</v>
      </c>
      <c r="L161" s="50">
        <v>29.237400000000001</v>
      </c>
      <c r="M161" s="50">
        <v>24.2849</v>
      </c>
      <c r="N161" s="50">
        <v>48.999499999999998</v>
      </c>
      <c r="O161" s="50">
        <v>48.999499999999998</v>
      </c>
      <c r="P161" s="50">
        <v>0</v>
      </c>
      <c r="Q161" s="50">
        <v>0</v>
      </c>
      <c r="R161" s="50">
        <v>0</v>
      </c>
      <c r="S161" s="50">
        <v>0</v>
      </c>
    </row>
    <row r="162" spans="1:19" hidden="1" outlineLevel="1" collapsed="1">
      <c r="A162" s="15">
        <v>45139</v>
      </c>
      <c r="B162" s="50">
        <v>37.851399999999998</v>
      </c>
      <c r="C162" s="50">
        <v>45.293900000000001</v>
      </c>
      <c r="D162" s="50">
        <v>36.5501</v>
      </c>
      <c r="E162" s="50">
        <v>37.7866</v>
      </c>
      <c r="F162" s="50">
        <v>26.4621</v>
      </c>
      <c r="G162" s="50">
        <v>20.803000000000001</v>
      </c>
      <c r="H162" s="50">
        <v>37.850299999999997</v>
      </c>
      <c r="I162" s="50">
        <v>45.2913</v>
      </c>
      <c r="J162" s="50">
        <v>36.5501</v>
      </c>
      <c r="K162" s="50">
        <v>37.7866</v>
      </c>
      <c r="L162" s="50">
        <v>26.4621</v>
      </c>
      <c r="M162" s="50">
        <v>20.803000000000001</v>
      </c>
      <c r="N162" s="50">
        <v>49.457099999999997</v>
      </c>
      <c r="O162" s="50">
        <v>49.457099999999997</v>
      </c>
      <c r="P162" s="50">
        <v>0</v>
      </c>
      <c r="Q162" s="50">
        <v>0</v>
      </c>
      <c r="R162" s="50">
        <v>0</v>
      </c>
      <c r="S162" s="50" t="s">
        <v>126</v>
      </c>
    </row>
    <row r="163" spans="1:19" hidden="1" outlineLevel="1" collapsed="1">
      <c r="A163" s="15">
        <v>45170</v>
      </c>
      <c r="B163" s="50">
        <v>36.6569</v>
      </c>
      <c r="C163" s="50">
        <v>45.316800000000001</v>
      </c>
      <c r="D163" s="50">
        <v>35.337800000000001</v>
      </c>
      <c r="E163" s="50">
        <v>36.703600000000002</v>
      </c>
      <c r="F163" s="50">
        <v>25.287400000000002</v>
      </c>
      <c r="G163" s="50">
        <v>15.776</v>
      </c>
      <c r="H163" s="50">
        <v>36.659599999999998</v>
      </c>
      <c r="I163" s="50">
        <v>45.315300000000001</v>
      </c>
      <c r="J163" s="50">
        <v>35.3416</v>
      </c>
      <c r="K163" s="50">
        <v>36.703600000000002</v>
      </c>
      <c r="L163" s="50">
        <v>25.287400000000002</v>
      </c>
      <c r="M163" s="50">
        <v>15.8086</v>
      </c>
      <c r="N163" s="50">
        <v>22.948799999999999</v>
      </c>
      <c r="O163" s="50">
        <v>48.376899999999999</v>
      </c>
      <c r="P163" s="50">
        <v>11.0845</v>
      </c>
      <c r="Q163" s="50">
        <v>36.5</v>
      </c>
      <c r="R163" s="50">
        <v>0</v>
      </c>
      <c r="S163" s="50">
        <v>11.065</v>
      </c>
    </row>
    <row r="164" spans="1:19" hidden="1" outlineLevel="1" collapsed="1">
      <c r="A164" s="15">
        <v>45200</v>
      </c>
      <c r="B164" s="50">
        <v>36.626199999999997</v>
      </c>
      <c r="C164" s="50">
        <v>45.125599999999999</v>
      </c>
      <c r="D164" s="50">
        <v>35.325499999999998</v>
      </c>
      <c r="E164" s="50">
        <v>36.2104</v>
      </c>
      <c r="F164" s="50">
        <v>26.584900000000001</v>
      </c>
      <c r="G164" s="50">
        <v>27.016200000000001</v>
      </c>
      <c r="H164" s="50">
        <v>36.625</v>
      </c>
      <c r="I164" s="50">
        <v>45.121400000000001</v>
      </c>
      <c r="J164" s="50">
        <v>35.325499999999998</v>
      </c>
      <c r="K164" s="50">
        <v>36.2104</v>
      </c>
      <c r="L164" s="50">
        <v>26.584900000000001</v>
      </c>
      <c r="M164" s="50">
        <v>27.016200000000001</v>
      </c>
      <c r="N164" s="50">
        <v>51.997599999999998</v>
      </c>
      <c r="O164" s="50">
        <v>52.131799999999998</v>
      </c>
      <c r="P164" s="50">
        <v>35.6736</v>
      </c>
      <c r="Q164" s="50">
        <v>35.6736</v>
      </c>
      <c r="R164" s="50">
        <v>0</v>
      </c>
      <c r="S164" s="50">
        <v>0</v>
      </c>
    </row>
    <row r="165" spans="1:19" hidden="1" outlineLevel="1" collapsed="1">
      <c r="A165" s="15">
        <v>45231</v>
      </c>
      <c r="B165" s="50">
        <v>36.6312</v>
      </c>
      <c r="C165" s="50">
        <v>45.081200000000003</v>
      </c>
      <c r="D165" s="50">
        <v>35.325099999999999</v>
      </c>
      <c r="E165" s="50">
        <v>36.989100000000001</v>
      </c>
      <c r="F165" s="50">
        <v>23.426600000000001</v>
      </c>
      <c r="G165" s="50">
        <v>24.738099999999999</v>
      </c>
      <c r="H165" s="50">
        <v>36.652099999999997</v>
      </c>
      <c r="I165" s="50">
        <v>45.076300000000003</v>
      </c>
      <c r="J165" s="50">
        <v>35.349800000000002</v>
      </c>
      <c r="K165" s="50">
        <v>36.989100000000001</v>
      </c>
      <c r="L165" s="50">
        <v>23.426600000000001</v>
      </c>
      <c r="M165" s="50">
        <v>25.293800000000001</v>
      </c>
      <c r="N165" s="50">
        <v>10.905200000000001</v>
      </c>
      <c r="O165" s="50">
        <v>51.8628</v>
      </c>
      <c r="P165" s="50">
        <v>5.3952999999999998</v>
      </c>
      <c r="Q165" s="50">
        <v>36.5</v>
      </c>
      <c r="R165" s="50">
        <v>0</v>
      </c>
      <c r="S165" s="50">
        <v>5.3925999999999998</v>
      </c>
    </row>
    <row r="166" spans="1:19" hidden="1" outlineLevel="1" collapsed="1">
      <c r="A166" s="15">
        <v>45261</v>
      </c>
      <c r="B166" s="50">
        <v>36.907800000000002</v>
      </c>
      <c r="C166" s="50">
        <v>45.3245</v>
      </c>
      <c r="D166" s="50">
        <v>35.591000000000001</v>
      </c>
      <c r="E166" s="50">
        <v>37.486199999999997</v>
      </c>
      <c r="F166" s="50">
        <v>20.770199999999999</v>
      </c>
      <c r="G166" s="50">
        <v>22.5777</v>
      </c>
      <c r="H166" s="50">
        <v>36.906199999999998</v>
      </c>
      <c r="I166" s="50">
        <v>45.322499999999998</v>
      </c>
      <c r="J166" s="50">
        <v>35.591000000000001</v>
      </c>
      <c r="K166" s="50">
        <v>37.486199999999997</v>
      </c>
      <c r="L166" s="50">
        <v>20.770199999999999</v>
      </c>
      <c r="M166" s="50">
        <v>22.5777</v>
      </c>
      <c r="N166" s="50">
        <v>47.214399999999998</v>
      </c>
      <c r="O166" s="50">
        <v>47.214399999999998</v>
      </c>
      <c r="P166" s="50">
        <v>0</v>
      </c>
      <c r="Q166" s="50">
        <v>0</v>
      </c>
      <c r="R166" s="50">
        <v>0</v>
      </c>
      <c r="S166" s="50" t="s">
        <v>126</v>
      </c>
    </row>
    <row r="167" spans="1:19" hidden="1" outlineLevel="1" collapsed="1">
      <c r="A167" s="15">
        <v>45292</v>
      </c>
      <c r="B167" s="50">
        <v>36.313000000000002</v>
      </c>
      <c r="C167" s="50">
        <v>45.210799999999999</v>
      </c>
      <c r="D167" s="50">
        <v>34.954599999999999</v>
      </c>
      <c r="E167" s="50">
        <v>36.085900000000002</v>
      </c>
      <c r="F167" s="50">
        <v>24.2287</v>
      </c>
      <c r="G167" s="50">
        <v>30.205200000000001</v>
      </c>
      <c r="H167" s="50">
        <v>36.311599999999999</v>
      </c>
      <c r="I167" s="50">
        <v>45.207299999999996</v>
      </c>
      <c r="J167" s="50">
        <v>34.954599999999999</v>
      </c>
      <c r="K167" s="50">
        <v>36.085900000000002</v>
      </c>
      <c r="L167" s="50">
        <v>24.2287</v>
      </c>
      <c r="M167" s="50">
        <v>30.205200000000001</v>
      </c>
      <c r="N167" s="50">
        <v>49.488599999999998</v>
      </c>
      <c r="O167" s="50">
        <v>49.488599999999998</v>
      </c>
      <c r="P167" s="50">
        <v>0</v>
      </c>
      <c r="Q167" s="50">
        <v>0</v>
      </c>
      <c r="R167" s="50">
        <v>0</v>
      </c>
      <c r="S167" s="50">
        <v>0</v>
      </c>
    </row>
    <row r="168" spans="1:19" hidden="1" outlineLevel="1" collapsed="1">
      <c r="A168" s="15">
        <v>45323</v>
      </c>
      <c r="B168" s="50">
        <v>37.673400000000001</v>
      </c>
      <c r="C168" s="50">
        <v>44.244700000000002</v>
      </c>
      <c r="D168" s="50">
        <v>36.550600000000003</v>
      </c>
      <c r="E168" s="50">
        <v>38.152000000000001</v>
      </c>
      <c r="F168" s="50">
        <v>21.371600000000001</v>
      </c>
      <c r="G168" s="50">
        <v>25.5289</v>
      </c>
      <c r="H168" s="50">
        <v>37.673299999999998</v>
      </c>
      <c r="I168" s="50">
        <v>44.246699999999997</v>
      </c>
      <c r="J168" s="50">
        <v>36.550600000000003</v>
      </c>
      <c r="K168" s="50">
        <v>38.152000000000001</v>
      </c>
      <c r="L168" s="50">
        <v>21.371600000000001</v>
      </c>
      <c r="M168" s="50">
        <v>25.5289</v>
      </c>
      <c r="N168" s="50">
        <v>40.149900000000002</v>
      </c>
      <c r="O168" s="50">
        <v>40.149900000000002</v>
      </c>
      <c r="P168" s="50">
        <v>0</v>
      </c>
      <c r="Q168" s="50">
        <v>0</v>
      </c>
      <c r="R168" s="50">
        <v>0</v>
      </c>
      <c r="S168" s="50" t="s">
        <v>126</v>
      </c>
    </row>
    <row r="169" spans="1:19" hidden="1" outlineLevel="1" collapsed="1">
      <c r="A169" s="15">
        <v>45352</v>
      </c>
      <c r="B169" s="50">
        <v>37.109699999999997</v>
      </c>
      <c r="C169" s="50">
        <v>41.957599999999999</v>
      </c>
      <c r="D169" s="50">
        <v>36.345300000000002</v>
      </c>
      <c r="E169" s="50">
        <v>38.080599999999997</v>
      </c>
      <c r="F169" s="50">
        <v>20.229399999999998</v>
      </c>
      <c r="G169" s="50">
        <v>25.975100000000001</v>
      </c>
      <c r="H169" s="50">
        <v>37.107500000000002</v>
      </c>
      <c r="I169" s="50">
        <v>41.951799999999999</v>
      </c>
      <c r="J169" s="50">
        <v>36.345599999999997</v>
      </c>
      <c r="K169" s="50">
        <v>38.0809</v>
      </c>
      <c r="L169" s="50">
        <v>20.229399999999998</v>
      </c>
      <c r="M169" s="50">
        <v>25.975100000000001</v>
      </c>
      <c r="N169" s="50">
        <v>43.394399999999997</v>
      </c>
      <c r="O169" s="50">
        <v>44.292099999999998</v>
      </c>
      <c r="P169" s="50">
        <v>0</v>
      </c>
      <c r="Q169" s="50">
        <v>0</v>
      </c>
      <c r="R169" s="50">
        <v>0</v>
      </c>
      <c r="S169" s="50" t="s">
        <v>126</v>
      </c>
    </row>
    <row r="170" spans="1:19" hidden="1" outlineLevel="1" collapsed="1">
      <c r="A170" s="15">
        <v>45383</v>
      </c>
      <c r="B170" s="50">
        <v>35.325800000000001</v>
      </c>
      <c r="C170" s="50">
        <v>42.400500000000001</v>
      </c>
      <c r="D170" s="50">
        <v>34.287799999999997</v>
      </c>
      <c r="E170" s="50">
        <v>35.759700000000002</v>
      </c>
      <c r="F170" s="50">
        <v>24.319600000000001</v>
      </c>
      <c r="G170" s="50">
        <v>25.6587</v>
      </c>
      <c r="H170" s="50">
        <v>35.3215</v>
      </c>
      <c r="I170" s="50">
        <v>42.3904</v>
      </c>
      <c r="J170" s="50">
        <v>34.287799999999997</v>
      </c>
      <c r="K170" s="50">
        <v>35.759700000000002</v>
      </c>
      <c r="L170" s="50">
        <v>24.319600000000001</v>
      </c>
      <c r="M170" s="50">
        <v>25.6587</v>
      </c>
      <c r="N170" s="50">
        <v>45.3613</v>
      </c>
      <c r="O170" s="50">
        <v>45.3613</v>
      </c>
      <c r="P170" s="50">
        <v>0</v>
      </c>
      <c r="Q170" s="50">
        <v>0</v>
      </c>
      <c r="R170" s="50">
        <v>0</v>
      </c>
      <c r="S170" s="50" t="s">
        <v>126</v>
      </c>
    </row>
    <row r="171" spans="1:19" hidden="1" outlineLevel="1" collapsed="1">
      <c r="A171" s="15">
        <v>45413</v>
      </c>
      <c r="B171" s="50">
        <v>36.623399999999997</v>
      </c>
      <c r="C171" s="50">
        <v>42.809199999999997</v>
      </c>
      <c r="D171" s="50">
        <v>35.639600000000002</v>
      </c>
      <c r="E171" s="50">
        <v>37.109299999999998</v>
      </c>
      <c r="F171" s="50">
        <v>24.67</v>
      </c>
      <c r="G171" s="50">
        <v>21.4665</v>
      </c>
      <c r="H171" s="50">
        <v>36.621000000000002</v>
      </c>
      <c r="I171" s="50">
        <v>42.801400000000001</v>
      </c>
      <c r="J171" s="50">
        <v>35.639600000000002</v>
      </c>
      <c r="K171" s="50">
        <v>37.109299999999998</v>
      </c>
      <c r="L171" s="50">
        <v>24.67</v>
      </c>
      <c r="M171" s="50">
        <v>21.4665</v>
      </c>
      <c r="N171" s="50">
        <v>47.581099999999999</v>
      </c>
      <c r="O171" s="50">
        <v>47.581099999999999</v>
      </c>
      <c r="P171" s="50">
        <v>0</v>
      </c>
      <c r="Q171" s="50">
        <v>0</v>
      </c>
      <c r="R171" s="50">
        <v>0</v>
      </c>
      <c r="S171" s="50" t="s">
        <v>126</v>
      </c>
    </row>
    <row r="172" spans="1:19" hidden="1" outlineLevel="1" collapsed="1">
      <c r="A172" s="15">
        <v>45444</v>
      </c>
      <c r="B172" s="50">
        <v>36.432899999999997</v>
      </c>
      <c r="C172" s="50">
        <v>43.541200000000003</v>
      </c>
      <c r="D172" s="50">
        <v>35.420699999999997</v>
      </c>
      <c r="E172" s="50">
        <v>36.775500000000001</v>
      </c>
      <c r="F172" s="50">
        <v>23.2807</v>
      </c>
      <c r="G172" s="50">
        <v>25.243400000000001</v>
      </c>
      <c r="H172" s="50">
        <v>36.430700000000002</v>
      </c>
      <c r="I172" s="50">
        <v>43.534500000000001</v>
      </c>
      <c r="J172" s="50">
        <v>35.420699999999997</v>
      </c>
      <c r="K172" s="50">
        <v>36.775500000000001</v>
      </c>
      <c r="L172" s="50">
        <v>23.2807</v>
      </c>
      <c r="M172" s="50">
        <v>25.243400000000001</v>
      </c>
      <c r="N172" s="50">
        <v>47.811700000000002</v>
      </c>
      <c r="O172" s="50">
        <v>47.814999999999998</v>
      </c>
      <c r="P172" s="50">
        <v>13.5</v>
      </c>
      <c r="Q172" s="50">
        <v>13.5</v>
      </c>
      <c r="R172" s="50">
        <v>0</v>
      </c>
      <c r="S172" s="50" t="s">
        <v>126</v>
      </c>
    </row>
    <row r="173" spans="1:19" hidden="1" outlineLevel="1" collapsed="1">
      <c r="A173" s="15">
        <v>45474</v>
      </c>
      <c r="B173" s="50">
        <v>35.4056</v>
      </c>
      <c r="C173" s="50">
        <v>43.280099999999997</v>
      </c>
      <c r="D173" s="50">
        <v>34.225499999999997</v>
      </c>
      <c r="E173" s="50">
        <v>35.4054</v>
      </c>
      <c r="F173" s="50">
        <v>24.7287</v>
      </c>
      <c r="G173" s="50">
        <v>24.6633</v>
      </c>
      <c r="H173" s="50">
        <v>35.399500000000003</v>
      </c>
      <c r="I173" s="50">
        <v>43.259300000000003</v>
      </c>
      <c r="J173" s="50">
        <v>34.225499999999997</v>
      </c>
      <c r="K173" s="50">
        <v>35.4054</v>
      </c>
      <c r="L173" s="50">
        <v>24.7287</v>
      </c>
      <c r="M173" s="50">
        <v>24.6633</v>
      </c>
      <c r="N173" s="50">
        <v>49.607199999999999</v>
      </c>
      <c r="O173" s="50">
        <v>49.607199999999999</v>
      </c>
      <c r="P173" s="50">
        <v>0</v>
      </c>
      <c r="Q173" s="50">
        <v>0</v>
      </c>
      <c r="R173" s="50">
        <v>0</v>
      </c>
      <c r="S173" s="50" t="s">
        <v>126</v>
      </c>
    </row>
    <row r="174" spans="1:19" hidden="1" outlineLevel="1" collapsed="1">
      <c r="A174" s="15">
        <v>45505</v>
      </c>
      <c r="B174" s="50">
        <v>36.521700000000003</v>
      </c>
      <c r="C174" s="50">
        <v>43.148000000000003</v>
      </c>
      <c r="D174" s="50">
        <v>35.543100000000003</v>
      </c>
      <c r="E174" s="50">
        <v>36.5274</v>
      </c>
      <c r="F174" s="50">
        <v>23.7409</v>
      </c>
      <c r="G174" s="50">
        <v>28.819299999999998</v>
      </c>
      <c r="H174" s="50">
        <v>36.516399999999997</v>
      </c>
      <c r="I174" s="50">
        <v>43.128100000000003</v>
      </c>
      <c r="J174" s="50">
        <v>35.543100000000003</v>
      </c>
      <c r="K174" s="50">
        <v>36.5274</v>
      </c>
      <c r="L174" s="50">
        <v>23.7409</v>
      </c>
      <c r="M174" s="50">
        <v>28.819299999999998</v>
      </c>
      <c r="N174" s="50">
        <v>49.167299999999997</v>
      </c>
      <c r="O174" s="50">
        <v>49.167299999999997</v>
      </c>
      <c r="P174" s="50">
        <v>0</v>
      </c>
      <c r="Q174" s="50">
        <v>0</v>
      </c>
      <c r="R174" s="50">
        <v>0</v>
      </c>
      <c r="S174" s="50" t="s">
        <v>126</v>
      </c>
    </row>
    <row r="175" spans="1:19" hidden="1" outlineLevel="1" collapsed="1">
      <c r="A175" s="15">
        <v>45536</v>
      </c>
      <c r="B175" s="50">
        <v>35.903799999999997</v>
      </c>
      <c r="C175" s="50">
        <v>43.093600000000002</v>
      </c>
      <c r="D175" s="50">
        <v>34.836399999999998</v>
      </c>
      <c r="E175" s="50">
        <v>35.841299999999997</v>
      </c>
      <c r="F175" s="50">
        <v>24.924199999999999</v>
      </c>
      <c r="G175" s="50">
        <v>26.025300000000001</v>
      </c>
      <c r="H175" s="50">
        <v>35.900700000000001</v>
      </c>
      <c r="I175" s="50">
        <v>43.086799999999997</v>
      </c>
      <c r="J175" s="50">
        <v>34.836399999999998</v>
      </c>
      <c r="K175" s="50">
        <v>35.841299999999997</v>
      </c>
      <c r="L175" s="50">
        <v>24.924199999999999</v>
      </c>
      <c r="M175" s="50">
        <v>26.025300000000001</v>
      </c>
      <c r="N175" s="50">
        <v>45.852800000000002</v>
      </c>
      <c r="O175" s="50">
        <v>45.852800000000002</v>
      </c>
      <c r="P175" s="50">
        <v>0</v>
      </c>
      <c r="Q175" s="50">
        <v>0</v>
      </c>
      <c r="R175" s="50">
        <v>0</v>
      </c>
      <c r="S175" s="50">
        <v>0</v>
      </c>
    </row>
    <row r="176" spans="1:19" hidden="1" outlineLevel="1" collapsed="1">
      <c r="A176" s="15">
        <v>45566</v>
      </c>
      <c r="B176" s="50">
        <v>36.254899999999999</v>
      </c>
      <c r="C176" s="50">
        <v>43.003999999999998</v>
      </c>
      <c r="D176" s="50">
        <v>35.2333</v>
      </c>
      <c r="E176" s="50">
        <v>36.5349</v>
      </c>
      <c r="F176" s="50">
        <v>24.923500000000001</v>
      </c>
      <c r="G176" s="50">
        <v>26.819299999999998</v>
      </c>
      <c r="H176" s="50">
        <v>36.253700000000002</v>
      </c>
      <c r="I176" s="50">
        <v>42.999600000000001</v>
      </c>
      <c r="J176" s="50">
        <v>35.2333</v>
      </c>
      <c r="K176" s="50">
        <v>36.5349</v>
      </c>
      <c r="L176" s="50">
        <v>24.923500000000001</v>
      </c>
      <c r="M176" s="50">
        <v>26.819299999999998</v>
      </c>
      <c r="N176" s="50">
        <v>49.538699999999999</v>
      </c>
      <c r="O176" s="50">
        <v>49.538699999999999</v>
      </c>
      <c r="P176" s="50">
        <v>0</v>
      </c>
      <c r="Q176" s="50">
        <v>0</v>
      </c>
      <c r="R176" s="50">
        <v>0</v>
      </c>
      <c r="S176" s="50">
        <v>0</v>
      </c>
    </row>
    <row r="177" spans="1:19" collapsed="1">
      <c r="A177" s="15">
        <v>45597</v>
      </c>
      <c r="B177" s="50">
        <v>35.353400000000001</v>
      </c>
      <c r="C177" s="50">
        <v>43.902200000000001</v>
      </c>
      <c r="D177" s="50">
        <v>34.221800000000002</v>
      </c>
      <c r="E177" s="50">
        <v>36.1798</v>
      </c>
      <c r="F177" s="50">
        <v>21.944900000000001</v>
      </c>
      <c r="G177" s="50">
        <v>22.481300000000001</v>
      </c>
      <c r="H177" s="50">
        <v>35.348799999999997</v>
      </c>
      <c r="I177" s="50">
        <v>43.896099999999997</v>
      </c>
      <c r="J177" s="50">
        <v>34.220300000000002</v>
      </c>
      <c r="K177" s="50">
        <v>36.178199999999997</v>
      </c>
      <c r="L177" s="50">
        <v>21.944900000000001</v>
      </c>
      <c r="M177" s="50">
        <v>22.481300000000001</v>
      </c>
      <c r="N177" s="50">
        <v>47.283099999999997</v>
      </c>
      <c r="O177" s="50">
        <v>46.1614</v>
      </c>
      <c r="P177" s="50">
        <v>52</v>
      </c>
      <c r="Q177" s="50">
        <v>52</v>
      </c>
      <c r="R177" s="50">
        <v>0</v>
      </c>
      <c r="S177" s="50">
        <v>0</v>
      </c>
    </row>
    <row r="178" spans="1:19">
      <c r="A178" s="15">
        <v>45627</v>
      </c>
      <c r="B178" s="50">
        <v>36.154699999999998</v>
      </c>
      <c r="C178" s="50">
        <v>43.400700000000001</v>
      </c>
      <c r="D178" s="50">
        <v>35.080399999999997</v>
      </c>
      <c r="E178" s="50">
        <v>36.377499999999998</v>
      </c>
      <c r="F178" s="50">
        <v>21.3428</v>
      </c>
      <c r="G178" s="50">
        <v>31.848199999999999</v>
      </c>
      <c r="H178" s="50">
        <v>36.154299999999999</v>
      </c>
      <c r="I178" s="50">
        <v>43.413499999999999</v>
      </c>
      <c r="J178" s="50">
        <v>35.080399999999997</v>
      </c>
      <c r="K178" s="50">
        <v>36.377499999999998</v>
      </c>
      <c r="L178" s="50">
        <v>21.3428</v>
      </c>
      <c r="M178" s="50">
        <v>31.848199999999999</v>
      </c>
      <c r="N178" s="50">
        <v>37.699199999999998</v>
      </c>
      <c r="O178" s="50">
        <v>37.699199999999998</v>
      </c>
      <c r="P178" s="50">
        <v>0</v>
      </c>
      <c r="Q178" s="50">
        <v>0</v>
      </c>
      <c r="R178" s="50">
        <v>0</v>
      </c>
      <c r="S178" s="50">
        <v>0</v>
      </c>
    </row>
    <row r="179" spans="1:19">
      <c r="A179" s="15">
        <v>45658</v>
      </c>
      <c r="B179" s="50">
        <v>35.775599999999997</v>
      </c>
      <c r="C179" s="50">
        <v>43.584499999999998</v>
      </c>
      <c r="D179" s="50">
        <v>34.730499999999999</v>
      </c>
      <c r="E179" s="50">
        <v>36.831600000000002</v>
      </c>
      <c r="F179" s="50">
        <v>23.963100000000001</v>
      </c>
      <c r="G179" s="50">
        <v>24.9864</v>
      </c>
      <c r="H179" s="50">
        <v>35.7789</v>
      </c>
      <c r="I179" s="50">
        <v>43.658900000000003</v>
      </c>
      <c r="J179" s="50">
        <v>34.730499999999999</v>
      </c>
      <c r="K179" s="50">
        <v>36.831600000000002</v>
      </c>
      <c r="L179" s="50">
        <v>23.963100000000001</v>
      </c>
      <c r="M179" s="50">
        <v>24.9864</v>
      </c>
      <c r="N179" s="50">
        <v>31.005700000000001</v>
      </c>
      <c r="O179" s="50">
        <v>31.005700000000001</v>
      </c>
      <c r="P179" s="50">
        <v>0</v>
      </c>
      <c r="Q179" s="50">
        <v>0</v>
      </c>
      <c r="R179" s="50">
        <v>0</v>
      </c>
      <c r="S179" s="50">
        <v>0</v>
      </c>
    </row>
    <row r="180" spans="1:19">
      <c r="A180" s="15">
        <v>45689</v>
      </c>
      <c r="B180" s="50">
        <v>36.953200000000002</v>
      </c>
      <c r="C180" s="50">
        <v>44.050199999999997</v>
      </c>
      <c r="D180" s="50">
        <v>35.929699999999997</v>
      </c>
      <c r="E180" s="50">
        <v>36.9711</v>
      </c>
      <c r="F180" s="50">
        <v>27.157900000000001</v>
      </c>
      <c r="G180" s="50">
        <v>26.247199999999999</v>
      </c>
      <c r="H180" s="50">
        <v>36.952199999999998</v>
      </c>
      <c r="I180" s="50">
        <v>44.046999999999997</v>
      </c>
      <c r="J180" s="50">
        <v>35.929699999999997</v>
      </c>
      <c r="K180" s="50">
        <v>36.9711</v>
      </c>
      <c r="L180" s="50">
        <v>27.157900000000001</v>
      </c>
      <c r="M180" s="50">
        <v>26.247199999999999</v>
      </c>
      <c r="N180" s="50">
        <v>49.122599999999998</v>
      </c>
      <c r="O180" s="50">
        <v>49.122599999999998</v>
      </c>
      <c r="P180" s="50">
        <v>0</v>
      </c>
      <c r="Q180" s="50">
        <v>0</v>
      </c>
      <c r="R180" s="50">
        <v>0</v>
      </c>
      <c r="S180" s="50" t="s">
        <v>126</v>
      </c>
    </row>
    <row r="181" spans="1:19">
      <c r="A181" s="15">
        <v>45717</v>
      </c>
      <c r="B181" s="50">
        <v>37.311799999999998</v>
      </c>
      <c r="C181" s="50">
        <v>43.260599999999997</v>
      </c>
      <c r="D181" s="50">
        <v>36.426600000000001</v>
      </c>
      <c r="E181" s="50">
        <v>37.325699999999998</v>
      </c>
      <c r="F181" s="50">
        <v>27.3795</v>
      </c>
      <c r="G181" s="50">
        <v>27.656199999999998</v>
      </c>
      <c r="H181" s="50">
        <v>37.310600000000001</v>
      </c>
      <c r="I181" s="50">
        <v>43.2575</v>
      </c>
      <c r="J181" s="50">
        <v>36.426600000000001</v>
      </c>
      <c r="K181" s="50">
        <v>37.325699999999998</v>
      </c>
      <c r="L181" s="50">
        <v>27.3795</v>
      </c>
      <c r="M181" s="50">
        <v>27.656199999999998</v>
      </c>
      <c r="N181" s="50">
        <v>46.151899999999998</v>
      </c>
      <c r="O181" s="50">
        <v>46.151899999999998</v>
      </c>
      <c r="P181" s="50">
        <v>0</v>
      </c>
      <c r="Q181" s="50">
        <v>0</v>
      </c>
      <c r="R181" s="50">
        <v>0</v>
      </c>
      <c r="S181" s="50" t="s">
        <v>126</v>
      </c>
    </row>
    <row r="182" spans="1:19">
      <c r="A182" s="15">
        <v>45748</v>
      </c>
      <c r="B182" s="50">
        <v>35.556699999999999</v>
      </c>
      <c r="C182" s="50">
        <v>42.557499999999997</v>
      </c>
      <c r="D182" s="50">
        <v>34.573700000000002</v>
      </c>
      <c r="E182" s="50">
        <v>36.820300000000003</v>
      </c>
      <c r="F182" s="50">
        <v>23.7607</v>
      </c>
      <c r="G182" s="50">
        <v>25.456299999999999</v>
      </c>
      <c r="H182" s="50">
        <v>35.592300000000002</v>
      </c>
      <c r="I182" s="50">
        <v>42.9343</v>
      </c>
      <c r="J182" s="50">
        <v>34.573700000000002</v>
      </c>
      <c r="K182" s="50">
        <v>36.820300000000003</v>
      </c>
      <c r="L182" s="50">
        <v>23.7607</v>
      </c>
      <c r="M182" s="50">
        <v>25.456299999999999</v>
      </c>
      <c r="N182" s="50">
        <v>11.3118</v>
      </c>
      <c r="O182" s="50">
        <v>11.3118</v>
      </c>
      <c r="P182" s="50">
        <v>0</v>
      </c>
      <c r="Q182" s="50">
        <v>0</v>
      </c>
      <c r="R182" s="50">
        <v>0</v>
      </c>
      <c r="S182" s="50" t="s">
        <v>126</v>
      </c>
    </row>
    <row r="183" spans="1:19">
      <c r="A183" s="15">
        <v>45778</v>
      </c>
      <c r="B183" s="50">
        <v>36.840800000000002</v>
      </c>
      <c r="C183" s="50">
        <v>42.425199999999997</v>
      </c>
      <c r="D183" s="50">
        <v>36.022500000000001</v>
      </c>
      <c r="E183" s="50">
        <v>37.170099999999998</v>
      </c>
      <c r="F183" s="50">
        <v>25.791699999999999</v>
      </c>
      <c r="G183" s="50">
        <v>28.760899999999999</v>
      </c>
      <c r="H183" s="50">
        <v>36.8399</v>
      </c>
      <c r="I183" s="50">
        <v>42.421599999999998</v>
      </c>
      <c r="J183" s="50">
        <v>36.022500000000001</v>
      </c>
      <c r="K183" s="50">
        <v>37.170099999999998</v>
      </c>
      <c r="L183" s="50">
        <v>25.791699999999999</v>
      </c>
      <c r="M183" s="50">
        <v>28.760899999999999</v>
      </c>
      <c r="N183" s="50">
        <v>48.326799999999999</v>
      </c>
      <c r="O183" s="50">
        <v>48.326799999999999</v>
      </c>
      <c r="P183" s="50">
        <v>0</v>
      </c>
      <c r="Q183" s="50">
        <v>0</v>
      </c>
      <c r="R183" s="50">
        <v>0</v>
      </c>
      <c r="S183" s="50" t="s">
        <v>126</v>
      </c>
    </row>
    <row r="184" spans="1:19">
      <c r="A184" s="15">
        <v>45809</v>
      </c>
      <c r="B184" s="50">
        <v>36.593299999999999</v>
      </c>
      <c r="C184" s="50">
        <v>42.475499999999997</v>
      </c>
      <c r="D184" s="50">
        <v>35.720500000000001</v>
      </c>
      <c r="E184" s="50">
        <v>37.084600000000002</v>
      </c>
      <c r="F184" s="50">
        <v>24.992100000000001</v>
      </c>
      <c r="G184" s="50">
        <v>24.352</v>
      </c>
      <c r="H184" s="50">
        <v>36.590200000000003</v>
      </c>
      <c r="I184" s="50">
        <v>42.4649</v>
      </c>
      <c r="J184" s="50">
        <v>35.720500000000001</v>
      </c>
      <c r="K184" s="50">
        <v>37.084600000000002</v>
      </c>
      <c r="L184" s="50">
        <v>24.992100000000001</v>
      </c>
      <c r="M184" s="50">
        <v>24.352</v>
      </c>
      <c r="N184" s="50">
        <v>47.071399999999997</v>
      </c>
      <c r="O184" s="50">
        <v>47.071399999999997</v>
      </c>
      <c r="P184" s="50">
        <v>0</v>
      </c>
      <c r="Q184" s="50">
        <v>0</v>
      </c>
      <c r="R184" s="50">
        <v>0</v>
      </c>
      <c r="S184" s="50">
        <v>0</v>
      </c>
    </row>
    <row r="185" spans="1:19">
      <c r="A185" s="15">
        <v>45839</v>
      </c>
      <c r="B185" s="50">
        <v>35.3065</v>
      </c>
      <c r="C185" s="50">
        <v>43.010800000000003</v>
      </c>
      <c r="D185" s="50">
        <v>34.332000000000001</v>
      </c>
      <c r="E185" s="50">
        <v>36.784700000000001</v>
      </c>
      <c r="F185" s="50">
        <v>23.343800000000002</v>
      </c>
      <c r="G185" s="50">
        <v>24.9099</v>
      </c>
      <c r="H185" s="50">
        <v>35.306699999999999</v>
      </c>
      <c r="I185" s="50">
        <v>43.026299999999999</v>
      </c>
      <c r="J185" s="50">
        <v>34.332000000000001</v>
      </c>
      <c r="K185" s="50">
        <v>36.784700000000001</v>
      </c>
      <c r="L185" s="50">
        <v>23.343800000000002</v>
      </c>
      <c r="M185" s="50">
        <v>24.9099</v>
      </c>
      <c r="N185" s="50">
        <v>34.361199999999997</v>
      </c>
      <c r="O185" s="50">
        <v>34.361199999999997</v>
      </c>
      <c r="P185" s="50">
        <v>0</v>
      </c>
      <c r="Q185" s="50">
        <v>0</v>
      </c>
      <c r="R185" s="50">
        <v>0</v>
      </c>
      <c r="S185" s="50">
        <v>0</v>
      </c>
    </row>
    <row r="186" spans="1:19">
      <c r="A186" s="15">
        <v>45870</v>
      </c>
      <c r="B186" s="50">
        <v>36.354799999999997</v>
      </c>
      <c r="C186" s="50">
        <v>42.233199999999997</v>
      </c>
      <c r="D186" s="50">
        <v>35.600200000000001</v>
      </c>
      <c r="E186" s="50">
        <v>36.847900000000003</v>
      </c>
      <c r="F186" s="50">
        <v>25.864000000000001</v>
      </c>
      <c r="G186" s="50">
        <v>25.031199999999998</v>
      </c>
      <c r="H186" s="50">
        <v>36.354900000000001</v>
      </c>
      <c r="I186" s="50">
        <v>42.240299999999998</v>
      </c>
      <c r="J186" s="50">
        <v>35.600200000000001</v>
      </c>
      <c r="K186" s="50">
        <v>36.847900000000003</v>
      </c>
      <c r="L186" s="50">
        <v>25.864000000000001</v>
      </c>
      <c r="M186" s="50">
        <v>25.031199999999998</v>
      </c>
      <c r="N186" s="50">
        <v>36.161099999999998</v>
      </c>
      <c r="O186" s="50">
        <v>36.161099999999998</v>
      </c>
      <c r="P186" s="50">
        <v>0</v>
      </c>
      <c r="Q186" s="50">
        <v>0</v>
      </c>
      <c r="R186" s="50">
        <v>0</v>
      </c>
      <c r="S186" s="50">
        <v>0</v>
      </c>
    </row>
    <row r="187" spans="1:19">
      <c r="A187" s="15">
        <v>45901</v>
      </c>
      <c r="B187" s="50">
        <v>36.275199999999998</v>
      </c>
      <c r="C187" s="50">
        <v>42.128799999999998</v>
      </c>
      <c r="D187" s="50">
        <v>35.467799999999997</v>
      </c>
      <c r="E187" s="50">
        <v>37.070700000000002</v>
      </c>
      <c r="F187" s="50">
        <v>23.766100000000002</v>
      </c>
      <c r="G187" s="50">
        <v>27.024100000000001</v>
      </c>
      <c r="H187" s="50">
        <v>36.295099999999998</v>
      </c>
      <c r="I187" s="50">
        <v>42.327399999999997</v>
      </c>
      <c r="J187" s="50">
        <v>35.467799999999997</v>
      </c>
      <c r="K187" s="50">
        <v>37.070700000000002</v>
      </c>
      <c r="L187" s="50">
        <v>23.766100000000002</v>
      </c>
      <c r="M187" s="50">
        <v>27.024100000000001</v>
      </c>
      <c r="N187" s="50">
        <v>7.9177</v>
      </c>
      <c r="O187" s="50">
        <v>7.9177</v>
      </c>
      <c r="P187" s="50">
        <v>0</v>
      </c>
      <c r="Q187" s="50">
        <v>0</v>
      </c>
      <c r="R187" s="50">
        <v>0</v>
      </c>
      <c r="S187" s="50" t="s">
        <v>126</v>
      </c>
    </row>
    <row r="188" spans="1:19">
      <c r="A188" s="15">
        <v>45931</v>
      </c>
      <c r="B188" s="50">
        <v>34.830399999999997</v>
      </c>
      <c r="C188" s="50">
        <v>41.268900000000002</v>
      </c>
      <c r="D188" s="50">
        <v>34.027200000000001</v>
      </c>
      <c r="E188" s="50">
        <v>36.095300000000002</v>
      </c>
      <c r="F188" s="50">
        <v>21.8672</v>
      </c>
      <c r="G188" s="50">
        <v>30.002500000000001</v>
      </c>
      <c r="H188" s="50">
        <v>34.83</v>
      </c>
      <c r="I188" s="50">
        <v>41.2776</v>
      </c>
      <c r="J188" s="50">
        <v>34.027200000000001</v>
      </c>
      <c r="K188" s="50">
        <v>36.095300000000002</v>
      </c>
      <c r="L188" s="50">
        <v>21.8672</v>
      </c>
      <c r="M188" s="50">
        <v>30.002500000000001</v>
      </c>
      <c r="N188" s="50">
        <v>36.560899999999997</v>
      </c>
      <c r="O188" s="50">
        <v>36.560899999999997</v>
      </c>
      <c r="P188" s="50">
        <v>0</v>
      </c>
      <c r="Q188" s="50">
        <v>0</v>
      </c>
      <c r="R188" s="50">
        <v>0</v>
      </c>
      <c r="S188" s="50">
        <v>0</v>
      </c>
    </row>
    <row r="189" spans="1:19">
      <c r="A189" s="15">
        <v>45962</v>
      </c>
      <c r="B189" s="50">
        <v>34.639200000000002</v>
      </c>
      <c r="C189" s="50">
        <v>41.069699999999997</v>
      </c>
      <c r="D189" s="50">
        <v>33.870600000000003</v>
      </c>
      <c r="E189" s="50">
        <v>35.520000000000003</v>
      </c>
      <c r="F189" s="50">
        <v>19.9086</v>
      </c>
      <c r="G189" s="50">
        <v>28.9709</v>
      </c>
      <c r="H189" s="50">
        <v>34.640599999999999</v>
      </c>
      <c r="I189" s="50">
        <v>41.088799999999999</v>
      </c>
      <c r="J189" s="50">
        <v>33.870600000000003</v>
      </c>
      <c r="K189" s="50">
        <v>35.520000000000003</v>
      </c>
      <c r="L189" s="50">
        <v>19.9086</v>
      </c>
      <c r="M189" s="50">
        <v>28.9709</v>
      </c>
      <c r="N189" s="50">
        <v>22.195699999999999</v>
      </c>
      <c r="O189" s="50">
        <v>22.195699999999999</v>
      </c>
      <c r="P189" s="50">
        <v>0</v>
      </c>
      <c r="Q189" s="50">
        <v>0</v>
      </c>
      <c r="R189" s="50">
        <v>0</v>
      </c>
      <c r="S189" s="50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31" customWidth="1"/>
    <col min="3" max="3" width="14.33203125" style="31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31" customWidth="1"/>
    <col min="22" max="16384" width="9.109375" style="31"/>
  </cols>
  <sheetData>
    <row r="1" spans="1:21">
      <c r="A1" s="27" t="s">
        <v>131</v>
      </c>
      <c r="B1" s="17"/>
    </row>
    <row r="2" spans="1:21" ht="5.25" customHeight="1"/>
    <row r="3" spans="1:21" ht="25.5" customHeight="1">
      <c r="A3" s="229" t="s">
        <v>110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</row>
    <row r="4" spans="1:21" ht="12.75" customHeight="1">
      <c r="A4" s="18" t="s">
        <v>130</v>
      </c>
    </row>
    <row r="5" spans="1:21" ht="12.75" customHeight="1">
      <c r="A5" s="33" t="s">
        <v>53</v>
      </c>
    </row>
    <row r="6" spans="1:21" s="34" customFormat="1" ht="12.75" customHeight="1">
      <c r="A6" s="224" t="s">
        <v>0</v>
      </c>
      <c r="B6" s="213" t="s">
        <v>1</v>
      </c>
      <c r="C6" s="213" t="s">
        <v>4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32" t="s">
        <v>5</v>
      </c>
    </row>
    <row r="7" spans="1:21" s="34" customForma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55"/>
    </row>
    <row r="8" spans="1:21" ht="69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56"/>
    </row>
    <row r="9" spans="1:21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42"/>
    </row>
    <row r="10" spans="1:2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</row>
    <row r="11" spans="1:21" ht="12.75" hidden="1" customHeight="1" outlineLevel="1">
      <c r="A11" s="15">
        <v>40544</v>
      </c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</row>
    <row r="12" spans="1:21" hidden="1" outlineLevel="1">
      <c r="A12" s="15">
        <v>40575</v>
      </c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</row>
    <row r="13" spans="1:21" hidden="1" outlineLevel="1">
      <c r="A13" s="15">
        <v>40603</v>
      </c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</row>
    <row r="14" spans="1:21" hidden="1" outlineLevel="1">
      <c r="A14" s="15">
        <v>40634</v>
      </c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</row>
    <row r="15" spans="1:21" hidden="1" outlineLevel="1">
      <c r="A15" s="15">
        <v>40664</v>
      </c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</row>
    <row r="16" spans="1:21" hidden="1" outlineLevel="1">
      <c r="A16" s="15">
        <v>40695</v>
      </c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</row>
    <row r="17" spans="1:20" hidden="1" outlineLevel="1">
      <c r="A17" s="15">
        <v>40725</v>
      </c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</row>
    <row r="18" spans="1:20" hidden="1" outlineLevel="1">
      <c r="A18" s="15">
        <v>40756</v>
      </c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</row>
    <row r="19" spans="1:20" hidden="1" outlineLevel="1">
      <c r="A19" s="15">
        <v>40787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</row>
    <row r="20" spans="1:20" hidden="1" outlineLevel="1">
      <c r="A20" s="15">
        <v>40817</v>
      </c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</row>
    <row r="21" spans="1:20" hidden="1" outlineLevel="1">
      <c r="A21" s="15">
        <v>40848</v>
      </c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</row>
    <row r="22" spans="1:20" hidden="1" outlineLevel="1">
      <c r="A22" s="15">
        <v>40878</v>
      </c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</row>
    <row r="23" spans="1:20" hidden="1" outlineLevel="1">
      <c r="A23" s="15">
        <v>40909</v>
      </c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</row>
    <row r="24" spans="1:20" hidden="1" outlineLevel="1">
      <c r="A24" s="15">
        <v>40940</v>
      </c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</row>
    <row r="25" spans="1:20" hidden="1" outlineLevel="1">
      <c r="A25" s="15">
        <v>40969</v>
      </c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</row>
    <row r="26" spans="1:20" hidden="1" outlineLevel="1">
      <c r="A26" s="15">
        <v>41000</v>
      </c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</row>
    <row r="27" spans="1:20" hidden="1" outlineLevel="1">
      <c r="A27" s="15">
        <v>41030</v>
      </c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</row>
    <row r="28" spans="1:20" hidden="1" outlineLevel="1">
      <c r="A28" s="15">
        <v>41061</v>
      </c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</row>
    <row r="29" spans="1:20" hidden="1" outlineLevel="1">
      <c r="A29" s="15">
        <v>41091</v>
      </c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</row>
    <row r="30" spans="1:20" hidden="1" outlineLevel="1">
      <c r="A30" s="15">
        <v>41122</v>
      </c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</row>
    <row r="31" spans="1:20" hidden="1" outlineLevel="1">
      <c r="A31" s="15">
        <v>41153</v>
      </c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</row>
    <row r="32" spans="1:20" hidden="1" outlineLevel="1">
      <c r="A32" s="15">
        <v>41183</v>
      </c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</row>
    <row r="33" spans="1:21" hidden="1" outlineLevel="1">
      <c r="A33" s="15">
        <v>41214</v>
      </c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</row>
    <row r="34" spans="1:21" hidden="1" outlineLevel="1">
      <c r="A34" s="15">
        <v>41244</v>
      </c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</row>
    <row r="35" spans="1:21" hidden="1" outlineLevel="1">
      <c r="A35" s="15">
        <v>41275</v>
      </c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</row>
    <row r="36" spans="1:21" hidden="1" outlineLevel="1">
      <c r="A36" s="15">
        <v>41306</v>
      </c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</row>
    <row r="37" spans="1:21" hidden="1" outlineLevel="1">
      <c r="A37" s="15">
        <v>41334</v>
      </c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</row>
    <row r="38" spans="1:21" hidden="1" outlineLevel="1">
      <c r="A38" s="15">
        <v>41365</v>
      </c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</row>
    <row r="39" spans="1:21" hidden="1" outlineLevel="1">
      <c r="A39" s="15">
        <v>41395</v>
      </c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</row>
    <row r="40" spans="1:21" hidden="1" outlineLevel="1">
      <c r="A40" s="15">
        <v>41426</v>
      </c>
      <c r="B40" s="50">
        <v>13.698499999999999</v>
      </c>
      <c r="C40" s="50">
        <v>20.2</v>
      </c>
      <c r="D40" s="50">
        <v>0</v>
      </c>
      <c r="E40" s="50">
        <v>20.2</v>
      </c>
      <c r="F40" s="50">
        <v>0</v>
      </c>
      <c r="G40" s="50">
        <v>20.2</v>
      </c>
      <c r="H40" s="50">
        <v>0</v>
      </c>
      <c r="I40" s="50">
        <v>20.2</v>
      </c>
      <c r="J40" s="50">
        <v>0</v>
      </c>
      <c r="K40" s="50">
        <v>20.2</v>
      </c>
      <c r="L40" s="50">
        <v>0</v>
      </c>
      <c r="M40" s="50">
        <v>20.2</v>
      </c>
      <c r="N40" s="50">
        <v>0</v>
      </c>
      <c r="O40" s="50">
        <v>0</v>
      </c>
      <c r="P40" s="50">
        <v>0</v>
      </c>
      <c r="Q40" s="50">
        <v>0</v>
      </c>
      <c r="R40" s="50">
        <v>0</v>
      </c>
      <c r="S40" s="50">
        <v>0</v>
      </c>
      <c r="T40" s="50">
        <v>0</v>
      </c>
      <c r="U40" s="50">
        <v>13.6914</v>
      </c>
    </row>
    <row r="41" spans="1:21" hidden="1" outlineLevel="1">
      <c r="A41" s="15">
        <v>41456</v>
      </c>
      <c r="B41" s="50">
        <v>14.514699999999999</v>
      </c>
      <c r="C41" s="50">
        <v>0</v>
      </c>
      <c r="D41" s="50">
        <v>0</v>
      </c>
      <c r="E41" s="50">
        <v>0</v>
      </c>
      <c r="F41" s="50">
        <v>0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50">
        <v>0</v>
      </c>
      <c r="N41" s="50">
        <v>0</v>
      </c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14.514699999999999</v>
      </c>
    </row>
    <row r="42" spans="1:21" hidden="1" outlineLevel="1">
      <c r="A42" s="15">
        <v>41487</v>
      </c>
      <c r="B42" s="50">
        <v>14.173400000000001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50"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50">
        <v>14.173400000000001</v>
      </c>
    </row>
    <row r="43" spans="1:21" hidden="1" outlineLevel="1">
      <c r="A43" s="15">
        <v>41518</v>
      </c>
      <c r="B43" s="50">
        <v>14.872199999999999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0</v>
      </c>
      <c r="I43" s="50">
        <v>0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14.872170385549689</v>
      </c>
    </row>
    <row r="44" spans="1:21" hidden="1" outlineLevel="1">
      <c r="A44" s="15">
        <v>41548</v>
      </c>
      <c r="B44" s="50">
        <v>14.083399999999999</v>
      </c>
      <c r="C44" s="50">
        <v>0</v>
      </c>
      <c r="D44" s="50">
        <v>0</v>
      </c>
      <c r="E44" s="50">
        <v>0</v>
      </c>
      <c r="F44" s="50">
        <v>0</v>
      </c>
      <c r="G44" s="50">
        <v>0</v>
      </c>
      <c r="H44" s="50">
        <v>0</v>
      </c>
      <c r="I44" s="50">
        <v>0</v>
      </c>
      <c r="J44" s="50">
        <v>0</v>
      </c>
      <c r="K44" s="50">
        <v>0</v>
      </c>
      <c r="L44" s="50">
        <v>0</v>
      </c>
      <c r="M44" s="50">
        <v>0</v>
      </c>
      <c r="N44" s="50">
        <v>0</v>
      </c>
      <c r="O44" s="50">
        <v>0</v>
      </c>
      <c r="P44" s="50">
        <v>0</v>
      </c>
      <c r="Q44" s="50">
        <v>0</v>
      </c>
      <c r="R44" s="50">
        <v>0</v>
      </c>
      <c r="S44" s="50">
        <v>0</v>
      </c>
      <c r="T44" s="50">
        <v>0</v>
      </c>
      <c r="U44" s="50">
        <v>14.083399999999999</v>
      </c>
    </row>
    <row r="45" spans="1:21" hidden="1" outlineLevel="1">
      <c r="A45" s="15">
        <v>41579</v>
      </c>
      <c r="B45" s="50">
        <v>14.688700000000001</v>
      </c>
      <c r="C45" s="50">
        <v>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0</v>
      </c>
      <c r="J45" s="50">
        <v>0</v>
      </c>
      <c r="K45" s="50">
        <v>0</v>
      </c>
      <c r="L45" s="50">
        <v>0</v>
      </c>
      <c r="M45" s="50">
        <v>0</v>
      </c>
      <c r="N45" s="50">
        <v>0</v>
      </c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14.688797387491885</v>
      </c>
    </row>
    <row r="46" spans="1:21" hidden="1" outlineLevel="1">
      <c r="A46" s="15">
        <v>41609</v>
      </c>
      <c r="B46" s="50">
        <v>14.5427</v>
      </c>
      <c r="C46" s="50">
        <v>0</v>
      </c>
      <c r="D46" s="50">
        <v>0</v>
      </c>
      <c r="E46" s="50">
        <v>0</v>
      </c>
      <c r="F46" s="50">
        <v>0</v>
      </c>
      <c r="G46" s="50">
        <v>0</v>
      </c>
      <c r="H46" s="50">
        <v>0</v>
      </c>
      <c r="I46" s="50">
        <v>0</v>
      </c>
      <c r="J46" s="50">
        <v>0</v>
      </c>
      <c r="K46" s="50">
        <v>0</v>
      </c>
      <c r="L46" s="50">
        <v>0</v>
      </c>
      <c r="M46" s="50">
        <v>0</v>
      </c>
      <c r="N46" s="50">
        <v>0</v>
      </c>
      <c r="O46" s="50">
        <v>0</v>
      </c>
      <c r="P46" s="50">
        <v>0</v>
      </c>
      <c r="Q46" s="50">
        <v>0</v>
      </c>
      <c r="R46" s="50">
        <v>0</v>
      </c>
      <c r="S46" s="50">
        <v>0</v>
      </c>
      <c r="T46" s="50">
        <v>0</v>
      </c>
      <c r="U46" s="50">
        <v>14.542759291831674</v>
      </c>
    </row>
    <row r="47" spans="1:21" hidden="1" outlineLevel="1">
      <c r="A47" s="15">
        <v>41640</v>
      </c>
      <c r="B47" s="50">
        <v>17.066400000000002</v>
      </c>
      <c r="C47" s="50">
        <v>0</v>
      </c>
      <c r="D47" s="50">
        <v>0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50">
        <v>0</v>
      </c>
      <c r="N47" s="50">
        <v>0</v>
      </c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17.066400000000002</v>
      </c>
    </row>
    <row r="48" spans="1:21" hidden="1" outlineLevel="1">
      <c r="A48" s="15">
        <v>41671</v>
      </c>
      <c r="B48" s="50">
        <v>18.383800000000001</v>
      </c>
      <c r="C48" s="50">
        <v>20.433700000000002</v>
      </c>
      <c r="D48" s="50">
        <v>0</v>
      </c>
      <c r="E48" s="50">
        <v>20.433700000000002</v>
      </c>
      <c r="F48" s="50">
        <v>20.433700000000002</v>
      </c>
      <c r="G48" s="50">
        <v>0</v>
      </c>
      <c r="H48" s="50">
        <v>0</v>
      </c>
      <c r="I48" s="50">
        <v>20.433700000000002</v>
      </c>
      <c r="J48" s="50">
        <v>0</v>
      </c>
      <c r="K48" s="50">
        <v>20.433700000000002</v>
      </c>
      <c r="L48" s="50">
        <v>20.433700000000002</v>
      </c>
      <c r="M48" s="50">
        <v>0</v>
      </c>
      <c r="N48" s="50">
        <v>0</v>
      </c>
      <c r="O48" s="50">
        <v>0</v>
      </c>
      <c r="P48" s="50">
        <v>0</v>
      </c>
      <c r="Q48" s="50">
        <v>0</v>
      </c>
      <c r="R48" s="50">
        <v>0</v>
      </c>
      <c r="S48" s="50">
        <v>0</v>
      </c>
      <c r="T48" s="50">
        <v>0</v>
      </c>
      <c r="U48" s="50">
        <v>18.380891074894858</v>
      </c>
    </row>
    <row r="49" spans="1:21" hidden="1" outlineLevel="1">
      <c r="A49" s="15">
        <v>41699</v>
      </c>
      <c r="B49" s="50">
        <v>19.2422</v>
      </c>
      <c r="C49" s="50">
        <v>24.845800000000001</v>
      </c>
      <c r="D49" s="50">
        <v>0</v>
      </c>
      <c r="E49" s="50">
        <v>24.845800000000001</v>
      </c>
      <c r="F49" s="50">
        <v>0</v>
      </c>
      <c r="G49" s="50">
        <v>24.845800000000001</v>
      </c>
      <c r="H49" s="50">
        <v>0</v>
      </c>
      <c r="I49" s="50">
        <v>24.845800000000001</v>
      </c>
      <c r="J49" s="50">
        <v>0</v>
      </c>
      <c r="K49" s="50">
        <v>24.845800000000001</v>
      </c>
      <c r="L49" s="50">
        <v>0</v>
      </c>
      <c r="M49" s="50">
        <v>24.845800000000001</v>
      </c>
      <c r="N49" s="50">
        <v>0</v>
      </c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19.0215</v>
      </c>
    </row>
    <row r="50" spans="1:21" hidden="1" outlineLevel="1">
      <c r="A50" s="15">
        <v>41730</v>
      </c>
      <c r="B50" s="50">
        <v>18.281199999999998</v>
      </c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0</v>
      </c>
      <c r="N50" s="50">
        <v>0</v>
      </c>
      <c r="O50" s="50">
        <v>0</v>
      </c>
      <c r="P50" s="50">
        <v>0</v>
      </c>
      <c r="Q50" s="50">
        <v>0</v>
      </c>
      <c r="R50" s="50">
        <v>0</v>
      </c>
      <c r="S50" s="50">
        <v>0</v>
      </c>
      <c r="T50" s="50">
        <v>0</v>
      </c>
      <c r="U50" s="50">
        <v>18.281199999999998</v>
      </c>
    </row>
    <row r="51" spans="1:21" hidden="1" outlineLevel="1">
      <c r="A51" s="15">
        <v>41760</v>
      </c>
      <c r="B51" s="50">
        <v>18.7455</v>
      </c>
      <c r="C51" s="50">
        <v>0</v>
      </c>
      <c r="D51" s="50">
        <v>0</v>
      </c>
      <c r="E51" s="50">
        <v>0</v>
      </c>
      <c r="F51" s="50">
        <v>0</v>
      </c>
      <c r="G51" s="50">
        <v>0</v>
      </c>
      <c r="H51" s="50">
        <v>0</v>
      </c>
      <c r="I51" s="50">
        <v>0</v>
      </c>
      <c r="J51" s="50">
        <v>0</v>
      </c>
      <c r="K51" s="50">
        <v>0</v>
      </c>
      <c r="L51" s="50">
        <v>0</v>
      </c>
      <c r="M51" s="50">
        <v>0</v>
      </c>
      <c r="N51" s="50">
        <v>0</v>
      </c>
      <c r="O51" s="50">
        <v>0</v>
      </c>
      <c r="P51" s="50">
        <v>0</v>
      </c>
      <c r="Q51" s="50">
        <v>0</v>
      </c>
      <c r="R51" s="50">
        <v>0</v>
      </c>
      <c r="S51" s="50">
        <v>0</v>
      </c>
      <c r="T51" s="50">
        <v>0</v>
      </c>
      <c r="U51" s="50">
        <v>18.745450881590948</v>
      </c>
    </row>
    <row r="52" spans="1:21" hidden="1" outlineLevel="1">
      <c r="A52" s="15">
        <v>41791</v>
      </c>
      <c r="B52" s="50">
        <v>14.565799999999999</v>
      </c>
      <c r="C52" s="50">
        <v>0</v>
      </c>
      <c r="D52" s="50">
        <v>0</v>
      </c>
      <c r="E52" s="50">
        <v>0</v>
      </c>
      <c r="F52" s="50">
        <v>0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50">
        <v>0</v>
      </c>
      <c r="N52" s="50">
        <v>0</v>
      </c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14.565799999999999</v>
      </c>
    </row>
    <row r="53" spans="1:21" hidden="1" outlineLevel="1">
      <c r="A53" s="15">
        <v>41821</v>
      </c>
      <c r="B53" s="50">
        <v>14.2014</v>
      </c>
      <c r="C53" s="50">
        <v>0</v>
      </c>
      <c r="D53" s="50">
        <v>0</v>
      </c>
      <c r="E53" s="50">
        <v>0</v>
      </c>
      <c r="F53" s="50">
        <v>0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50">
        <v>0</v>
      </c>
      <c r="N53" s="50">
        <v>0</v>
      </c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14.2014</v>
      </c>
    </row>
    <row r="54" spans="1:21" hidden="1" outlineLevel="1">
      <c r="A54" s="15">
        <v>41852</v>
      </c>
      <c r="B54" s="50">
        <v>16.148900000000001</v>
      </c>
      <c r="C54" s="50">
        <v>0</v>
      </c>
      <c r="D54" s="50">
        <v>0</v>
      </c>
      <c r="E54" s="50">
        <v>0</v>
      </c>
      <c r="F54" s="50">
        <v>0</v>
      </c>
      <c r="G54" s="50">
        <v>0</v>
      </c>
      <c r="H54" s="50">
        <v>0</v>
      </c>
      <c r="I54" s="50">
        <v>0</v>
      </c>
      <c r="J54" s="50">
        <v>0</v>
      </c>
      <c r="K54" s="50">
        <v>0</v>
      </c>
      <c r="L54" s="50">
        <v>0</v>
      </c>
      <c r="M54" s="50">
        <v>0</v>
      </c>
      <c r="N54" s="50">
        <v>0</v>
      </c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16.148900000000001</v>
      </c>
    </row>
    <row r="55" spans="1:21" hidden="1" outlineLevel="1">
      <c r="A55" s="15">
        <v>41883</v>
      </c>
      <c r="B55" s="50">
        <v>15.423500000000001</v>
      </c>
      <c r="C55" s="50">
        <v>0</v>
      </c>
      <c r="D55" s="50">
        <v>0</v>
      </c>
      <c r="E55" s="50">
        <v>0</v>
      </c>
      <c r="F55" s="50">
        <v>0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50">
        <v>0</v>
      </c>
      <c r="N55" s="50">
        <v>0</v>
      </c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15.4234875280313</v>
      </c>
    </row>
    <row r="56" spans="1:21" hidden="1" outlineLevel="1">
      <c r="A56" s="15">
        <v>41913</v>
      </c>
      <c r="B56" s="50">
        <v>18.064900000000002</v>
      </c>
      <c r="C56" s="50">
        <v>0</v>
      </c>
      <c r="D56" s="50">
        <v>0</v>
      </c>
      <c r="E56" s="50">
        <v>0</v>
      </c>
      <c r="F56" s="50">
        <v>0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50">
        <v>0</v>
      </c>
      <c r="N56" s="50">
        <v>0</v>
      </c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18.064962639541736</v>
      </c>
    </row>
    <row r="57" spans="1:21" hidden="1" outlineLevel="1">
      <c r="A57" s="15">
        <v>41944</v>
      </c>
      <c r="B57" s="50">
        <v>17.282499999999999</v>
      </c>
      <c r="C57" s="50">
        <v>0</v>
      </c>
      <c r="D57" s="50">
        <v>0</v>
      </c>
      <c r="E57" s="50">
        <v>0</v>
      </c>
      <c r="F57" s="50">
        <v>0</v>
      </c>
      <c r="G57" s="50">
        <v>0</v>
      </c>
      <c r="H57" s="50">
        <v>0</v>
      </c>
      <c r="I57" s="50">
        <v>0</v>
      </c>
      <c r="J57" s="50">
        <v>0</v>
      </c>
      <c r="K57" s="50">
        <v>0</v>
      </c>
      <c r="L57" s="50">
        <v>0</v>
      </c>
      <c r="M57" s="50">
        <v>0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17.282499999999999</v>
      </c>
    </row>
    <row r="58" spans="1:21" hidden="1" outlineLevel="1">
      <c r="A58" s="15">
        <v>41974</v>
      </c>
      <c r="B58" s="50">
        <v>16.4315</v>
      </c>
      <c r="C58" s="50">
        <v>0</v>
      </c>
      <c r="D58" s="50">
        <v>0</v>
      </c>
      <c r="E58" s="50">
        <v>0</v>
      </c>
      <c r="F58" s="50">
        <v>0</v>
      </c>
      <c r="G58" s="50">
        <v>0</v>
      </c>
      <c r="H58" s="50">
        <v>0</v>
      </c>
      <c r="I58" s="50">
        <v>0</v>
      </c>
      <c r="J58" s="50">
        <v>0</v>
      </c>
      <c r="K58" s="50">
        <v>0</v>
      </c>
      <c r="L58" s="50">
        <v>0</v>
      </c>
      <c r="M58" s="50">
        <v>0</v>
      </c>
      <c r="N58" s="50">
        <v>0</v>
      </c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16.431473458490391</v>
      </c>
    </row>
    <row r="59" spans="1:21" hidden="1" outlineLevel="1">
      <c r="A59" s="15">
        <v>42005</v>
      </c>
      <c r="B59" s="50">
        <v>19.8081</v>
      </c>
      <c r="C59" s="50">
        <v>0</v>
      </c>
      <c r="D59" s="50">
        <v>0</v>
      </c>
      <c r="E59" s="50">
        <v>0</v>
      </c>
      <c r="F59" s="50">
        <v>0</v>
      </c>
      <c r="G59" s="50">
        <v>0</v>
      </c>
      <c r="H59" s="50">
        <v>0</v>
      </c>
      <c r="I59" s="50">
        <v>0</v>
      </c>
      <c r="J59" s="50">
        <v>0</v>
      </c>
      <c r="K59" s="50">
        <v>0</v>
      </c>
      <c r="L59" s="50">
        <v>0</v>
      </c>
      <c r="M59" s="50">
        <v>0</v>
      </c>
      <c r="N59" s="50">
        <v>0</v>
      </c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0</v>
      </c>
      <c r="U59" s="50">
        <v>19.8081</v>
      </c>
    </row>
    <row r="60" spans="1:21" hidden="1" outlineLevel="1">
      <c r="A60" s="15">
        <v>42036</v>
      </c>
      <c r="B60" s="50">
        <v>20.673200000000001</v>
      </c>
      <c r="C60" s="50">
        <v>0</v>
      </c>
      <c r="D60" s="50">
        <v>0</v>
      </c>
      <c r="E60" s="50">
        <v>0</v>
      </c>
      <c r="F60" s="50">
        <v>0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50">
        <v>0</v>
      </c>
      <c r="N60" s="50">
        <v>0</v>
      </c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0</v>
      </c>
      <c r="U60" s="50">
        <v>20.673200000000001</v>
      </c>
    </row>
    <row r="61" spans="1:21" hidden="1" outlineLevel="1">
      <c r="A61" s="15">
        <v>42064</v>
      </c>
      <c r="B61" s="50">
        <v>19.1799</v>
      </c>
      <c r="C61" s="50">
        <v>0</v>
      </c>
      <c r="D61" s="50">
        <v>0</v>
      </c>
      <c r="E61" s="50">
        <v>0</v>
      </c>
      <c r="F61" s="50">
        <v>0</v>
      </c>
      <c r="G61" s="50">
        <v>0</v>
      </c>
      <c r="H61" s="50">
        <v>0</v>
      </c>
      <c r="I61" s="50">
        <v>0</v>
      </c>
      <c r="J61" s="50">
        <v>0</v>
      </c>
      <c r="K61" s="50">
        <v>0</v>
      </c>
      <c r="L61" s="50">
        <v>0</v>
      </c>
      <c r="M61" s="50">
        <v>0</v>
      </c>
      <c r="N61" s="50">
        <v>0</v>
      </c>
      <c r="O61" s="50">
        <v>0</v>
      </c>
      <c r="P61" s="50">
        <v>0</v>
      </c>
      <c r="Q61" s="50">
        <v>0</v>
      </c>
      <c r="R61" s="50">
        <v>0</v>
      </c>
      <c r="S61" s="50">
        <v>0</v>
      </c>
      <c r="T61" s="50">
        <v>0</v>
      </c>
      <c r="U61" s="50">
        <v>19.1799</v>
      </c>
    </row>
    <row r="62" spans="1:21" hidden="1" outlineLevel="1">
      <c r="A62" s="15">
        <v>42095</v>
      </c>
      <c r="B62" s="50">
        <v>14.6693</v>
      </c>
      <c r="C62" s="50">
        <v>0</v>
      </c>
      <c r="D62" s="50">
        <v>0</v>
      </c>
      <c r="E62" s="50">
        <v>0</v>
      </c>
      <c r="F62" s="50">
        <v>0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50">
        <v>0</v>
      </c>
      <c r="N62" s="50">
        <v>0</v>
      </c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14.669302656573672</v>
      </c>
    </row>
    <row r="63" spans="1:21" hidden="1" outlineLevel="1">
      <c r="A63" s="15">
        <v>42125</v>
      </c>
      <c r="B63" s="50">
        <v>20.4129</v>
      </c>
      <c r="C63" s="50">
        <v>0</v>
      </c>
      <c r="D63" s="50">
        <v>0</v>
      </c>
      <c r="E63" s="50">
        <v>0</v>
      </c>
      <c r="F63" s="50">
        <v>0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50">
        <v>0</v>
      </c>
      <c r="N63" s="50">
        <v>0</v>
      </c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20.4129</v>
      </c>
    </row>
    <row r="64" spans="1:21" hidden="1" outlineLevel="1">
      <c r="A64" s="15">
        <v>42156</v>
      </c>
      <c r="B64" s="50">
        <v>6.7106000000000003</v>
      </c>
      <c r="C64" s="50">
        <v>0</v>
      </c>
      <c r="D64" s="50">
        <v>0</v>
      </c>
      <c r="E64" s="50">
        <v>0</v>
      </c>
      <c r="F64" s="50">
        <v>0</v>
      </c>
      <c r="G64" s="50">
        <v>0</v>
      </c>
      <c r="H64" s="50">
        <v>0</v>
      </c>
      <c r="I64" s="50">
        <v>0</v>
      </c>
      <c r="J64" s="50">
        <v>0</v>
      </c>
      <c r="K64" s="50">
        <v>0</v>
      </c>
      <c r="L64" s="50">
        <v>0</v>
      </c>
      <c r="M64" s="50">
        <v>0</v>
      </c>
      <c r="N64" s="50">
        <v>0</v>
      </c>
      <c r="O64" s="50">
        <v>0</v>
      </c>
      <c r="P64" s="50">
        <v>0</v>
      </c>
      <c r="Q64" s="50">
        <v>0</v>
      </c>
      <c r="R64" s="50">
        <v>0</v>
      </c>
      <c r="S64" s="50">
        <v>0</v>
      </c>
      <c r="T64" s="50">
        <v>0</v>
      </c>
      <c r="U64" s="50">
        <v>6.7106000000000003</v>
      </c>
    </row>
    <row r="65" spans="1:21" hidden="1" outlineLevel="1">
      <c r="A65" s="15">
        <v>42186</v>
      </c>
      <c r="B65" s="50">
        <v>18.447099999999999</v>
      </c>
      <c r="C65" s="50">
        <v>0</v>
      </c>
      <c r="D65" s="50">
        <v>0</v>
      </c>
      <c r="E65" s="50">
        <v>0</v>
      </c>
      <c r="F65" s="50">
        <v>0</v>
      </c>
      <c r="G65" s="50">
        <v>0</v>
      </c>
      <c r="H65" s="50">
        <v>0</v>
      </c>
      <c r="I65" s="50">
        <v>0</v>
      </c>
      <c r="J65" s="50">
        <v>0</v>
      </c>
      <c r="K65" s="50">
        <v>0</v>
      </c>
      <c r="L65" s="50">
        <v>0</v>
      </c>
      <c r="M65" s="50">
        <v>0</v>
      </c>
      <c r="N65" s="50">
        <v>0</v>
      </c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18.447099999999999</v>
      </c>
    </row>
    <row r="66" spans="1:21" hidden="1" outlineLevel="1">
      <c r="A66" s="15">
        <v>42217</v>
      </c>
      <c r="B66" s="50">
        <v>20.3142</v>
      </c>
      <c r="C66" s="50">
        <v>0</v>
      </c>
      <c r="D66" s="50">
        <v>0</v>
      </c>
      <c r="E66" s="50">
        <v>0</v>
      </c>
      <c r="F66" s="50">
        <v>0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20.314186962745392</v>
      </c>
    </row>
    <row r="67" spans="1:21" hidden="1" outlineLevel="1">
      <c r="A67" s="15">
        <v>42248</v>
      </c>
      <c r="B67" s="50">
        <v>20.247299999999999</v>
      </c>
      <c r="C67" s="50">
        <v>0</v>
      </c>
      <c r="D67" s="50">
        <v>0</v>
      </c>
      <c r="E67" s="50">
        <v>0</v>
      </c>
      <c r="F67" s="50">
        <v>0</v>
      </c>
      <c r="G67" s="50">
        <v>0</v>
      </c>
      <c r="H67" s="50">
        <v>0</v>
      </c>
      <c r="I67" s="50">
        <v>0</v>
      </c>
      <c r="J67" s="50">
        <v>0</v>
      </c>
      <c r="K67" s="50">
        <v>0</v>
      </c>
      <c r="L67" s="50">
        <v>0</v>
      </c>
      <c r="M67" s="50">
        <v>0</v>
      </c>
      <c r="N67" s="50">
        <v>0</v>
      </c>
      <c r="O67" s="50">
        <v>0</v>
      </c>
      <c r="P67" s="50">
        <v>0</v>
      </c>
      <c r="Q67" s="50">
        <v>0</v>
      </c>
      <c r="R67" s="50">
        <v>0</v>
      </c>
      <c r="S67" s="50">
        <v>0</v>
      </c>
      <c r="T67" s="50">
        <v>0</v>
      </c>
      <c r="U67" s="50">
        <v>20.247299999999999</v>
      </c>
    </row>
    <row r="68" spans="1:21" hidden="1" outlineLevel="1">
      <c r="A68" s="15">
        <v>42278</v>
      </c>
      <c r="B68" s="50">
        <v>17.439599999999999</v>
      </c>
      <c r="C68" s="50">
        <v>0</v>
      </c>
      <c r="D68" s="50">
        <v>0</v>
      </c>
      <c r="E68" s="50">
        <v>0</v>
      </c>
      <c r="F68" s="50">
        <v>0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50">
        <v>0</v>
      </c>
      <c r="N68" s="50">
        <v>0</v>
      </c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17.439574407731488</v>
      </c>
    </row>
    <row r="69" spans="1:21" hidden="1" outlineLevel="1">
      <c r="A69" s="15">
        <v>42309</v>
      </c>
      <c r="B69" s="50">
        <v>20.006799999999998</v>
      </c>
      <c r="C69" s="50">
        <v>0</v>
      </c>
      <c r="D69" s="50">
        <v>0</v>
      </c>
      <c r="E69" s="50">
        <v>0</v>
      </c>
      <c r="F69" s="50">
        <v>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50">
        <v>0</v>
      </c>
      <c r="N69" s="50">
        <v>0</v>
      </c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0</v>
      </c>
      <c r="U69" s="50">
        <v>20.006811445163422</v>
      </c>
    </row>
    <row r="70" spans="1:21" hidden="1" outlineLevel="1">
      <c r="A70" s="15">
        <v>42339</v>
      </c>
      <c r="B70" s="50">
        <v>20.350999999999999</v>
      </c>
      <c r="C70" s="50">
        <v>0</v>
      </c>
      <c r="D70" s="50">
        <v>0</v>
      </c>
      <c r="E70" s="50">
        <v>0</v>
      </c>
      <c r="F70" s="50">
        <v>0</v>
      </c>
      <c r="G70" s="50">
        <v>0</v>
      </c>
      <c r="H70" s="50">
        <v>0</v>
      </c>
      <c r="I70" s="50">
        <v>0</v>
      </c>
      <c r="J70" s="50">
        <v>0</v>
      </c>
      <c r="K70" s="50">
        <v>0</v>
      </c>
      <c r="L70" s="50">
        <v>0</v>
      </c>
      <c r="M70" s="50">
        <v>0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20.351007518580715</v>
      </c>
    </row>
    <row r="71" spans="1:21" hidden="1" outlineLevel="1">
      <c r="A71" s="15">
        <v>42370</v>
      </c>
      <c r="B71" s="50">
        <v>19.0487</v>
      </c>
      <c r="C71" s="50">
        <v>0</v>
      </c>
      <c r="D71" s="50">
        <v>0</v>
      </c>
      <c r="E71" s="50">
        <v>0</v>
      </c>
      <c r="F71" s="50">
        <v>0</v>
      </c>
      <c r="G71" s="50">
        <v>0</v>
      </c>
      <c r="H71" s="50">
        <v>0</v>
      </c>
      <c r="I71" s="50">
        <v>0</v>
      </c>
      <c r="J71" s="50">
        <v>0</v>
      </c>
      <c r="K71" s="50">
        <v>0</v>
      </c>
      <c r="L71" s="50">
        <v>0</v>
      </c>
      <c r="M71" s="50">
        <v>0</v>
      </c>
      <c r="N71" s="50">
        <v>0</v>
      </c>
      <c r="O71" s="50">
        <v>0</v>
      </c>
      <c r="P71" s="50">
        <v>0</v>
      </c>
      <c r="Q71" s="50">
        <v>0</v>
      </c>
      <c r="R71" s="50">
        <v>0</v>
      </c>
      <c r="S71" s="50">
        <v>0</v>
      </c>
      <c r="T71" s="50">
        <v>0</v>
      </c>
      <c r="U71" s="50">
        <v>19.0487</v>
      </c>
    </row>
    <row r="72" spans="1:21" hidden="1" outlineLevel="1">
      <c r="A72" s="15">
        <v>42401</v>
      </c>
      <c r="B72" s="50">
        <v>16.752500000000001</v>
      </c>
      <c r="C72" s="50">
        <v>0</v>
      </c>
      <c r="D72" s="50">
        <v>0</v>
      </c>
      <c r="E72" s="50">
        <v>0</v>
      </c>
      <c r="F72" s="50">
        <v>0</v>
      </c>
      <c r="G72" s="50">
        <v>0</v>
      </c>
      <c r="H72" s="50">
        <v>0</v>
      </c>
      <c r="I72" s="50">
        <v>0</v>
      </c>
      <c r="J72" s="50">
        <v>0</v>
      </c>
      <c r="K72" s="50">
        <v>0</v>
      </c>
      <c r="L72" s="50">
        <v>0</v>
      </c>
      <c r="M72" s="50">
        <v>0</v>
      </c>
      <c r="N72" s="50">
        <v>0</v>
      </c>
      <c r="O72" s="50">
        <v>0</v>
      </c>
      <c r="P72" s="50">
        <v>0</v>
      </c>
      <c r="Q72" s="50">
        <v>0</v>
      </c>
      <c r="R72" s="50">
        <v>0</v>
      </c>
      <c r="S72" s="50">
        <v>0</v>
      </c>
      <c r="T72" s="50">
        <v>0</v>
      </c>
      <c r="U72" s="50">
        <v>16.752500000000001</v>
      </c>
    </row>
    <row r="73" spans="1:21" hidden="1" outlineLevel="1">
      <c r="A73" s="15">
        <v>42430</v>
      </c>
      <c r="B73" s="50">
        <v>18.005299999999998</v>
      </c>
      <c r="C73" s="50">
        <v>0</v>
      </c>
      <c r="D73" s="50">
        <v>0</v>
      </c>
      <c r="E73" s="50">
        <v>0</v>
      </c>
      <c r="F73" s="50">
        <v>0</v>
      </c>
      <c r="G73" s="50">
        <v>0</v>
      </c>
      <c r="H73" s="50">
        <v>0</v>
      </c>
      <c r="I73" s="50">
        <v>0</v>
      </c>
      <c r="J73" s="50">
        <v>0</v>
      </c>
      <c r="K73" s="50">
        <v>0</v>
      </c>
      <c r="L73" s="50">
        <v>0</v>
      </c>
      <c r="M73" s="50">
        <v>0</v>
      </c>
      <c r="N73" s="50">
        <v>0</v>
      </c>
      <c r="O73" s="50">
        <v>0</v>
      </c>
      <c r="P73" s="50">
        <v>0</v>
      </c>
      <c r="Q73" s="50">
        <v>0</v>
      </c>
      <c r="R73" s="50">
        <v>0</v>
      </c>
      <c r="S73" s="50">
        <v>0</v>
      </c>
      <c r="T73" s="50">
        <v>0</v>
      </c>
      <c r="U73" s="50">
        <v>18.005299999999998</v>
      </c>
    </row>
    <row r="74" spans="1:21" hidden="1" outlineLevel="1">
      <c r="A74" s="15">
        <v>42461</v>
      </c>
      <c r="B74" s="50">
        <v>18.4499</v>
      </c>
      <c r="C74" s="50">
        <v>0</v>
      </c>
      <c r="D74" s="50">
        <v>0</v>
      </c>
      <c r="E74" s="50">
        <v>0</v>
      </c>
      <c r="F74" s="50">
        <v>0</v>
      </c>
      <c r="G74" s="50">
        <v>0</v>
      </c>
      <c r="H74" s="50">
        <v>0</v>
      </c>
      <c r="I74" s="50">
        <v>0</v>
      </c>
      <c r="J74" s="50">
        <v>0</v>
      </c>
      <c r="K74" s="50">
        <v>0</v>
      </c>
      <c r="L74" s="50">
        <v>0</v>
      </c>
      <c r="M74" s="50">
        <v>0</v>
      </c>
      <c r="N74" s="50">
        <v>0</v>
      </c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18.4499</v>
      </c>
    </row>
    <row r="75" spans="1:21" hidden="1" outlineLevel="1">
      <c r="A75" s="15">
        <v>42491</v>
      </c>
      <c r="B75" s="50">
        <v>18.579599999999999</v>
      </c>
      <c r="C75" s="50">
        <v>0</v>
      </c>
      <c r="D75" s="50">
        <v>0</v>
      </c>
      <c r="E75" s="50">
        <v>0</v>
      </c>
      <c r="F75" s="50">
        <v>0</v>
      </c>
      <c r="G75" s="50">
        <v>0</v>
      </c>
      <c r="H75" s="50">
        <v>0</v>
      </c>
      <c r="I75" s="50">
        <v>0</v>
      </c>
      <c r="J75" s="50">
        <v>0</v>
      </c>
      <c r="K75" s="50">
        <v>0</v>
      </c>
      <c r="L75" s="50">
        <v>0</v>
      </c>
      <c r="M75" s="50">
        <v>0</v>
      </c>
      <c r="N75" s="50">
        <v>0</v>
      </c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18.579599999999999</v>
      </c>
    </row>
    <row r="76" spans="1:21" hidden="1" outlineLevel="1">
      <c r="A76" s="15">
        <v>42522</v>
      </c>
      <c r="B76" s="50">
        <v>13.7003</v>
      </c>
      <c r="C76" s="50">
        <v>0</v>
      </c>
      <c r="D76" s="50">
        <v>0</v>
      </c>
      <c r="E76" s="50">
        <v>0</v>
      </c>
      <c r="F76" s="50">
        <v>0</v>
      </c>
      <c r="G76" s="50">
        <v>0</v>
      </c>
      <c r="H76" s="50">
        <v>0</v>
      </c>
      <c r="I76" s="50">
        <v>0</v>
      </c>
      <c r="J76" s="50">
        <v>0</v>
      </c>
      <c r="K76" s="50">
        <v>0</v>
      </c>
      <c r="L76" s="50">
        <v>0</v>
      </c>
      <c r="M76" s="50">
        <v>0</v>
      </c>
      <c r="N76" s="50">
        <v>0</v>
      </c>
      <c r="O76" s="50">
        <v>0</v>
      </c>
      <c r="P76" s="50">
        <v>0</v>
      </c>
      <c r="Q76" s="50">
        <v>0</v>
      </c>
      <c r="R76" s="50">
        <v>0</v>
      </c>
      <c r="S76" s="50">
        <v>0</v>
      </c>
      <c r="T76" s="50">
        <v>0</v>
      </c>
      <c r="U76" s="50">
        <v>13.7003</v>
      </c>
    </row>
    <row r="77" spans="1:21" hidden="1" outlineLevel="1">
      <c r="A77" s="15">
        <v>42552</v>
      </c>
      <c r="B77" s="50">
        <v>16.643699999999999</v>
      </c>
      <c r="C77" s="50">
        <v>0</v>
      </c>
      <c r="D77" s="50">
        <v>0</v>
      </c>
      <c r="E77" s="50">
        <v>0</v>
      </c>
      <c r="F77" s="50">
        <v>0</v>
      </c>
      <c r="G77" s="50">
        <v>0</v>
      </c>
      <c r="H77" s="50">
        <v>0</v>
      </c>
      <c r="I77" s="50">
        <v>0</v>
      </c>
      <c r="J77" s="50">
        <v>0</v>
      </c>
      <c r="K77" s="50">
        <v>0</v>
      </c>
      <c r="L77" s="50">
        <v>0</v>
      </c>
      <c r="M77" s="50">
        <v>0</v>
      </c>
      <c r="N77" s="50">
        <v>0</v>
      </c>
      <c r="O77" s="50">
        <v>0</v>
      </c>
      <c r="P77" s="50">
        <v>0</v>
      </c>
      <c r="Q77" s="50">
        <v>0</v>
      </c>
      <c r="R77" s="50">
        <v>0</v>
      </c>
      <c r="S77" s="50">
        <v>0</v>
      </c>
      <c r="T77" s="50">
        <v>0</v>
      </c>
      <c r="U77" s="50">
        <v>16.643699999999999</v>
      </c>
    </row>
    <row r="78" spans="1:21" hidden="1" outlineLevel="1">
      <c r="A78" s="15">
        <v>42583</v>
      </c>
      <c r="B78" s="50">
        <v>20.735299999999999</v>
      </c>
      <c r="C78" s="50">
        <v>0</v>
      </c>
      <c r="D78" s="50">
        <v>0</v>
      </c>
      <c r="E78" s="50">
        <v>0</v>
      </c>
      <c r="F78" s="50">
        <v>0</v>
      </c>
      <c r="G78" s="50">
        <v>0</v>
      </c>
      <c r="H78" s="50">
        <v>0</v>
      </c>
      <c r="I78" s="50">
        <v>0</v>
      </c>
      <c r="J78" s="50">
        <v>0</v>
      </c>
      <c r="K78" s="50">
        <v>0</v>
      </c>
      <c r="L78" s="50">
        <v>0</v>
      </c>
      <c r="M78" s="50">
        <v>0</v>
      </c>
      <c r="N78" s="50">
        <v>0</v>
      </c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20.735299999999999</v>
      </c>
    </row>
    <row r="79" spans="1:21" hidden="1" outlineLevel="1">
      <c r="A79" s="15">
        <v>42614</v>
      </c>
      <c r="B79" s="50">
        <v>17.748100000000001</v>
      </c>
      <c r="C79" s="50">
        <v>21</v>
      </c>
      <c r="D79" s="50">
        <v>0</v>
      </c>
      <c r="E79" s="50">
        <v>21</v>
      </c>
      <c r="F79" s="50">
        <v>21</v>
      </c>
      <c r="G79" s="50">
        <v>0</v>
      </c>
      <c r="H79" s="50">
        <v>0</v>
      </c>
      <c r="I79" s="50">
        <v>21</v>
      </c>
      <c r="J79" s="50">
        <v>0</v>
      </c>
      <c r="K79" s="50">
        <v>21</v>
      </c>
      <c r="L79" s="50">
        <v>21</v>
      </c>
      <c r="M79" s="50">
        <v>0</v>
      </c>
      <c r="N79" s="50">
        <v>0</v>
      </c>
      <c r="O79" s="50">
        <v>0</v>
      </c>
      <c r="P79" s="50">
        <v>0</v>
      </c>
      <c r="Q79" s="50">
        <v>0</v>
      </c>
      <c r="R79" s="50">
        <v>0</v>
      </c>
      <c r="S79" s="50">
        <v>0</v>
      </c>
      <c r="T79" s="50">
        <v>0</v>
      </c>
      <c r="U79" s="50">
        <v>17.747499999999999</v>
      </c>
    </row>
    <row r="80" spans="1:21" hidden="1" outlineLevel="1">
      <c r="A80" s="15">
        <v>42644</v>
      </c>
      <c r="B80" s="50">
        <v>17.680099999999999</v>
      </c>
      <c r="C80" s="50">
        <v>0</v>
      </c>
      <c r="D80" s="50">
        <v>0</v>
      </c>
      <c r="E80" s="50">
        <v>0</v>
      </c>
      <c r="F80" s="50">
        <v>0</v>
      </c>
      <c r="G80" s="50">
        <v>0</v>
      </c>
      <c r="H80" s="50">
        <v>0</v>
      </c>
      <c r="I80" s="50">
        <v>0</v>
      </c>
      <c r="J80" s="50">
        <v>0</v>
      </c>
      <c r="K80" s="50">
        <v>0</v>
      </c>
      <c r="L80" s="50">
        <v>0</v>
      </c>
      <c r="M80" s="50">
        <v>0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17.680099999999999</v>
      </c>
    </row>
    <row r="81" spans="1:21" hidden="1" outlineLevel="1">
      <c r="A81" s="15">
        <v>42675</v>
      </c>
      <c r="B81" s="50">
        <v>13.2371</v>
      </c>
      <c r="C81" s="50">
        <v>0</v>
      </c>
      <c r="D81" s="50">
        <v>0</v>
      </c>
      <c r="E81" s="50">
        <v>0</v>
      </c>
      <c r="F81" s="50">
        <v>0</v>
      </c>
      <c r="G81" s="50">
        <v>0</v>
      </c>
      <c r="H81" s="50">
        <v>0</v>
      </c>
      <c r="I81" s="50">
        <v>0</v>
      </c>
      <c r="J81" s="50">
        <v>0</v>
      </c>
      <c r="K81" s="50">
        <v>0</v>
      </c>
      <c r="L81" s="50">
        <v>0</v>
      </c>
      <c r="M81" s="50">
        <v>0</v>
      </c>
      <c r="N81" s="50">
        <v>0</v>
      </c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13.2371</v>
      </c>
    </row>
    <row r="82" spans="1:21" hidden="1" outlineLevel="1">
      <c r="A82" s="15">
        <v>42705</v>
      </c>
      <c r="B82" s="50">
        <v>20.567</v>
      </c>
      <c r="C82" s="50">
        <v>16</v>
      </c>
      <c r="D82" s="50">
        <v>0</v>
      </c>
      <c r="E82" s="50">
        <v>16</v>
      </c>
      <c r="F82" s="50">
        <v>16</v>
      </c>
      <c r="G82" s="50">
        <v>0</v>
      </c>
      <c r="H82" s="50">
        <v>0</v>
      </c>
      <c r="I82" s="50">
        <v>16</v>
      </c>
      <c r="J82" s="50">
        <v>0</v>
      </c>
      <c r="K82" s="50">
        <v>16</v>
      </c>
      <c r="L82" s="50">
        <v>16</v>
      </c>
      <c r="M82" s="50">
        <v>0</v>
      </c>
      <c r="N82" s="50">
        <v>0</v>
      </c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0</v>
      </c>
      <c r="U82" s="50">
        <v>20.5745</v>
      </c>
    </row>
    <row r="83" spans="1:21" hidden="1" outlineLevel="1">
      <c r="A83" s="15">
        <v>42736</v>
      </c>
      <c r="B83" s="50">
        <v>16.7136</v>
      </c>
      <c r="C83" s="50">
        <v>0</v>
      </c>
      <c r="D83" s="50">
        <v>0</v>
      </c>
      <c r="E83" s="50">
        <v>0</v>
      </c>
      <c r="F83" s="50">
        <v>0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50">
        <v>0</v>
      </c>
      <c r="N83" s="50">
        <v>0</v>
      </c>
      <c r="O83" s="50">
        <v>0</v>
      </c>
      <c r="P83" s="50">
        <v>0</v>
      </c>
      <c r="Q83" s="50">
        <v>0</v>
      </c>
      <c r="R83" s="50">
        <v>0</v>
      </c>
      <c r="S83" s="50">
        <v>0</v>
      </c>
      <c r="T83" s="50">
        <v>0</v>
      </c>
      <c r="U83" s="50">
        <v>16.7136</v>
      </c>
    </row>
    <row r="84" spans="1:21" hidden="1" outlineLevel="1">
      <c r="A84" s="15">
        <v>42767</v>
      </c>
      <c r="B84" s="50">
        <v>17.952100000000002</v>
      </c>
      <c r="C84" s="50">
        <v>16</v>
      </c>
      <c r="D84" s="50">
        <v>0</v>
      </c>
      <c r="E84" s="50">
        <v>16</v>
      </c>
      <c r="F84" s="50">
        <v>16</v>
      </c>
      <c r="G84" s="50">
        <v>0</v>
      </c>
      <c r="H84" s="50">
        <v>0</v>
      </c>
      <c r="I84" s="50">
        <v>16</v>
      </c>
      <c r="J84" s="50">
        <v>0</v>
      </c>
      <c r="K84" s="50">
        <v>16</v>
      </c>
      <c r="L84" s="50">
        <v>16</v>
      </c>
      <c r="M84" s="50">
        <v>0</v>
      </c>
      <c r="N84" s="50">
        <v>0</v>
      </c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17.953499999999998</v>
      </c>
    </row>
    <row r="85" spans="1:21" hidden="1" outlineLevel="1">
      <c r="A85" s="15">
        <v>42795</v>
      </c>
      <c r="B85" s="50">
        <v>17.286100000000001</v>
      </c>
      <c r="C85" s="50">
        <v>0</v>
      </c>
      <c r="D85" s="50">
        <v>0</v>
      </c>
      <c r="E85" s="50">
        <v>0</v>
      </c>
      <c r="F85" s="50">
        <v>0</v>
      </c>
      <c r="G85" s="50">
        <v>0</v>
      </c>
      <c r="H85" s="50">
        <v>0</v>
      </c>
      <c r="I85" s="50">
        <v>0</v>
      </c>
      <c r="J85" s="50">
        <v>0</v>
      </c>
      <c r="K85" s="50">
        <v>0</v>
      </c>
      <c r="L85" s="50">
        <v>0</v>
      </c>
      <c r="M85" s="50">
        <v>0</v>
      </c>
      <c r="N85" s="50">
        <v>0</v>
      </c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0</v>
      </c>
      <c r="U85" s="50">
        <v>17.286073106163908</v>
      </c>
    </row>
    <row r="86" spans="1:21" hidden="1" outlineLevel="1">
      <c r="A86" s="15">
        <v>42826</v>
      </c>
      <c r="B86" s="50">
        <v>17.4573</v>
      </c>
      <c r="C86" s="50">
        <v>0</v>
      </c>
      <c r="D86" s="50">
        <v>0</v>
      </c>
      <c r="E86" s="50">
        <v>0</v>
      </c>
      <c r="F86" s="50">
        <v>0</v>
      </c>
      <c r="G86" s="50">
        <v>0</v>
      </c>
      <c r="H86" s="50">
        <v>0</v>
      </c>
      <c r="I86" s="50">
        <v>0</v>
      </c>
      <c r="J86" s="50">
        <v>0</v>
      </c>
      <c r="K86" s="50">
        <v>0</v>
      </c>
      <c r="L86" s="50">
        <v>0</v>
      </c>
      <c r="M86" s="50">
        <v>0</v>
      </c>
      <c r="N86" s="50">
        <v>0</v>
      </c>
      <c r="O86" s="50">
        <v>0</v>
      </c>
      <c r="P86" s="50">
        <v>0</v>
      </c>
      <c r="Q86" s="50">
        <v>0</v>
      </c>
      <c r="R86" s="50">
        <v>0</v>
      </c>
      <c r="S86" s="50">
        <v>0</v>
      </c>
      <c r="T86" s="50">
        <v>0</v>
      </c>
      <c r="U86" s="50">
        <v>17.4573</v>
      </c>
    </row>
    <row r="87" spans="1:21" hidden="1" outlineLevel="1">
      <c r="A87" s="15">
        <v>42856</v>
      </c>
      <c r="B87" s="50">
        <v>15.393599999999999</v>
      </c>
      <c r="C87" s="50">
        <v>17.066700000000001</v>
      </c>
      <c r="D87" s="50">
        <v>0</v>
      </c>
      <c r="E87" s="50">
        <v>17.066700000000001</v>
      </c>
      <c r="F87" s="50">
        <v>0</v>
      </c>
      <c r="G87" s="50">
        <v>17.066700000000001</v>
      </c>
      <c r="H87" s="50">
        <v>0</v>
      </c>
      <c r="I87" s="50">
        <v>17.066700000000001</v>
      </c>
      <c r="J87" s="50">
        <v>0</v>
      </c>
      <c r="K87" s="50">
        <v>17.066700000000001</v>
      </c>
      <c r="L87" s="50">
        <v>0</v>
      </c>
      <c r="M87" s="50">
        <v>17.066700000000001</v>
      </c>
      <c r="N87" s="50">
        <v>0</v>
      </c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0</v>
      </c>
      <c r="U87" s="50">
        <v>15.393566050310262</v>
      </c>
    </row>
    <row r="88" spans="1:21" hidden="1" outlineLevel="1">
      <c r="A88" s="15">
        <v>42887</v>
      </c>
      <c r="B88" s="50">
        <v>15.595499999999999</v>
      </c>
      <c r="C88" s="50">
        <v>17.066700000000001</v>
      </c>
      <c r="D88" s="50">
        <v>0</v>
      </c>
      <c r="E88" s="50">
        <v>17.066700000000001</v>
      </c>
      <c r="F88" s="50">
        <v>0</v>
      </c>
      <c r="G88" s="50">
        <v>17.066700000000001</v>
      </c>
      <c r="H88" s="50">
        <v>0</v>
      </c>
      <c r="I88" s="50">
        <v>17.066700000000001</v>
      </c>
      <c r="J88" s="50">
        <v>0</v>
      </c>
      <c r="K88" s="50">
        <v>17.066700000000001</v>
      </c>
      <c r="L88" s="50">
        <v>0</v>
      </c>
      <c r="M88" s="50">
        <v>17.066700000000001</v>
      </c>
      <c r="N88" s="50">
        <v>0</v>
      </c>
      <c r="O88" s="50">
        <v>0</v>
      </c>
      <c r="P88" s="50">
        <v>0</v>
      </c>
      <c r="Q88" s="50">
        <v>0</v>
      </c>
      <c r="R88" s="50">
        <v>0</v>
      </c>
      <c r="S88" s="50">
        <v>0</v>
      </c>
      <c r="T88" s="50">
        <v>0</v>
      </c>
      <c r="U88" s="50">
        <v>15.595233951416041</v>
      </c>
    </row>
    <row r="89" spans="1:21" hidden="1" outlineLevel="1">
      <c r="A89" s="15">
        <v>42917</v>
      </c>
      <c r="B89" s="50">
        <v>17.102</v>
      </c>
      <c r="C89" s="50">
        <v>0</v>
      </c>
      <c r="D89" s="50">
        <v>0</v>
      </c>
      <c r="E89" s="50">
        <v>0</v>
      </c>
      <c r="F89" s="50">
        <v>0</v>
      </c>
      <c r="G89" s="50">
        <v>0</v>
      </c>
      <c r="H89" s="50">
        <v>0</v>
      </c>
      <c r="I89" s="50">
        <v>0</v>
      </c>
      <c r="J89" s="50">
        <v>0</v>
      </c>
      <c r="K89" s="50">
        <v>0</v>
      </c>
      <c r="L89" s="50">
        <v>0</v>
      </c>
      <c r="M89" s="50">
        <v>0</v>
      </c>
      <c r="N89" s="50">
        <v>0</v>
      </c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0</v>
      </c>
      <c r="U89" s="50">
        <v>17.102063648413317</v>
      </c>
    </row>
    <row r="90" spans="1:21" hidden="1" outlineLevel="1">
      <c r="A90" s="15">
        <v>42948</v>
      </c>
      <c r="B90" s="50">
        <v>15.9971</v>
      </c>
      <c r="C90" s="50">
        <v>19</v>
      </c>
      <c r="D90" s="50">
        <v>0</v>
      </c>
      <c r="E90" s="50">
        <v>19</v>
      </c>
      <c r="F90" s="50">
        <v>19</v>
      </c>
      <c r="G90" s="50">
        <v>0</v>
      </c>
      <c r="H90" s="50">
        <v>0</v>
      </c>
      <c r="I90" s="50">
        <v>19</v>
      </c>
      <c r="J90" s="50">
        <v>0</v>
      </c>
      <c r="K90" s="50">
        <v>19</v>
      </c>
      <c r="L90" s="50">
        <v>19</v>
      </c>
      <c r="M90" s="50">
        <v>0</v>
      </c>
      <c r="N90" s="50">
        <v>0</v>
      </c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15.995781270500755</v>
      </c>
    </row>
    <row r="91" spans="1:21" hidden="1" outlineLevel="1">
      <c r="A91" s="15">
        <v>42979</v>
      </c>
      <c r="B91" s="50">
        <v>16.93</v>
      </c>
      <c r="C91" s="50">
        <v>0</v>
      </c>
      <c r="D91" s="50">
        <v>0</v>
      </c>
      <c r="E91" s="50">
        <v>0</v>
      </c>
      <c r="F91" s="50">
        <v>0</v>
      </c>
      <c r="G91" s="50">
        <v>0</v>
      </c>
      <c r="H91" s="50">
        <v>0</v>
      </c>
      <c r="I91" s="50">
        <v>0</v>
      </c>
      <c r="J91" s="50">
        <v>0</v>
      </c>
      <c r="K91" s="50">
        <v>0</v>
      </c>
      <c r="L91" s="50">
        <v>0</v>
      </c>
      <c r="M91" s="50">
        <v>0</v>
      </c>
      <c r="N91" s="50">
        <v>0</v>
      </c>
      <c r="O91" s="50">
        <v>0</v>
      </c>
      <c r="P91" s="50">
        <v>0</v>
      </c>
      <c r="Q91" s="50">
        <v>0</v>
      </c>
      <c r="R91" s="50">
        <v>0</v>
      </c>
      <c r="S91" s="50">
        <v>0</v>
      </c>
      <c r="T91" s="50">
        <v>0</v>
      </c>
      <c r="U91" s="50">
        <v>16.930013750325028</v>
      </c>
    </row>
    <row r="92" spans="1:21" hidden="1" outlineLevel="1">
      <c r="A92" s="15">
        <v>43009</v>
      </c>
      <c r="B92" s="50">
        <v>16.407299999999999</v>
      </c>
      <c r="C92" s="50">
        <v>0</v>
      </c>
      <c r="D92" s="50">
        <v>0</v>
      </c>
      <c r="E92" s="50">
        <v>0</v>
      </c>
      <c r="F92" s="50">
        <v>0</v>
      </c>
      <c r="G92" s="50">
        <v>0</v>
      </c>
      <c r="H92" s="50">
        <v>0</v>
      </c>
      <c r="I92" s="50">
        <v>0</v>
      </c>
      <c r="J92" s="50">
        <v>0</v>
      </c>
      <c r="K92" s="50">
        <v>0</v>
      </c>
      <c r="L92" s="50">
        <v>0</v>
      </c>
      <c r="M92" s="50">
        <v>0</v>
      </c>
      <c r="N92" s="50">
        <v>0</v>
      </c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16.407211042030028</v>
      </c>
    </row>
    <row r="93" spans="1:21" hidden="1" outlineLevel="1">
      <c r="A93" s="15">
        <v>43040</v>
      </c>
      <c r="B93" s="50">
        <v>17.7544</v>
      </c>
      <c r="C93" s="50">
        <v>0</v>
      </c>
      <c r="D93" s="50">
        <v>0</v>
      </c>
      <c r="E93" s="50">
        <v>0</v>
      </c>
      <c r="F93" s="50">
        <v>0</v>
      </c>
      <c r="G93" s="50">
        <v>0</v>
      </c>
      <c r="H93" s="50">
        <v>0</v>
      </c>
      <c r="I93" s="50">
        <v>0</v>
      </c>
      <c r="J93" s="50">
        <v>0</v>
      </c>
      <c r="K93" s="50">
        <v>0</v>
      </c>
      <c r="L93" s="50">
        <v>0</v>
      </c>
      <c r="M93" s="50">
        <v>0</v>
      </c>
      <c r="N93" s="50">
        <v>0</v>
      </c>
      <c r="O93" s="50">
        <v>0</v>
      </c>
      <c r="P93" s="50">
        <v>0</v>
      </c>
      <c r="Q93" s="50">
        <v>0</v>
      </c>
      <c r="R93" s="50">
        <v>0</v>
      </c>
      <c r="S93" s="50">
        <v>0</v>
      </c>
      <c r="T93" s="50">
        <v>0</v>
      </c>
      <c r="U93" s="50">
        <v>17.7544</v>
      </c>
    </row>
    <row r="94" spans="1:21" hidden="1" outlineLevel="1">
      <c r="A94" s="15">
        <v>43070</v>
      </c>
      <c r="B94" s="50">
        <v>10.7951</v>
      </c>
      <c r="C94" s="50">
        <v>0</v>
      </c>
      <c r="D94" s="50">
        <v>0</v>
      </c>
      <c r="E94" s="50">
        <v>0</v>
      </c>
      <c r="F94" s="50">
        <v>0</v>
      </c>
      <c r="G94" s="50">
        <v>0</v>
      </c>
      <c r="H94" s="50">
        <v>0</v>
      </c>
      <c r="I94" s="50">
        <v>0</v>
      </c>
      <c r="J94" s="50">
        <v>0</v>
      </c>
      <c r="K94" s="50">
        <v>0</v>
      </c>
      <c r="L94" s="50">
        <v>0</v>
      </c>
      <c r="M94" s="50">
        <v>0</v>
      </c>
      <c r="N94" s="50">
        <v>0</v>
      </c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0</v>
      </c>
      <c r="U94" s="50">
        <v>10.795054090946252</v>
      </c>
    </row>
    <row r="95" spans="1:21" hidden="1" outlineLevel="1">
      <c r="A95" s="15">
        <v>43101</v>
      </c>
      <c r="B95" s="50">
        <v>17.590699999999998</v>
      </c>
      <c r="C95" s="50">
        <v>0</v>
      </c>
      <c r="D95" s="50">
        <v>0</v>
      </c>
      <c r="E95" s="50">
        <v>0</v>
      </c>
      <c r="F95" s="50">
        <v>0</v>
      </c>
      <c r="G95" s="50">
        <v>0</v>
      </c>
      <c r="H95" s="50">
        <v>0</v>
      </c>
      <c r="I95" s="50">
        <v>0</v>
      </c>
      <c r="J95" s="50">
        <v>0</v>
      </c>
      <c r="K95" s="50">
        <v>0</v>
      </c>
      <c r="L95" s="50">
        <v>0</v>
      </c>
      <c r="M95" s="50">
        <v>0</v>
      </c>
      <c r="N95" s="50">
        <v>0</v>
      </c>
      <c r="O95" s="50">
        <v>0</v>
      </c>
      <c r="P95" s="50">
        <v>0</v>
      </c>
      <c r="Q95" s="50">
        <v>0</v>
      </c>
      <c r="R95" s="50">
        <v>0</v>
      </c>
      <c r="S95" s="50">
        <v>0</v>
      </c>
      <c r="T95" s="50">
        <v>0</v>
      </c>
      <c r="U95" s="50">
        <v>17.590730113994297</v>
      </c>
    </row>
    <row r="96" spans="1:21" hidden="1" outlineLevel="1">
      <c r="A96" s="15">
        <v>43132</v>
      </c>
      <c r="B96" s="50">
        <v>16.083400000000001</v>
      </c>
      <c r="C96" s="50">
        <v>0</v>
      </c>
      <c r="D96" s="50">
        <v>0</v>
      </c>
      <c r="E96" s="50">
        <v>0</v>
      </c>
      <c r="F96" s="50">
        <v>0</v>
      </c>
      <c r="G96" s="50">
        <v>0</v>
      </c>
      <c r="H96" s="50">
        <v>0</v>
      </c>
      <c r="I96" s="50">
        <v>0</v>
      </c>
      <c r="J96" s="50">
        <v>0</v>
      </c>
      <c r="K96" s="50">
        <v>0</v>
      </c>
      <c r="L96" s="50">
        <v>0</v>
      </c>
      <c r="M96" s="50">
        <v>0</v>
      </c>
      <c r="N96" s="50">
        <v>0</v>
      </c>
      <c r="O96" s="50">
        <v>0</v>
      </c>
      <c r="P96" s="50">
        <v>0</v>
      </c>
      <c r="Q96" s="50">
        <v>0</v>
      </c>
      <c r="R96" s="50">
        <v>0</v>
      </c>
      <c r="S96" s="50">
        <v>0</v>
      </c>
      <c r="T96" s="50">
        <v>0</v>
      </c>
      <c r="U96" s="50">
        <v>16.083406232096337</v>
      </c>
    </row>
    <row r="97" spans="1:21" hidden="1" outlineLevel="1">
      <c r="A97" s="15">
        <v>43160</v>
      </c>
      <c r="B97" s="50">
        <v>16.399799999999999</v>
      </c>
      <c r="C97" s="50">
        <v>18.5</v>
      </c>
      <c r="D97" s="50">
        <v>0</v>
      </c>
      <c r="E97" s="50">
        <v>18.5</v>
      </c>
      <c r="F97" s="50">
        <v>18.5</v>
      </c>
      <c r="G97" s="50">
        <v>0</v>
      </c>
      <c r="H97" s="50">
        <v>0</v>
      </c>
      <c r="I97" s="50">
        <v>18.5</v>
      </c>
      <c r="J97" s="50">
        <v>0</v>
      </c>
      <c r="K97" s="50">
        <v>18.5</v>
      </c>
      <c r="L97" s="50">
        <v>18.5</v>
      </c>
      <c r="M97" s="50">
        <v>0</v>
      </c>
      <c r="N97" s="50">
        <v>0</v>
      </c>
      <c r="O97" s="50">
        <v>0</v>
      </c>
      <c r="P97" s="50">
        <v>0</v>
      </c>
      <c r="Q97" s="50">
        <v>0</v>
      </c>
      <c r="R97" s="50">
        <v>0</v>
      </c>
      <c r="S97" s="50">
        <v>0</v>
      </c>
      <c r="T97" s="50">
        <v>0</v>
      </c>
      <c r="U97" s="50">
        <v>16.399623223475306</v>
      </c>
    </row>
    <row r="98" spans="1:21" hidden="1" outlineLevel="1">
      <c r="A98" s="15">
        <v>43191</v>
      </c>
      <c r="B98" s="50">
        <v>16.6005</v>
      </c>
      <c r="C98" s="50">
        <v>0</v>
      </c>
      <c r="D98" s="50">
        <v>0</v>
      </c>
      <c r="E98" s="50">
        <v>0</v>
      </c>
      <c r="F98" s="50">
        <v>0</v>
      </c>
      <c r="G98" s="50">
        <v>0</v>
      </c>
      <c r="H98" s="50">
        <v>0</v>
      </c>
      <c r="I98" s="50">
        <v>0</v>
      </c>
      <c r="J98" s="50">
        <v>0</v>
      </c>
      <c r="K98" s="50">
        <v>0</v>
      </c>
      <c r="L98" s="50">
        <v>0</v>
      </c>
      <c r="M98" s="50">
        <v>0</v>
      </c>
      <c r="N98" s="50">
        <v>0</v>
      </c>
      <c r="O98" s="50">
        <v>0</v>
      </c>
      <c r="P98" s="50">
        <v>0</v>
      </c>
      <c r="Q98" s="50">
        <v>0</v>
      </c>
      <c r="R98" s="50">
        <v>0</v>
      </c>
      <c r="S98" s="50">
        <v>0</v>
      </c>
      <c r="T98" s="50">
        <v>0</v>
      </c>
      <c r="U98" s="50">
        <v>16.600519423490859</v>
      </c>
    </row>
    <row r="99" spans="1:21" hidden="1" outlineLevel="1">
      <c r="A99" s="15">
        <v>43221</v>
      </c>
      <c r="B99" s="50">
        <v>17.760300000000001</v>
      </c>
      <c r="C99" s="50">
        <v>0</v>
      </c>
      <c r="D99" s="50">
        <v>0</v>
      </c>
      <c r="E99" s="50">
        <v>0</v>
      </c>
      <c r="F99" s="50">
        <v>0</v>
      </c>
      <c r="G99" s="50">
        <v>0</v>
      </c>
      <c r="H99" s="50">
        <v>0</v>
      </c>
      <c r="I99" s="50">
        <v>0</v>
      </c>
      <c r="J99" s="50">
        <v>0</v>
      </c>
      <c r="K99" s="50">
        <v>0</v>
      </c>
      <c r="L99" s="50">
        <v>0</v>
      </c>
      <c r="M99" s="50">
        <v>0</v>
      </c>
      <c r="N99" s="50">
        <v>0</v>
      </c>
      <c r="O99" s="50">
        <v>0</v>
      </c>
      <c r="P99" s="50">
        <v>0</v>
      </c>
      <c r="Q99" s="50">
        <v>0</v>
      </c>
      <c r="R99" s="50">
        <v>0</v>
      </c>
      <c r="S99" s="50">
        <v>0</v>
      </c>
      <c r="T99" s="50">
        <v>0</v>
      </c>
      <c r="U99" s="50">
        <v>17.760265331477555</v>
      </c>
    </row>
    <row r="100" spans="1:21" hidden="1" outlineLevel="1">
      <c r="A100" s="15">
        <v>43252</v>
      </c>
      <c r="B100" s="50">
        <v>17.107500000000002</v>
      </c>
      <c r="C100" s="50">
        <v>0</v>
      </c>
      <c r="D100" s="50">
        <v>0</v>
      </c>
      <c r="E100" s="50">
        <v>0</v>
      </c>
      <c r="F100" s="50">
        <v>0</v>
      </c>
      <c r="G100" s="50">
        <v>0</v>
      </c>
      <c r="H100" s="50">
        <v>0</v>
      </c>
      <c r="I100" s="50">
        <v>0</v>
      </c>
      <c r="J100" s="50">
        <v>0</v>
      </c>
      <c r="K100" s="50">
        <v>0</v>
      </c>
      <c r="L100" s="50">
        <v>0</v>
      </c>
      <c r="M100" s="50">
        <v>0</v>
      </c>
      <c r="N100" s="50">
        <v>0</v>
      </c>
      <c r="O100" s="50">
        <v>0</v>
      </c>
      <c r="P100" s="50">
        <v>0</v>
      </c>
      <c r="Q100" s="50">
        <v>0</v>
      </c>
      <c r="R100" s="50">
        <v>0</v>
      </c>
      <c r="S100" s="50">
        <v>0</v>
      </c>
      <c r="T100" s="50">
        <v>0</v>
      </c>
      <c r="U100" s="50">
        <v>17.107488896383053</v>
      </c>
    </row>
    <row r="101" spans="1:21" hidden="1" outlineLevel="1">
      <c r="A101" s="15">
        <v>43282</v>
      </c>
      <c r="B101" s="50">
        <v>14.8233</v>
      </c>
      <c r="C101" s="50">
        <v>0</v>
      </c>
      <c r="D101" s="50">
        <v>0</v>
      </c>
      <c r="E101" s="50">
        <v>0</v>
      </c>
      <c r="F101" s="50">
        <v>0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50">
        <v>0</v>
      </c>
      <c r="N101" s="50">
        <v>0</v>
      </c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14.823294406702674</v>
      </c>
    </row>
    <row r="102" spans="1:21" hidden="1" outlineLevel="1">
      <c r="A102" s="15">
        <v>43313</v>
      </c>
      <c r="B102" s="50">
        <v>16.6159</v>
      </c>
      <c r="C102" s="50">
        <v>0</v>
      </c>
      <c r="D102" s="50">
        <v>0</v>
      </c>
      <c r="E102" s="50">
        <v>0</v>
      </c>
      <c r="F102" s="50">
        <v>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50">
        <v>0</v>
      </c>
      <c r="N102" s="50">
        <v>0</v>
      </c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0</v>
      </c>
      <c r="U102" s="50">
        <v>16.615920750944014</v>
      </c>
    </row>
    <row r="103" spans="1:21" hidden="1" outlineLevel="1">
      <c r="A103" s="15">
        <v>43344</v>
      </c>
      <c r="B103" s="50">
        <v>14.631500000000001</v>
      </c>
      <c r="C103" s="50">
        <v>0</v>
      </c>
      <c r="D103" s="50">
        <v>0</v>
      </c>
      <c r="E103" s="50">
        <v>0</v>
      </c>
      <c r="F103" s="50">
        <v>0</v>
      </c>
      <c r="G103" s="50">
        <v>0</v>
      </c>
      <c r="H103" s="50">
        <v>0</v>
      </c>
      <c r="I103" s="50">
        <v>0</v>
      </c>
      <c r="J103" s="50">
        <v>0</v>
      </c>
      <c r="K103" s="50">
        <v>0</v>
      </c>
      <c r="L103" s="50">
        <v>0</v>
      </c>
      <c r="M103" s="50">
        <v>0</v>
      </c>
      <c r="N103" s="50">
        <v>0</v>
      </c>
      <c r="O103" s="50">
        <v>0</v>
      </c>
      <c r="P103" s="50">
        <v>0</v>
      </c>
      <c r="Q103" s="50">
        <v>0</v>
      </c>
      <c r="R103" s="50">
        <v>0</v>
      </c>
      <c r="S103" s="50">
        <v>0</v>
      </c>
      <c r="T103" s="50">
        <v>0</v>
      </c>
      <c r="U103" s="50">
        <v>14.631442472842316</v>
      </c>
    </row>
    <row r="104" spans="1:21" hidden="1" outlineLevel="1">
      <c r="A104" s="15">
        <v>43374</v>
      </c>
      <c r="B104" s="50">
        <v>15.536899999999999</v>
      </c>
      <c r="C104" s="50">
        <v>18.5</v>
      </c>
      <c r="D104" s="50">
        <v>0</v>
      </c>
      <c r="E104" s="50">
        <v>18.5</v>
      </c>
      <c r="F104" s="50">
        <v>0</v>
      </c>
      <c r="G104" s="50">
        <v>18.5</v>
      </c>
      <c r="H104" s="50">
        <v>0</v>
      </c>
      <c r="I104" s="50">
        <v>18.5</v>
      </c>
      <c r="J104" s="50">
        <v>0</v>
      </c>
      <c r="K104" s="50">
        <v>18.5</v>
      </c>
      <c r="L104" s="50">
        <v>0</v>
      </c>
      <c r="M104" s="50">
        <v>18.5</v>
      </c>
      <c r="N104" s="50">
        <v>0</v>
      </c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0</v>
      </c>
      <c r="U104" s="50">
        <v>15.53463288368391</v>
      </c>
    </row>
    <row r="105" spans="1:21" hidden="1" outlineLevel="1">
      <c r="A105" s="15">
        <v>43405</v>
      </c>
      <c r="B105" s="50">
        <v>18.183499999999999</v>
      </c>
      <c r="C105" s="50">
        <v>0</v>
      </c>
      <c r="D105" s="50">
        <v>0</v>
      </c>
      <c r="E105" s="50">
        <v>0</v>
      </c>
      <c r="F105" s="50">
        <v>0</v>
      </c>
      <c r="G105" s="50">
        <v>0</v>
      </c>
      <c r="H105" s="50">
        <v>0</v>
      </c>
      <c r="I105" s="50">
        <v>0</v>
      </c>
      <c r="J105" s="50">
        <v>0</v>
      </c>
      <c r="K105" s="50">
        <v>0</v>
      </c>
      <c r="L105" s="50">
        <v>0</v>
      </c>
      <c r="M105" s="50">
        <v>0</v>
      </c>
      <c r="N105" s="50">
        <v>0</v>
      </c>
      <c r="O105" s="50">
        <v>0</v>
      </c>
      <c r="P105" s="50">
        <v>0</v>
      </c>
      <c r="Q105" s="50">
        <v>0</v>
      </c>
      <c r="R105" s="50">
        <v>0</v>
      </c>
      <c r="S105" s="50">
        <v>0</v>
      </c>
      <c r="T105" s="50">
        <v>0</v>
      </c>
      <c r="U105" s="50">
        <v>18.183517218647722</v>
      </c>
    </row>
    <row r="106" spans="1:21" hidden="1" outlineLevel="1">
      <c r="A106" s="15">
        <v>43435</v>
      </c>
      <c r="B106" s="50">
        <v>13.3993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0">
        <v>0</v>
      </c>
      <c r="N106" s="50">
        <v>0</v>
      </c>
      <c r="O106" s="50">
        <v>0</v>
      </c>
      <c r="P106" s="50">
        <v>0</v>
      </c>
      <c r="Q106" s="50">
        <v>0</v>
      </c>
      <c r="R106" s="50">
        <v>0</v>
      </c>
      <c r="S106" s="50">
        <v>0</v>
      </c>
      <c r="T106" s="50">
        <v>0</v>
      </c>
      <c r="U106" s="50">
        <v>13.399271588819172</v>
      </c>
    </row>
    <row r="107" spans="1:21" hidden="1" outlineLevel="1">
      <c r="A107" s="15">
        <v>43466</v>
      </c>
      <c r="B107" s="50">
        <v>17.063400000000001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0">
        <v>0</v>
      </c>
      <c r="N107" s="50">
        <v>0</v>
      </c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0</v>
      </c>
      <c r="U107" s="50">
        <v>17.06333322706125</v>
      </c>
    </row>
    <row r="108" spans="1:21" hidden="1" outlineLevel="1">
      <c r="A108" s="15">
        <v>43497</v>
      </c>
      <c r="B108" s="50">
        <v>16.228999999999999</v>
      </c>
      <c r="C108" s="50">
        <v>0</v>
      </c>
      <c r="D108" s="50">
        <v>0</v>
      </c>
      <c r="E108" s="50">
        <v>0</v>
      </c>
      <c r="F108" s="50">
        <v>0</v>
      </c>
      <c r="G108" s="50">
        <v>0</v>
      </c>
      <c r="H108" s="50">
        <v>0</v>
      </c>
      <c r="I108" s="50">
        <v>0</v>
      </c>
      <c r="J108" s="50">
        <v>0</v>
      </c>
      <c r="K108" s="50">
        <v>0</v>
      </c>
      <c r="L108" s="50">
        <v>0</v>
      </c>
      <c r="M108" s="50">
        <v>0</v>
      </c>
      <c r="N108" s="50">
        <v>0</v>
      </c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0</v>
      </c>
      <c r="U108" s="50">
        <v>16.228941494597141</v>
      </c>
    </row>
    <row r="109" spans="1:21" hidden="1" outlineLevel="1">
      <c r="A109" s="15">
        <v>43525</v>
      </c>
      <c r="B109" s="50">
        <v>15.7583</v>
      </c>
      <c r="C109" s="50">
        <v>0</v>
      </c>
      <c r="D109" s="50">
        <v>0</v>
      </c>
      <c r="E109" s="50">
        <v>0</v>
      </c>
      <c r="F109" s="50">
        <v>0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50">
        <v>0</v>
      </c>
      <c r="N109" s="50">
        <v>0</v>
      </c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15.758269062947837</v>
      </c>
    </row>
    <row r="110" spans="1:21" hidden="1" outlineLevel="1">
      <c r="A110" s="15">
        <v>43556</v>
      </c>
      <c r="B110" s="50">
        <v>17.382899999999999</v>
      </c>
      <c r="C110" s="50">
        <v>0</v>
      </c>
      <c r="D110" s="50">
        <v>0</v>
      </c>
      <c r="E110" s="50">
        <v>0</v>
      </c>
      <c r="F110" s="50">
        <v>0</v>
      </c>
      <c r="G110" s="50">
        <v>0</v>
      </c>
      <c r="H110" s="50">
        <v>0</v>
      </c>
      <c r="I110" s="50">
        <v>0</v>
      </c>
      <c r="J110" s="50">
        <v>0</v>
      </c>
      <c r="K110" s="50">
        <v>0</v>
      </c>
      <c r="L110" s="50">
        <v>0</v>
      </c>
      <c r="M110" s="50">
        <v>0</v>
      </c>
      <c r="N110" s="50">
        <v>0</v>
      </c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0</v>
      </c>
      <c r="U110" s="50">
        <v>17.382831557501408</v>
      </c>
    </row>
    <row r="111" spans="1:21" hidden="1" outlineLevel="1">
      <c r="A111" s="15">
        <v>43586</v>
      </c>
      <c r="B111" s="50">
        <v>18.140599999999999</v>
      </c>
      <c r="C111" s="50">
        <v>0</v>
      </c>
      <c r="D111" s="50">
        <v>0</v>
      </c>
      <c r="E111" s="50">
        <v>0</v>
      </c>
      <c r="F111" s="50">
        <v>0</v>
      </c>
      <c r="G111" s="50">
        <v>0</v>
      </c>
      <c r="H111" s="50">
        <v>0</v>
      </c>
      <c r="I111" s="50">
        <v>0</v>
      </c>
      <c r="J111" s="50">
        <v>0</v>
      </c>
      <c r="K111" s="50">
        <v>0</v>
      </c>
      <c r="L111" s="50">
        <v>0</v>
      </c>
      <c r="M111" s="50">
        <v>0</v>
      </c>
      <c r="N111" s="50">
        <v>0</v>
      </c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18.140611507515739</v>
      </c>
    </row>
    <row r="112" spans="1:21" hidden="1" outlineLevel="1">
      <c r="A112" s="15">
        <v>43617</v>
      </c>
      <c r="B112" s="50">
        <v>16.806899999999999</v>
      </c>
      <c r="C112" s="50">
        <v>0</v>
      </c>
      <c r="D112" s="50">
        <v>0</v>
      </c>
      <c r="E112" s="50">
        <v>0</v>
      </c>
      <c r="F112" s="50">
        <v>0</v>
      </c>
      <c r="G112" s="50">
        <v>0</v>
      </c>
      <c r="H112" s="50">
        <v>0</v>
      </c>
      <c r="I112" s="50">
        <v>0</v>
      </c>
      <c r="J112" s="50">
        <v>0</v>
      </c>
      <c r="K112" s="50">
        <v>0</v>
      </c>
      <c r="L112" s="50">
        <v>0</v>
      </c>
      <c r="M112" s="50">
        <v>0</v>
      </c>
      <c r="N112" s="50">
        <v>0</v>
      </c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0</v>
      </c>
      <c r="U112" s="50">
        <v>16.806873750605021</v>
      </c>
    </row>
    <row r="113" spans="1:21" hidden="1" outlineLevel="1">
      <c r="A113" s="15">
        <v>43647</v>
      </c>
      <c r="B113" s="50">
        <v>17.962499999999999</v>
      </c>
      <c r="C113" s="50">
        <v>0</v>
      </c>
      <c r="D113" s="50">
        <v>0</v>
      </c>
      <c r="E113" s="50">
        <v>0</v>
      </c>
      <c r="F113" s="50">
        <v>0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50">
        <v>0</v>
      </c>
      <c r="N113" s="50">
        <v>0</v>
      </c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17.962535477046977</v>
      </c>
    </row>
    <row r="114" spans="1:21" hidden="1" outlineLevel="1">
      <c r="A114" s="15">
        <v>43678</v>
      </c>
      <c r="B114" s="50">
        <v>18.347799999999999</v>
      </c>
      <c r="C114" s="50">
        <v>0</v>
      </c>
      <c r="D114" s="50">
        <v>0</v>
      </c>
      <c r="E114" s="50">
        <v>0</v>
      </c>
      <c r="F114" s="50">
        <v>0</v>
      </c>
      <c r="G114" s="50">
        <v>0</v>
      </c>
      <c r="H114" s="50">
        <v>0</v>
      </c>
      <c r="I114" s="50">
        <v>0</v>
      </c>
      <c r="J114" s="50">
        <v>0</v>
      </c>
      <c r="K114" s="50">
        <v>0</v>
      </c>
      <c r="L114" s="50">
        <v>0</v>
      </c>
      <c r="M114" s="50">
        <v>0</v>
      </c>
      <c r="N114" s="50">
        <v>0</v>
      </c>
      <c r="O114" s="50">
        <v>0</v>
      </c>
      <c r="P114" s="50">
        <v>0</v>
      </c>
      <c r="Q114" s="50">
        <v>0</v>
      </c>
      <c r="R114" s="50">
        <v>0</v>
      </c>
      <c r="S114" s="50">
        <v>0</v>
      </c>
      <c r="T114" s="50">
        <v>0</v>
      </c>
      <c r="U114" s="50">
        <v>18.347753902155361</v>
      </c>
    </row>
    <row r="115" spans="1:21" hidden="1" outlineLevel="1">
      <c r="A115" s="15">
        <v>43709</v>
      </c>
      <c r="B115" s="50">
        <v>15.480700000000001</v>
      </c>
      <c r="C115" s="50">
        <v>0</v>
      </c>
      <c r="D115" s="50">
        <v>0</v>
      </c>
      <c r="E115" s="50">
        <v>0</v>
      </c>
      <c r="F115" s="50">
        <v>0</v>
      </c>
      <c r="G115" s="50">
        <v>0</v>
      </c>
      <c r="H115" s="50">
        <v>0</v>
      </c>
      <c r="I115" s="50">
        <v>0</v>
      </c>
      <c r="J115" s="50">
        <v>0</v>
      </c>
      <c r="K115" s="50">
        <v>0</v>
      </c>
      <c r="L115" s="50">
        <v>0</v>
      </c>
      <c r="M115" s="50">
        <v>0</v>
      </c>
      <c r="N115" s="50">
        <v>0</v>
      </c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15.480725589483749</v>
      </c>
    </row>
    <row r="116" spans="1:21" hidden="1" outlineLevel="1">
      <c r="A116" s="15">
        <v>43739</v>
      </c>
      <c r="B116" s="50">
        <v>15.6854</v>
      </c>
      <c r="C116" s="50">
        <v>0</v>
      </c>
      <c r="D116" s="50">
        <v>0</v>
      </c>
      <c r="E116" s="50">
        <v>0</v>
      </c>
      <c r="F116" s="50">
        <v>0</v>
      </c>
      <c r="G116" s="50">
        <v>0</v>
      </c>
      <c r="H116" s="50">
        <v>0</v>
      </c>
      <c r="I116" s="50">
        <v>0</v>
      </c>
      <c r="J116" s="50">
        <v>0</v>
      </c>
      <c r="K116" s="50">
        <v>0</v>
      </c>
      <c r="L116" s="50">
        <v>0</v>
      </c>
      <c r="M116" s="50">
        <v>0</v>
      </c>
      <c r="N116" s="50">
        <v>0</v>
      </c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15.685463614920863</v>
      </c>
    </row>
    <row r="117" spans="1:21" hidden="1" outlineLevel="1">
      <c r="A117" s="15">
        <v>43770</v>
      </c>
      <c r="B117" s="50">
        <v>16.2302</v>
      </c>
      <c r="C117" s="50">
        <v>0</v>
      </c>
      <c r="D117" s="50">
        <v>0</v>
      </c>
      <c r="E117" s="50">
        <v>0</v>
      </c>
      <c r="F117" s="50">
        <v>0</v>
      </c>
      <c r="G117" s="50">
        <v>0</v>
      </c>
      <c r="H117" s="50">
        <v>0</v>
      </c>
      <c r="I117" s="50">
        <v>0</v>
      </c>
      <c r="J117" s="50">
        <v>0</v>
      </c>
      <c r="K117" s="50">
        <v>0</v>
      </c>
      <c r="L117" s="50">
        <v>0</v>
      </c>
      <c r="M117" s="50">
        <v>0</v>
      </c>
      <c r="N117" s="50">
        <v>0</v>
      </c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16.2302</v>
      </c>
    </row>
    <row r="118" spans="1:21" hidden="1" outlineLevel="1">
      <c r="A118" s="15">
        <v>43800</v>
      </c>
      <c r="B118" s="50">
        <v>15.0329</v>
      </c>
      <c r="C118" s="50">
        <v>0</v>
      </c>
      <c r="D118" s="50">
        <v>0</v>
      </c>
      <c r="E118" s="50">
        <v>0</v>
      </c>
      <c r="F118" s="50">
        <v>0</v>
      </c>
      <c r="G118" s="50">
        <v>0</v>
      </c>
      <c r="H118" s="50">
        <v>0</v>
      </c>
      <c r="I118" s="50">
        <v>0</v>
      </c>
      <c r="J118" s="50">
        <v>0</v>
      </c>
      <c r="K118" s="50">
        <v>0</v>
      </c>
      <c r="L118" s="50">
        <v>0</v>
      </c>
      <c r="M118" s="50">
        <v>0</v>
      </c>
      <c r="N118" s="50">
        <v>0</v>
      </c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0</v>
      </c>
      <c r="U118" s="50">
        <v>15.032860968567965</v>
      </c>
    </row>
    <row r="119" spans="1:21" hidden="1" outlineLevel="1">
      <c r="A119" s="15">
        <v>43831</v>
      </c>
      <c r="B119" s="50">
        <v>14.992599999999999</v>
      </c>
      <c r="C119" s="50">
        <v>0</v>
      </c>
      <c r="D119" s="50">
        <v>0</v>
      </c>
      <c r="E119" s="50">
        <v>0</v>
      </c>
      <c r="F119" s="50">
        <v>0</v>
      </c>
      <c r="G119" s="50">
        <v>0</v>
      </c>
      <c r="H119" s="50">
        <v>0</v>
      </c>
      <c r="I119" s="50">
        <v>0</v>
      </c>
      <c r="J119" s="50">
        <v>0</v>
      </c>
      <c r="K119" s="50">
        <v>0</v>
      </c>
      <c r="L119" s="50">
        <v>0</v>
      </c>
      <c r="M119" s="50">
        <v>0</v>
      </c>
      <c r="N119" s="50">
        <v>0</v>
      </c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0</v>
      </c>
      <c r="U119" s="50">
        <v>14.99255823127317</v>
      </c>
    </row>
    <row r="120" spans="1:21" hidden="1" outlineLevel="1">
      <c r="A120" s="15">
        <v>43862</v>
      </c>
      <c r="B120" s="50">
        <v>14.694900000000001</v>
      </c>
      <c r="C120" s="50">
        <v>0</v>
      </c>
      <c r="D120" s="50">
        <v>0</v>
      </c>
      <c r="E120" s="50">
        <v>0</v>
      </c>
      <c r="F120" s="50">
        <v>0</v>
      </c>
      <c r="G120" s="50">
        <v>0</v>
      </c>
      <c r="H120" s="50">
        <v>0</v>
      </c>
      <c r="I120" s="50">
        <v>0</v>
      </c>
      <c r="J120" s="50">
        <v>0</v>
      </c>
      <c r="K120" s="50">
        <v>0</v>
      </c>
      <c r="L120" s="50">
        <v>0</v>
      </c>
      <c r="M120" s="50">
        <v>0</v>
      </c>
      <c r="N120" s="50">
        <v>0</v>
      </c>
      <c r="O120" s="50">
        <v>0</v>
      </c>
      <c r="P120" s="50">
        <v>0</v>
      </c>
      <c r="Q120" s="50">
        <v>0</v>
      </c>
      <c r="R120" s="50">
        <v>0</v>
      </c>
      <c r="S120" s="50">
        <v>0</v>
      </c>
      <c r="T120" s="50">
        <v>0</v>
      </c>
      <c r="U120" s="50">
        <v>14.694848078191752</v>
      </c>
    </row>
    <row r="121" spans="1:21" hidden="1" outlineLevel="1">
      <c r="A121" s="15">
        <v>43891</v>
      </c>
      <c r="B121" s="50">
        <v>15.497400000000001</v>
      </c>
      <c r="C121" s="50">
        <v>0</v>
      </c>
      <c r="D121" s="50">
        <v>0</v>
      </c>
      <c r="E121" s="50">
        <v>0</v>
      </c>
      <c r="F121" s="50">
        <v>0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50">
        <v>0</v>
      </c>
      <c r="N121" s="50">
        <v>0</v>
      </c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15.497424762707801</v>
      </c>
    </row>
    <row r="122" spans="1:21" hidden="1" outlineLevel="1">
      <c r="A122" s="15">
        <v>43922</v>
      </c>
      <c r="B122" s="50">
        <v>15.2113</v>
      </c>
      <c r="C122" s="50">
        <v>0</v>
      </c>
      <c r="D122" s="50">
        <v>0</v>
      </c>
      <c r="E122" s="50">
        <v>0</v>
      </c>
      <c r="F122" s="50">
        <v>0</v>
      </c>
      <c r="G122" s="50">
        <v>0</v>
      </c>
      <c r="H122" s="50">
        <v>0</v>
      </c>
      <c r="I122" s="50">
        <v>0</v>
      </c>
      <c r="J122" s="50">
        <v>0</v>
      </c>
      <c r="K122" s="50">
        <v>0</v>
      </c>
      <c r="L122" s="50">
        <v>0</v>
      </c>
      <c r="M122" s="50">
        <v>0</v>
      </c>
      <c r="N122" s="50">
        <v>0</v>
      </c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15.211296738956175</v>
      </c>
    </row>
    <row r="123" spans="1:21" hidden="1" outlineLevel="1">
      <c r="A123" s="15">
        <v>43952</v>
      </c>
      <c r="B123" s="50">
        <v>16.245799999999999</v>
      </c>
      <c r="C123" s="50">
        <v>0</v>
      </c>
      <c r="D123" s="50">
        <v>0</v>
      </c>
      <c r="E123" s="50">
        <v>0</v>
      </c>
      <c r="F123" s="50">
        <v>0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50">
        <v>0</v>
      </c>
      <c r="N123" s="50">
        <v>0</v>
      </c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16.245799999999999</v>
      </c>
    </row>
    <row r="124" spans="1:21" hidden="1" outlineLevel="1">
      <c r="A124" s="15">
        <v>43983</v>
      </c>
      <c r="B124" s="50">
        <v>14.0022</v>
      </c>
      <c r="C124" s="50">
        <v>0</v>
      </c>
      <c r="D124" s="50">
        <v>0</v>
      </c>
      <c r="E124" s="50">
        <v>0</v>
      </c>
      <c r="F124" s="50">
        <v>0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50">
        <v>0</v>
      </c>
      <c r="N124" s="50">
        <v>0</v>
      </c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14.002231994953497</v>
      </c>
    </row>
    <row r="125" spans="1:21" hidden="1" outlineLevel="1">
      <c r="A125" s="15">
        <v>44013</v>
      </c>
      <c r="B125" s="50">
        <v>12.763199999999999</v>
      </c>
      <c r="C125" s="50">
        <v>0</v>
      </c>
      <c r="D125" s="50">
        <v>0</v>
      </c>
      <c r="E125" s="50">
        <v>0</v>
      </c>
      <c r="F125" s="50">
        <v>0</v>
      </c>
      <c r="G125" s="50">
        <v>0</v>
      </c>
      <c r="H125" s="50">
        <v>0</v>
      </c>
      <c r="I125" s="50">
        <v>0</v>
      </c>
      <c r="J125" s="50">
        <v>0</v>
      </c>
      <c r="K125" s="50">
        <v>0</v>
      </c>
      <c r="L125" s="50">
        <v>0</v>
      </c>
      <c r="M125" s="50">
        <v>0</v>
      </c>
      <c r="N125" s="50">
        <v>0</v>
      </c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12.763116593543815</v>
      </c>
    </row>
    <row r="126" spans="1:21" hidden="1" outlineLevel="1">
      <c r="A126" s="15">
        <v>44044</v>
      </c>
      <c r="B126" s="50">
        <v>11.9778</v>
      </c>
      <c r="C126" s="50">
        <v>0</v>
      </c>
      <c r="D126" s="50">
        <v>0</v>
      </c>
      <c r="E126" s="50">
        <v>0</v>
      </c>
      <c r="F126" s="50">
        <v>0</v>
      </c>
      <c r="G126" s="50">
        <v>0</v>
      </c>
      <c r="H126" s="50">
        <v>0</v>
      </c>
      <c r="I126" s="50">
        <v>0</v>
      </c>
      <c r="J126" s="50">
        <v>0</v>
      </c>
      <c r="K126" s="50">
        <v>0</v>
      </c>
      <c r="L126" s="50">
        <v>0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0</v>
      </c>
      <c r="S126" s="50">
        <v>0</v>
      </c>
      <c r="T126" s="50">
        <v>0</v>
      </c>
      <c r="U126" s="50">
        <v>11.977724141683346</v>
      </c>
    </row>
    <row r="127" spans="1:21" hidden="1" outlineLevel="1">
      <c r="A127" s="15">
        <v>44075</v>
      </c>
      <c r="B127" s="50">
        <v>10.7563</v>
      </c>
      <c r="C127" s="50">
        <v>0</v>
      </c>
      <c r="D127" s="50">
        <v>0</v>
      </c>
      <c r="E127" s="50">
        <v>0</v>
      </c>
      <c r="F127" s="50">
        <v>0</v>
      </c>
      <c r="G127" s="50">
        <v>0</v>
      </c>
      <c r="H127" s="50">
        <v>0</v>
      </c>
      <c r="I127" s="50">
        <v>0</v>
      </c>
      <c r="J127" s="50">
        <v>0</v>
      </c>
      <c r="K127" s="50">
        <v>0</v>
      </c>
      <c r="L127" s="50">
        <v>0</v>
      </c>
      <c r="M127" s="50">
        <v>0</v>
      </c>
      <c r="N127" s="50">
        <v>0</v>
      </c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10.756241558241582</v>
      </c>
    </row>
    <row r="128" spans="1:21" hidden="1" outlineLevel="1">
      <c r="A128" s="15">
        <v>44105</v>
      </c>
      <c r="B128" s="50">
        <v>11.903700000000001</v>
      </c>
      <c r="C128" s="50">
        <v>0</v>
      </c>
      <c r="D128" s="50">
        <v>0</v>
      </c>
      <c r="E128" s="50">
        <v>0</v>
      </c>
      <c r="F128" s="50">
        <v>0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50">
        <v>0</v>
      </c>
      <c r="N128" s="50">
        <v>0</v>
      </c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11.903732630567038</v>
      </c>
    </row>
    <row r="129" spans="1:21" hidden="1" outlineLevel="1">
      <c r="A129" s="15">
        <v>44136</v>
      </c>
      <c r="B129" s="50">
        <v>12.545400000000001</v>
      </c>
      <c r="C129" s="50">
        <v>0</v>
      </c>
      <c r="D129" s="50">
        <v>0</v>
      </c>
      <c r="E129" s="50">
        <v>0</v>
      </c>
      <c r="F129" s="50">
        <v>0</v>
      </c>
      <c r="G129" s="50">
        <v>0</v>
      </c>
      <c r="H129" s="50">
        <v>0</v>
      </c>
      <c r="I129" s="50">
        <v>0</v>
      </c>
      <c r="J129" s="50">
        <v>0</v>
      </c>
      <c r="K129" s="50">
        <v>0</v>
      </c>
      <c r="L129" s="50">
        <v>0</v>
      </c>
      <c r="M129" s="50">
        <v>0</v>
      </c>
      <c r="N129" s="50">
        <v>0</v>
      </c>
      <c r="O129" s="50">
        <v>0</v>
      </c>
      <c r="P129" s="50">
        <v>0</v>
      </c>
      <c r="Q129" s="50">
        <v>0</v>
      </c>
      <c r="R129" s="50">
        <v>0</v>
      </c>
      <c r="S129" s="50">
        <v>0</v>
      </c>
      <c r="T129" s="50">
        <v>0</v>
      </c>
      <c r="U129" s="50">
        <v>12.545479533111029</v>
      </c>
    </row>
    <row r="130" spans="1:21" hidden="1" outlineLevel="1">
      <c r="A130" s="15">
        <v>44166</v>
      </c>
      <c r="B130" s="50">
        <v>12.4407</v>
      </c>
      <c r="C130" s="50">
        <v>0.01</v>
      </c>
      <c r="D130" s="50">
        <v>0</v>
      </c>
      <c r="E130" s="50">
        <v>0.01</v>
      </c>
      <c r="F130" s="50">
        <v>0</v>
      </c>
      <c r="G130" s="50">
        <v>0.01</v>
      </c>
      <c r="H130" s="50">
        <v>0</v>
      </c>
      <c r="I130" s="50">
        <v>0</v>
      </c>
      <c r="J130" s="50">
        <v>0</v>
      </c>
      <c r="K130" s="50">
        <v>0</v>
      </c>
      <c r="L130" s="50">
        <v>0</v>
      </c>
      <c r="M130" s="50">
        <v>0</v>
      </c>
      <c r="N130" s="50">
        <v>0</v>
      </c>
      <c r="O130" s="50">
        <v>0.01</v>
      </c>
      <c r="P130" s="50">
        <v>0</v>
      </c>
      <c r="Q130" s="50">
        <v>0.01</v>
      </c>
      <c r="R130" s="50">
        <v>0</v>
      </c>
      <c r="S130" s="50">
        <v>0.01</v>
      </c>
      <c r="T130" s="50">
        <v>0</v>
      </c>
      <c r="U130" s="50">
        <v>12.466402273553218</v>
      </c>
    </row>
    <row r="131" spans="1:21" hidden="1" outlineLevel="1">
      <c r="A131" s="15">
        <v>44197</v>
      </c>
      <c r="B131" s="50">
        <v>12.589499999999999</v>
      </c>
      <c r="C131" s="50">
        <v>0</v>
      </c>
      <c r="D131" s="50">
        <v>0</v>
      </c>
      <c r="E131" s="50">
        <v>0</v>
      </c>
      <c r="F131" s="50">
        <v>0</v>
      </c>
      <c r="G131" s="50">
        <v>0</v>
      </c>
      <c r="H131" s="50">
        <v>0</v>
      </c>
      <c r="I131" s="50">
        <v>0</v>
      </c>
      <c r="J131" s="50">
        <v>0</v>
      </c>
      <c r="K131" s="50">
        <v>0</v>
      </c>
      <c r="L131" s="50">
        <v>0</v>
      </c>
      <c r="M131" s="50">
        <v>0</v>
      </c>
      <c r="N131" s="50">
        <v>0</v>
      </c>
      <c r="O131" s="50">
        <v>0</v>
      </c>
      <c r="P131" s="50">
        <v>0</v>
      </c>
      <c r="Q131" s="50">
        <v>0</v>
      </c>
      <c r="R131" s="50">
        <v>0</v>
      </c>
      <c r="S131" s="50">
        <v>0</v>
      </c>
      <c r="T131" s="50">
        <v>0</v>
      </c>
      <c r="U131" s="50">
        <v>12.589428394373261</v>
      </c>
    </row>
    <row r="132" spans="1:21" hidden="1" outlineLevel="1">
      <c r="A132" s="15">
        <v>44228</v>
      </c>
      <c r="B132" s="50">
        <v>12.422599999999999</v>
      </c>
      <c r="C132" s="50">
        <v>0</v>
      </c>
      <c r="D132" s="50">
        <v>0</v>
      </c>
      <c r="E132" s="50">
        <v>0</v>
      </c>
      <c r="F132" s="50">
        <v>0</v>
      </c>
      <c r="G132" s="50">
        <v>0</v>
      </c>
      <c r="H132" s="50">
        <v>0</v>
      </c>
      <c r="I132" s="50">
        <v>0</v>
      </c>
      <c r="J132" s="50">
        <v>0</v>
      </c>
      <c r="K132" s="50">
        <v>0</v>
      </c>
      <c r="L132" s="50">
        <v>0</v>
      </c>
      <c r="M132" s="50">
        <v>0</v>
      </c>
      <c r="N132" s="50">
        <v>0</v>
      </c>
      <c r="O132" s="50">
        <v>0</v>
      </c>
      <c r="P132" s="50">
        <v>0</v>
      </c>
      <c r="Q132" s="50">
        <v>0</v>
      </c>
      <c r="R132" s="50">
        <v>0</v>
      </c>
      <c r="S132" s="50">
        <v>0</v>
      </c>
      <c r="T132" s="50">
        <v>0</v>
      </c>
      <c r="U132" s="50">
        <v>12.422584277948152</v>
      </c>
    </row>
    <row r="133" spans="1:21" hidden="1" outlineLevel="1">
      <c r="A133" s="15">
        <v>44256</v>
      </c>
      <c r="B133" s="50">
        <v>12.5025</v>
      </c>
      <c r="C133" s="50">
        <v>0</v>
      </c>
      <c r="D133" s="50">
        <v>0</v>
      </c>
      <c r="E133" s="50">
        <v>0</v>
      </c>
      <c r="F133" s="50">
        <v>0</v>
      </c>
      <c r="G133" s="50">
        <v>0</v>
      </c>
      <c r="H133" s="50">
        <v>0</v>
      </c>
      <c r="I133" s="50">
        <v>0</v>
      </c>
      <c r="J133" s="50">
        <v>0</v>
      </c>
      <c r="K133" s="50">
        <v>0</v>
      </c>
      <c r="L133" s="50">
        <v>0</v>
      </c>
      <c r="M133" s="50">
        <v>0</v>
      </c>
      <c r="N133" s="50">
        <v>0</v>
      </c>
      <c r="O133" s="50">
        <v>0</v>
      </c>
      <c r="P133" s="50">
        <v>0</v>
      </c>
      <c r="Q133" s="50">
        <v>0</v>
      </c>
      <c r="R133" s="50">
        <v>0</v>
      </c>
      <c r="S133" s="50">
        <v>0</v>
      </c>
      <c r="T133" s="50">
        <v>0</v>
      </c>
      <c r="U133" s="50">
        <v>12.502556600588768</v>
      </c>
    </row>
    <row r="134" spans="1:21" hidden="1" outlineLevel="1">
      <c r="A134" s="15">
        <v>44287</v>
      </c>
      <c r="B134" s="50">
        <v>12.125999999999999</v>
      </c>
      <c r="C134" s="50">
        <v>0</v>
      </c>
      <c r="D134" s="50">
        <v>0</v>
      </c>
      <c r="E134" s="50">
        <v>0</v>
      </c>
      <c r="F134" s="50">
        <v>0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50">
        <v>0</v>
      </c>
      <c r="N134" s="50">
        <v>0</v>
      </c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12.125955282110256</v>
      </c>
    </row>
    <row r="135" spans="1:21" hidden="1" outlineLevel="1">
      <c r="A135" s="15">
        <v>44317</v>
      </c>
      <c r="B135" s="50">
        <v>12.5177</v>
      </c>
      <c r="C135" s="50">
        <v>0</v>
      </c>
      <c r="D135" s="50">
        <v>0</v>
      </c>
      <c r="E135" s="50">
        <v>0</v>
      </c>
      <c r="F135" s="50">
        <v>0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50">
        <v>0</v>
      </c>
      <c r="N135" s="50">
        <v>0</v>
      </c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12.517678606977816</v>
      </c>
    </row>
    <row r="136" spans="1:21" hidden="1" outlineLevel="1">
      <c r="A136" s="15">
        <v>44348</v>
      </c>
      <c r="B136" s="50">
        <v>12.279400000000001</v>
      </c>
      <c r="C136" s="50">
        <v>12.9</v>
      </c>
      <c r="D136" s="50">
        <v>0</v>
      </c>
      <c r="E136" s="50">
        <v>12.9</v>
      </c>
      <c r="F136" s="50">
        <v>0</v>
      </c>
      <c r="G136" s="50">
        <v>12.9</v>
      </c>
      <c r="H136" s="50">
        <v>0</v>
      </c>
      <c r="I136" s="50">
        <v>12.9</v>
      </c>
      <c r="J136" s="50">
        <v>0</v>
      </c>
      <c r="K136" s="50">
        <v>12.9</v>
      </c>
      <c r="L136" s="50">
        <v>0</v>
      </c>
      <c r="M136" s="50">
        <v>12.9</v>
      </c>
      <c r="N136" s="50">
        <v>0</v>
      </c>
      <c r="O136" s="50">
        <v>0</v>
      </c>
      <c r="P136" s="50">
        <v>0</v>
      </c>
      <c r="Q136" s="50">
        <v>0</v>
      </c>
      <c r="R136" s="50">
        <v>0</v>
      </c>
      <c r="S136" s="50">
        <v>0</v>
      </c>
      <c r="T136" s="50">
        <v>0</v>
      </c>
      <c r="U136" s="50">
        <v>12.27805740367549</v>
      </c>
    </row>
    <row r="137" spans="1:21" hidden="1" outlineLevel="1">
      <c r="A137" s="15">
        <v>44378</v>
      </c>
      <c r="B137" s="50">
        <v>12.1776</v>
      </c>
      <c r="C137" s="50">
        <v>0</v>
      </c>
      <c r="D137" s="50">
        <v>0</v>
      </c>
      <c r="E137" s="50">
        <v>0</v>
      </c>
      <c r="F137" s="50">
        <v>0</v>
      </c>
      <c r="G137" s="50">
        <v>0</v>
      </c>
      <c r="H137" s="50">
        <v>0</v>
      </c>
      <c r="I137" s="50">
        <v>0</v>
      </c>
      <c r="J137" s="50">
        <v>0</v>
      </c>
      <c r="K137" s="50">
        <v>0</v>
      </c>
      <c r="L137" s="50">
        <v>0</v>
      </c>
      <c r="M137" s="50">
        <v>0</v>
      </c>
      <c r="N137" s="50">
        <v>0</v>
      </c>
      <c r="O137" s="50">
        <v>0</v>
      </c>
      <c r="P137" s="50">
        <v>0</v>
      </c>
      <c r="Q137" s="50">
        <v>0</v>
      </c>
      <c r="R137" s="50">
        <v>0</v>
      </c>
      <c r="S137" s="50">
        <v>0</v>
      </c>
      <c r="T137" s="50">
        <v>0</v>
      </c>
      <c r="U137" s="50">
        <v>12.177615397191394</v>
      </c>
    </row>
    <row r="138" spans="1:21" hidden="1" outlineLevel="1">
      <c r="A138" s="15">
        <v>44409</v>
      </c>
      <c r="B138" s="50">
        <v>12.347200000000001</v>
      </c>
      <c r="C138" s="50">
        <v>0</v>
      </c>
      <c r="D138" s="50">
        <v>0</v>
      </c>
      <c r="E138" s="50">
        <v>0</v>
      </c>
      <c r="F138" s="50">
        <v>0</v>
      </c>
      <c r="G138" s="50">
        <v>0</v>
      </c>
      <c r="H138" s="50">
        <v>0</v>
      </c>
      <c r="I138" s="50">
        <v>0</v>
      </c>
      <c r="J138" s="50">
        <v>0</v>
      </c>
      <c r="K138" s="50">
        <v>0</v>
      </c>
      <c r="L138" s="50">
        <v>0</v>
      </c>
      <c r="M138" s="50">
        <v>0</v>
      </c>
      <c r="N138" s="50">
        <v>0</v>
      </c>
      <c r="O138" s="50">
        <v>0</v>
      </c>
      <c r="P138" s="50">
        <v>0</v>
      </c>
      <c r="Q138" s="50">
        <v>0</v>
      </c>
      <c r="R138" s="50">
        <v>0</v>
      </c>
      <c r="S138" s="50">
        <v>0</v>
      </c>
      <c r="T138" s="50">
        <v>0</v>
      </c>
      <c r="U138" s="50">
        <v>12.347245625203081</v>
      </c>
    </row>
    <row r="139" spans="1:21" hidden="1" outlineLevel="1">
      <c r="A139" s="15">
        <v>44440</v>
      </c>
      <c r="B139" s="50">
        <v>10.8476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0">
        <v>0</v>
      </c>
      <c r="N139" s="50">
        <v>0</v>
      </c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10.847577953651161</v>
      </c>
    </row>
    <row r="140" spans="1:21" hidden="1" outlineLevel="1">
      <c r="A140" s="15">
        <v>44470</v>
      </c>
      <c r="B140" s="50">
        <v>11.777699999999999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0">
        <v>0</v>
      </c>
      <c r="N140" s="50">
        <v>0</v>
      </c>
      <c r="O140" s="50">
        <v>0</v>
      </c>
      <c r="P140" s="50">
        <v>0</v>
      </c>
      <c r="Q140" s="50">
        <v>0</v>
      </c>
      <c r="R140" s="50">
        <v>0</v>
      </c>
      <c r="S140" s="50">
        <v>0</v>
      </c>
      <c r="T140" s="50">
        <v>0</v>
      </c>
      <c r="U140" s="50">
        <v>11.777720810388974</v>
      </c>
    </row>
    <row r="141" spans="1:21" hidden="1" outlineLevel="1">
      <c r="A141" s="15">
        <v>44501</v>
      </c>
      <c r="B141" s="50">
        <v>12.1088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0">
        <v>0</v>
      </c>
      <c r="N141" s="50">
        <v>0</v>
      </c>
      <c r="O141" s="50">
        <v>0</v>
      </c>
      <c r="P141" s="50">
        <v>0</v>
      </c>
      <c r="Q141" s="50">
        <v>0</v>
      </c>
      <c r="R141" s="50">
        <v>0</v>
      </c>
      <c r="S141" s="50">
        <v>0</v>
      </c>
      <c r="T141" s="50">
        <v>0</v>
      </c>
      <c r="U141" s="50">
        <v>12.108795482196753</v>
      </c>
    </row>
    <row r="142" spans="1:21" hidden="1" outlineLevel="1">
      <c r="A142" s="15">
        <v>44531</v>
      </c>
      <c r="B142" s="50">
        <v>12.089700000000001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0">
        <v>0</v>
      </c>
      <c r="N142" s="50">
        <v>0</v>
      </c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0</v>
      </c>
      <c r="U142" s="50">
        <v>12.089766744615806</v>
      </c>
    </row>
    <row r="143" spans="1:21" hidden="1" outlineLevel="1">
      <c r="A143" s="15">
        <v>44562</v>
      </c>
      <c r="B143" s="50">
        <v>12.2707</v>
      </c>
      <c r="C143" s="50">
        <v>13.47</v>
      </c>
      <c r="D143" s="50">
        <v>0</v>
      </c>
      <c r="E143" s="50">
        <v>13.47</v>
      </c>
      <c r="F143" s="50">
        <v>0</v>
      </c>
      <c r="G143" s="50">
        <v>13.47</v>
      </c>
      <c r="H143" s="50">
        <v>0</v>
      </c>
      <c r="I143" s="50">
        <v>13.47</v>
      </c>
      <c r="J143" s="50">
        <v>0</v>
      </c>
      <c r="K143" s="50">
        <v>13.47</v>
      </c>
      <c r="L143" s="50">
        <v>0</v>
      </c>
      <c r="M143" s="50">
        <v>13.47</v>
      </c>
      <c r="N143" s="50">
        <v>0</v>
      </c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12.269078886071449</v>
      </c>
    </row>
    <row r="144" spans="1:21" hidden="1" outlineLevel="1">
      <c r="A144" s="15">
        <v>44593</v>
      </c>
      <c r="B144" s="50">
        <v>12.2745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0">
        <v>0</v>
      </c>
      <c r="N144" s="50">
        <v>0</v>
      </c>
      <c r="O144" s="50">
        <v>0</v>
      </c>
      <c r="P144" s="50">
        <v>0</v>
      </c>
      <c r="Q144" s="50">
        <v>0</v>
      </c>
      <c r="R144" s="50">
        <v>0</v>
      </c>
      <c r="S144" s="50">
        <v>0</v>
      </c>
      <c r="T144" s="50">
        <v>0</v>
      </c>
      <c r="U144" s="50">
        <v>12.274444708055997</v>
      </c>
    </row>
    <row r="145" spans="1:21" hidden="1" outlineLevel="1">
      <c r="A145" s="15">
        <v>44621</v>
      </c>
      <c r="B145" s="50">
        <v>12.4033</v>
      </c>
      <c r="C145" s="50">
        <v>0</v>
      </c>
      <c r="D145" s="50">
        <v>0</v>
      </c>
      <c r="E145" s="50">
        <v>0</v>
      </c>
      <c r="F145" s="50">
        <v>0</v>
      </c>
      <c r="G145" s="50">
        <v>0</v>
      </c>
      <c r="H145" s="50">
        <v>0</v>
      </c>
      <c r="I145" s="50">
        <v>0</v>
      </c>
      <c r="J145" s="50">
        <v>0</v>
      </c>
      <c r="K145" s="50">
        <v>0</v>
      </c>
      <c r="L145" s="50">
        <v>0</v>
      </c>
      <c r="M145" s="50">
        <v>0</v>
      </c>
      <c r="N145" s="50">
        <v>0</v>
      </c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0</v>
      </c>
      <c r="U145" s="50">
        <v>12.403339961022226</v>
      </c>
    </row>
    <row r="146" spans="1:21" hidden="1" outlineLevel="1">
      <c r="A146" s="15">
        <v>44652</v>
      </c>
      <c r="B146" s="50">
        <v>11.939299999999999</v>
      </c>
      <c r="C146" s="50">
        <v>13.38</v>
      </c>
      <c r="D146" s="50">
        <v>0</v>
      </c>
      <c r="E146" s="50">
        <v>13.38</v>
      </c>
      <c r="F146" s="50">
        <v>0</v>
      </c>
      <c r="G146" s="50">
        <v>13.38</v>
      </c>
      <c r="H146" s="50">
        <v>0</v>
      </c>
      <c r="I146" s="50">
        <v>13.38</v>
      </c>
      <c r="J146" s="50">
        <v>0</v>
      </c>
      <c r="K146" s="50">
        <v>13.38</v>
      </c>
      <c r="L146" s="50">
        <v>0</v>
      </c>
      <c r="M146" s="50">
        <v>13.38</v>
      </c>
      <c r="N146" s="50">
        <v>0</v>
      </c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11.927187083406995</v>
      </c>
    </row>
    <row r="147" spans="1:21" hidden="1" outlineLevel="1">
      <c r="A147" s="15">
        <v>44682</v>
      </c>
      <c r="B147" s="50">
        <v>12.6637</v>
      </c>
      <c r="C147" s="50">
        <v>0</v>
      </c>
      <c r="D147" s="50">
        <v>0</v>
      </c>
      <c r="E147" s="50">
        <v>0</v>
      </c>
      <c r="F147" s="50">
        <v>0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50">
        <v>0</v>
      </c>
      <c r="N147" s="50">
        <v>0</v>
      </c>
      <c r="O147" s="50">
        <v>0</v>
      </c>
      <c r="P147" s="50">
        <v>0</v>
      </c>
      <c r="Q147" s="50">
        <v>0</v>
      </c>
      <c r="R147" s="50">
        <v>0</v>
      </c>
      <c r="S147" s="50">
        <v>0</v>
      </c>
      <c r="T147" s="50">
        <v>0</v>
      </c>
      <c r="U147" s="50">
        <v>12.663689851805941</v>
      </c>
    </row>
    <row r="148" spans="1:21" hidden="1" outlineLevel="1">
      <c r="A148" s="15">
        <v>44713</v>
      </c>
      <c r="B148" s="50">
        <v>15.6037</v>
      </c>
      <c r="C148" s="50">
        <v>0</v>
      </c>
      <c r="D148" s="50">
        <v>0</v>
      </c>
      <c r="E148" s="50">
        <v>0</v>
      </c>
      <c r="F148" s="50">
        <v>0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50">
        <v>0</v>
      </c>
      <c r="N148" s="50">
        <v>0</v>
      </c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15.603711411774132</v>
      </c>
    </row>
    <row r="149" spans="1:21" hidden="1" outlineLevel="1">
      <c r="A149" s="15">
        <v>44743</v>
      </c>
      <c r="B149" s="50">
        <v>14.2308</v>
      </c>
      <c r="C149" s="50">
        <v>14.5709</v>
      </c>
      <c r="D149" s="50">
        <v>0</v>
      </c>
      <c r="E149" s="50">
        <v>14.5709</v>
      </c>
      <c r="F149" s="50">
        <v>0</v>
      </c>
      <c r="G149" s="50">
        <v>14.5709</v>
      </c>
      <c r="H149" s="50">
        <v>0</v>
      </c>
      <c r="I149" s="50">
        <v>14.5709</v>
      </c>
      <c r="J149" s="50">
        <v>0</v>
      </c>
      <c r="K149" s="50">
        <v>14.5709</v>
      </c>
      <c r="L149" s="50">
        <v>0</v>
      </c>
      <c r="M149" s="50">
        <v>14.5709</v>
      </c>
      <c r="N149" s="50">
        <v>0</v>
      </c>
      <c r="O149" s="50">
        <v>0</v>
      </c>
      <c r="P149" s="50">
        <v>0</v>
      </c>
      <c r="Q149" s="50">
        <v>0</v>
      </c>
      <c r="R149" s="50">
        <v>0</v>
      </c>
      <c r="S149" s="50">
        <v>0</v>
      </c>
      <c r="T149" s="50">
        <v>0</v>
      </c>
      <c r="U149" s="50">
        <v>14.229100000000001</v>
      </c>
    </row>
    <row r="150" spans="1:21" hidden="1" outlineLevel="1">
      <c r="A150" s="15">
        <v>44774</v>
      </c>
      <c r="B150" s="50">
        <v>15.1249</v>
      </c>
      <c r="C150" s="50">
        <v>0</v>
      </c>
      <c r="D150" s="50">
        <v>0</v>
      </c>
      <c r="E150" s="50">
        <v>0</v>
      </c>
      <c r="F150" s="50">
        <v>0</v>
      </c>
      <c r="G150" s="50">
        <v>0</v>
      </c>
      <c r="H150" s="50">
        <v>0</v>
      </c>
      <c r="I150" s="50">
        <v>0</v>
      </c>
      <c r="J150" s="50">
        <v>0</v>
      </c>
      <c r="K150" s="50">
        <v>0</v>
      </c>
      <c r="L150" s="50">
        <v>0</v>
      </c>
      <c r="M150" s="50">
        <v>0</v>
      </c>
      <c r="N150" s="50">
        <v>0</v>
      </c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15.124945519087339</v>
      </c>
    </row>
    <row r="151" spans="1:21" hidden="1" outlineLevel="1">
      <c r="A151" s="15">
        <v>44805</v>
      </c>
      <c r="B151" s="50">
        <v>13.44</v>
      </c>
      <c r="C151" s="50">
        <v>0</v>
      </c>
      <c r="D151" s="50">
        <v>0</v>
      </c>
      <c r="E151" s="50">
        <v>0</v>
      </c>
      <c r="F151" s="50">
        <v>0</v>
      </c>
      <c r="G151" s="50">
        <v>0</v>
      </c>
      <c r="H151" s="50">
        <v>0</v>
      </c>
      <c r="I151" s="50">
        <v>0</v>
      </c>
      <c r="J151" s="50">
        <v>0</v>
      </c>
      <c r="K151" s="50">
        <v>0</v>
      </c>
      <c r="L151" s="50">
        <v>0</v>
      </c>
      <c r="M151" s="50">
        <v>0</v>
      </c>
      <c r="N151" s="50">
        <v>0</v>
      </c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13.439993303205366</v>
      </c>
    </row>
    <row r="152" spans="1:21" hidden="1" outlineLevel="1">
      <c r="A152" s="15">
        <v>44835</v>
      </c>
      <c r="B152" s="50">
        <v>14.526999999999999</v>
      </c>
      <c r="C152" s="50">
        <v>17.29</v>
      </c>
      <c r="D152" s="50">
        <v>0</v>
      </c>
      <c r="E152" s="50">
        <v>17.29</v>
      </c>
      <c r="F152" s="50">
        <v>0</v>
      </c>
      <c r="G152" s="50">
        <v>17.29</v>
      </c>
      <c r="H152" s="50">
        <v>0</v>
      </c>
      <c r="I152" s="50">
        <v>17.29</v>
      </c>
      <c r="J152" s="50">
        <v>0</v>
      </c>
      <c r="K152" s="50">
        <v>17.29</v>
      </c>
      <c r="L152" s="50">
        <v>0</v>
      </c>
      <c r="M152" s="50">
        <v>17.29</v>
      </c>
      <c r="N152" s="50">
        <v>0</v>
      </c>
      <c r="O152" s="50">
        <v>0</v>
      </c>
      <c r="P152" s="50">
        <v>0</v>
      </c>
      <c r="Q152" s="50">
        <v>0</v>
      </c>
      <c r="R152" s="50">
        <v>0</v>
      </c>
      <c r="S152" s="50">
        <v>0</v>
      </c>
      <c r="T152" s="50">
        <v>0</v>
      </c>
      <c r="U152" s="50">
        <v>14.521000000000001</v>
      </c>
    </row>
    <row r="153" spans="1:21" hidden="1" outlineLevel="1">
      <c r="A153" s="15">
        <v>44866</v>
      </c>
      <c r="B153" s="50">
        <v>14.656700000000001</v>
      </c>
      <c r="C153" s="50">
        <v>0</v>
      </c>
      <c r="D153" s="50">
        <v>0</v>
      </c>
      <c r="E153" s="50">
        <v>0</v>
      </c>
      <c r="F153" s="50">
        <v>0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50">
        <v>0</v>
      </c>
      <c r="N153" s="50">
        <v>0</v>
      </c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14.656705347059212</v>
      </c>
    </row>
    <row r="154" spans="1:21" hidden="1" outlineLevel="1">
      <c r="A154" s="15">
        <v>44896</v>
      </c>
      <c r="B154" s="50">
        <v>17.1264</v>
      </c>
      <c r="C154" s="50">
        <v>0</v>
      </c>
      <c r="D154" s="50">
        <v>0</v>
      </c>
      <c r="E154" s="50">
        <v>0</v>
      </c>
      <c r="F154" s="50">
        <v>0</v>
      </c>
      <c r="G154" s="50">
        <v>0</v>
      </c>
      <c r="H154" s="50">
        <v>0</v>
      </c>
      <c r="I154" s="50">
        <v>0</v>
      </c>
      <c r="J154" s="50">
        <v>0</v>
      </c>
      <c r="K154" s="50">
        <v>0</v>
      </c>
      <c r="L154" s="50">
        <v>0</v>
      </c>
      <c r="M154" s="50">
        <v>0</v>
      </c>
      <c r="N154" s="50">
        <v>0</v>
      </c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0</v>
      </c>
      <c r="U154" s="50">
        <v>17.1264</v>
      </c>
    </row>
    <row r="155" spans="1:21" hidden="1" outlineLevel="1">
      <c r="A155" s="15">
        <v>44927</v>
      </c>
      <c r="B155" s="50">
        <v>15.3203</v>
      </c>
      <c r="C155" s="50">
        <v>0</v>
      </c>
      <c r="D155" s="50">
        <v>0</v>
      </c>
      <c r="E155" s="50">
        <v>0</v>
      </c>
      <c r="F155" s="50">
        <v>0</v>
      </c>
      <c r="G155" s="50">
        <v>0</v>
      </c>
      <c r="H155" s="50">
        <v>0</v>
      </c>
      <c r="I155" s="50">
        <v>0</v>
      </c>
      <c r="J155" s="50">
        <v>0</v>
      </c>
      <c r="K155" s="50">
        <v>0</v>
      </c>
      <c r="L155" s="50">
        <v>0</v>
      </c>
      <c r="M155" s="50">
        <v>0</v>
      </c>
      <c r="N155" s="50">
        <v>0</v>
      </c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0</v>
      </c>
      <c r="U155" s="50">
        <v>15.32031962062142</v>
      </c>
    </row>
    <row r="156" spans="1:21" hidden="1" outlineLevel="1">
      <c r="A156" s="15">
        <v>44958</v>
      </c>
      <c r="B156" s="50">
        <v>16.764700000000001</v>
      </c>
      <c r="C156" s="50">
        <v>0</v>
      </c>
      <c r="D156" s="50">
        <v>0</v>
      </c>
      <c r="E156" s="50">
        <v>0</v>
      </c>
      <c r="F156" s="50">
        <v>0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50">
        <v>0</v>
      </c>
      <c r="N156" s="50">
        <v>0</v>
      </c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16.764727024641754</v>
      </c>
    </row>
    <row r="157" spans="1:21" hidden="1" outlineLevel="1">
      <c r="A157" s="15">
        <v>44986</v>
      </c>
      <c r="B157" s="50">
        <v>16.014500000000002</v>
      </c>
      <c r="C157" s="50">
        <v>0</v>
      </c>
      <c r="D157" s="50">
        <v>0</v>
      </c>
      <c r="E157" s="50">
        <v>0</v>
      </c>
      <c r="F157" s="50">
        <v>0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50">
        <v>0</v>
      </c>
      <c r="N157" s="50">
        <v>0</v>
      </c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16.014481717655727</v>
      </c>
    </row>
    <row r="158" spans="1:21" hidden="1" outlineLevel="1">
      <c r="A158" s="15">
        <v>45017</v>
      </c>
      <c r="B158" s="50">
        <v>16.7575</v>
      </c>
      <c r="C158" s="50">
        <v>0</v>
      </c>
      <c r="D158" s="50">
        <v>0</v>
      </c>
      <c r="E158" s="50">
        <v>0</v>
      </c>
      <c r="F158" s="50">
        <v>0</v>
      </c>
      <c r="G158" s="50">
        <v>0</v>
      </c>
      <c r="H158" s="50">
        <v>0</v>
      </c>
      <c r="I158" s="50">
        <v>0</v>
      </c>
      <c r="J158" s="50">
        <v>0</v>
      </c>
      <c r="K158" s="50">
        <v>0</v>
      </c>
      <c r="L158" s="50">
        <v>0</v>
      </c>
      <c r="M158" s="50">
        <v>0</v>
      </c>
      <c r="N158" s="50">
        <v>0</v>
      </c>
      <c r="O158" s="50">
        <v>0</v>
      </c>
      <c r="P158" s="50">
        <v>0</v>
      </c>
      <c r="Q158" s="50">
        <v>0</v>
      </c>
      <c r="R158" s="50">
        <v>0</v>
      </c>
      <c r="S158" s="50">
        <v>0</v>
      </c>
      <c r="T158" s="50">
        <v>0</v>
      </c>
      <c r="U158" s="50">
        <v>16.757438354053708</v>
      </c>
    </row>
    <row r="159" spans="1:21" hidden="1" outlineLevel="1">
      <c r="A159" s="15">
        <v>45047</v>
      </c>
      <c r="B159" s="50">
        <v>18.337800000000001</v>
      </c>
      <c r="C159" s="50">
        <v>0</v>
      </c>
      <c r="D159" s="50">
        <v>0</v>
      </c>
      <c r="E159" s="50">
        <v>0</v>
      </c>
      <c r="F159" s="50">
        <v>0</v>
      </c>
      <c r="G159" s="50">
        <v>0</v>
      </c>
      <c r="H159" s="50">
        <v>0</v>
      </c>
      <c r="I159" s="50">
        <v>0</v>
      </c>
      <c r="J159" s="50">
        <v>0</v>
      </c>
      <c r="K159" s="50">
        <v>0</v>
      </c>
      <c r="L159" s="50">
        <v>0</v>
      </c>
      <c r="M159" s="50">
        <v>0</v>
      </c>
      <c r="N159" s="50">
        <v>0</v>
      </c>
      <c r="O159" s="50">
        <v>0</v>
      </c>
      <c r="P159" s="50">
        <v>0</v>
      </c>
      <c r="Q159" s="50">
        <v>0</v>
      </c>
      <c r="R159" s="50">
        <v>0</v>
      </c>
      <c r="S159" s="50">
        <v>0</v>
      </c>
      <c r="T159" s="50">
        <v>0</v>
      </c>
      <c r="U159" s="50">
        <v>18.337790379888254</v>
      </c>
    </row>
    <row r="160" spans="1:21" hidden="1" outlineLevel="1">
      <c r="A160" s="15">
        <v>45078</v>
      </c>
      <c r="B160" s="50">
        <v>19.939599999999999</v>
      </c>
      <c r="C160" s="50">
        <v>0</v>
      </c>
      <c r="D160" s="50">
        <v>0</v>
      </c>
      <c r="E160" s="50">
        <v>0</v>
      </c>
      <c r="F160" s="50">
        <v>0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50">
        <v>0</v>
      </c>
      <c r="N160" s="50">
        <v>0</v>
      </c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19.939636593927279</v>
      </c>
    </row>
    <row r="161" spans="1:21" hidden="1" outlineLevel="1">
      <c r="A161" s="15">
        <v>45108</v>
      </c>
      <c r="B161" s="50">
        <v>19.318100000000001</v>
      </c>
      <c r="C161" s="50">
        <v>0</v>
      </c>
      <c r="D161" s="50">
        <v>0</v>
      </c>
      <c r="E161" s="50">
        <v>0</v>
      </c>
      <c r="F161" s="50">
        <v>0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50">
        <v>0</v>
      </c>
      <c r="N161" s="50">
        <v>0</v>
      </c>
      <c r="O161" s="50">
        <v>0</v>
      </c>
      <c r="P161" s="50">
        <v>0</v>
      </c>
      <c r="Q161" s="50">
        <v>0</v>
      </c>
      <c r="R161" s="50">
        <v>0</v>
      </c>
      <c r="S161" s="50">
        <v>0</v>
      </c>
      <c r="T161" s="50">
        <v>0</v>
      </c>
      <c r="U161" s="50">
        <v>19.318103174994558</v>
      </c>
    </row>
    <row r="162" spans="1:21" hidden="1" outlineLevel="1">
      <c r="A162" s="15">
        <v>45139</v>
      </c>
      <c r="B162" s="50">
        <v>18.351299999999998</v>
      </c>
      <c r="C162" s="50">
        <v>0</v>
      </c>
      <c r="D162" s="50">
        <v>0</v>
      </c>
      <c r="E162" s="50">
        <v>0</v>
      </c>
      <c r="F162" s="50">
        <v>0</v>
      </c>
      <c r="G162" s="50">
        <v>0</v>
      </c>
      <c r="H162" s="50">
        <v>0</v>
      </c>
      <c r="I162" s="50">
        <v>0</v>
      </c>
      <c r="J162" s="50">
        <v>0</v>
      </c>
      <c r="K162" s="50">
        <v>0</v>
      </c>
      <c r="L162" s="50">
        <v>0</v>
      </c>
      <c r="M162" s="50">
        <v>0</v>
      </c>
      <c r="N162" s="50">
        <v>0</v>
      </c>
      <c r="O162" s="50">
        <v>0</v>
      </c>
      <c r="P162" s="50">
        <v>0</v>
      </c>
      <c r="Q162" s="50">
        <v>0</v>
      </c>
      <c r="R162" s="50">
        <v>0</v>
      </c>
      <c r="S162" s="50">
        <v>0</v>
      </c>
      <c r="T162" s="50">
        <v>0</v>
      </c>
      <c r="U162" s="50">
        <v>18.351299999999998</v>
      </c>
    </row>
    <row r="163" spans="1:21" hidden="1" outlineLevel="1">
      <c r="A163" s="15">
        <v>45170</v>
      </c>
      <c r="B163" s="50">
        <v>15.7889</v>
      </c>
      <c r="C163" s="50">
        <v>0</v>
      </c>
      <c r="D163" s="50">
        <v>0</v>
      </c>
      <c r="E163" s="50">
        <v>0</v>
      </c>
      <c r="F163" s="50">
        <v>0</v>
      </c>
      <c r="G163" s="50">
        <v>0</v>
      </c>
      <c r="H163" s="50">
        <v>0</v>
      </c>
      <c r="I163" s="50">
        <v>0</v>
      </c>
      <c r="J163" s="50">
        <v>0</v>
      </c>
      <c r="K163" s="50">
        <v>0</v>
      </c>
      <c r="L163" s="50">
        <v>0</v>
      </c>
      <c r="M163" s="50">
        <v>0</v>
      </c>
      <c r="N163" s="50">
        <v>0</v>
      </c>
      <c r="O163" s="50">
        <v>0</v>
      </c>
      <c r="P163" s="50">
        <v>0</v>
      </c>
      <c r="Q163" s="50">
        <v>0</v>
      </c>
      <c r="R163" s="50">
        <v>0</v>
      </c>
      <c r="S163" s="50">
        <v>0</v>
      </c>
      <c r="T163" s="50">
        <v>0</v>
      </c>
      <c r="U163" s="50">
        <v>15.7889</v>
      </c>
    </row>
    <row r="164" spans="1:21" hidden="1" outlineLevel="1">
      <c r="A164" s="15">
        <v>45200</v>
      </c>
      <c r="B164" s="50">
        <v>18.134</v>
      </c>
      <c r="C164" s="50">
        <v>0</v>
      </c>
      <c r="D164" s="50">
        <v>0</v>
      </c>
      <c r="E164" s="50">
        <v>0</v>
      </c>
      <c r="F164" s="50">
        <v>0</v>
      </c>
      <c r="G164" s="50">
        <v>0</v>
      </c>
      <c r="H164" s="50">
        <v>0</v>
      </c>
      <c r="I164" s="50">
        <v>0</v>
      </c>
      <c r="J164" s="50">
        <v>0</v>
      </c>
      <c r="K164" s="50">
        <v>0</v>
      </c>
      <c r="L164" s="50">
        <v>0</v>
      </c>
      <c r="M164" s="50">
        <v>0</v>
      </c>
      <c r="N164" s="50">
        <v>0</v>
      </c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18.134005727781155</v>
      </c>
    </row>
    <row r="165" spans="1:21" hidden="1" outlineLevel="1">
      <c r="A165" s="15">
        <v>45231</v>
      </c>
      <c r="B165" s="50">
        <v>16.097899999999999</v>
      </c>
      <c r="C165" s="50">
        <v>0</v>
      </c>
      <c r="D165" s="50">
        <v>0</v>
      </c>
      <c r="E165" s="50">
        <v>0</v>
      </c>
      <c r="F165" s="50">
        <v>0</v>
      </c>
      <c r="G165" s="50">
        <v>0</v>
      </c>
      <c r="H165" s="50">
        <v>0</v>
      </c>
      <c r="I165" s="50">
        <v>0</v>
      </c>
      <c r="J165" s="50">
        <v>0</v>
      </c>
      <c r="K165" s="50">
        <v>0</v>
      </c>
      <c r="L165" s="50">
        <v>0</v>
      </c>
      <c r="M165" s="50">
        <v>0</v>
      </c>
      <c r="N165" s="50">
        <v>0</v>
      </c>
      <c r="O165" s="50">
        <v>0</v>
      </c>
      <c r="P165" s="50">
        <v>0</v>
      </c>
      <c r="Q165" s="50">
        <v>0</v>
      </c>
      <c r="R165" s="50">
        <v>0</v>
      </c>
      <c r="S165" s="50">
        <v>0</v>
      </c>
      <c r="T165" s="50">
        <v>0</v>
      </c>
      <c r="U165" s="50">
        <v>16.097899999999999</v>
      </c>
    </row>
    <row r="166" spans="1:21" hidden="1" outlineLevel="1">
      <c r="A166" s="15">
        <v>45261</v>
      </c>
      <c r="B166" s="50">
        <v>17.267600000000002</v>
      </c>
      <c r="C166" s="50">
        <v>0</v>
      </c>
      <c r="D166" s="50">
        <v>0</v>
      </c>
      <c r="E166" s="50">
        <v>0</v>
      </c>
      <c r="F166" s="50">
        <v>0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50">
        <v>0</v>
      </c>
      <c r="N166" s="50">
        <v>0</v>
      </c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17.267600000000002</v>
      </c>
    </row>
    <row r="167" spans="1:21" hidden="1" outlineLevel="1">
      <c r="A167" s="15">
        <v>45292</v>
      </c>
      <c r="B167" s="50">
        <v>18.660599999999999</v>
      </c>
      <c r="C167" s="50">
        <v>0</v>
      </c>
      <c r="D167" s="50">
        <v>0</v>
      </c>
      <c r="E167" s="50">
        <v>0</v>
      </c>
      <c r="F167" s="50">
        <v>0</v>
      </c>
      <c r="G167" s="50">
        <v>0</v>
      </c>
      <c r="H167" s="50">
        <v>0</v>
      </c>
      <c r="I167" s="50">
        <v>0</v>
      </c>
      <c r="J167" s="50">
        <v>0</v>
      </c>
      <c r="K167" s="50">
        <v>0</v>
      </c>
      <c r="L167" s="50">
        <v>0</v>
      </c>
      <c r="M167" s="50">
        <v>0</v>
      </c>
      <c r="N167" s="50">
        <v>0</v>
      </c>
      <c r="O167" s="50">
        <v>0</v>
      </c>
      <c r="P167" s="50">
        <v>0</v>
      </c>
      <c r="Q167" s="50">
        <v>0</v>
      </c>
      <c r="R167" s="50">
        <v>0</v>
      </c>
      <c r="S167" s="50">
        <v>0</v>
      </c>
      <c r="T167" s="50">
        <v>0</v>
      </c>
      <c r="U167" s="50">
        <v>18.660630632124523</v>
      </c>
    </row>
    <row r="168" spans="1:21" hidden="1" outlineLevel="1">
      <c r="A168" s="15">
        <v>45323</v>
      </c>
      <c r="B168" s="50">
        <v>19.329899999999999</v>
      </c>
      <c r="C168" s="50">
        <v>0</v>
      </c>
      <c r="D168" s="50">
        <v>0</v>
      </c>
      <c r="E168" s="50">
        <v>0</v>
      </c>
      <c r="F168" s="50">
        <v>0</v>
      </c>
      <c r="G168" s="50">
        <v>0</v>
      </c>
      <c r="H168" s="50">
        <v>0</v>
      </c>
      <c r="I168" s="50">
        <v>0</v>
      </c>
      <c r="J168" s="50">
        <v>0</v>
      </c>
      <c r="K168" s="50">
        <v>0</v>
      </c>
      <c r="L168" s="50">
        <v>0</v>
      </c>
      <c r="M168" s="50">
        <v>0</v>
      </c>
      <c r="N168" s="50">
        <v>0</v>
      </c>
      <c r="O168" s="50">
        <v>0</v>
      </c>
      <c r="P168" s="50">
        <v>0</v>
      </c>
      <c r="Q168" s="50">
        <v>0</v>
      </c>
      <c r="R168" s="50">
        <v>0</v>
      </c>
      <c r="S168" s="50">
        <v>0</v>
      </c>
      <c r="T168" s="50">
        <v>0</v>
      </c>
      <c r="U168" s="50">
        <v>19.329894998095931</v>
      </c>
    </row>
    <row r="169" spans="1:21" hidden="1" outlineLevel="1">
      <c r="A169" s="15">
        <v>45352</v>
      </c>
      <c r="B169" s="50">
        <v>17.277799999999999</v>
      </c>
      <c r="C169" s="50">
        <v>0</v>
      </c>
      <c r="D169" s="50">
        <v>0</v>
      </c>
      <c r="E169" s="50">
        <v>0</v>
      </c>
      <c r="F169" s="50">
        <v>0</v>
      </c>
      <c r="G169" s="50">
        <v>0</v>
      </c>
      <c r="H169" s="50">
        <v>0</v>
      </c>
      <c r="I169" s="50">
        <v>0</v>
      </c>
      <c r="J169" s="50">
        <v>0</v>
      </c>
      <c r="K169" s="50">
        <v>0</v>
      </c>
      <c r="L169" s="50">
        <v>0</v>
      </c>
      <c r="M169" s="50">
        <v>0</v>
      </c>
      <c r="N169" s="50">
        <v>0</v>
      </c>
      <c r="O169" s="50">
        <v>0</v>
      </c>
      <c r="P169" s="50">
        <v>0</v>
      </c>
      <c r="Q169" s="50">
        <v>0</v>
      </c>
      <c r="R169" s="50">
        <v>0</v>
      </c>
      <c r="S169" s="50">
        <v>0</v>
      </c>
      <c r="T169" s="50">
        <v>0</v>
      </c>
      <c r="U169" s="50">
        <v>17.277853789597504</v>
      </c>
    </row>
    <row r="170" spans="1:21" hidden="1" outlineLevel="1">
      <c r="A170" s="15">
        <v>45383</v>
      </c>
      <c r="B170" s="50">
        <v>19.581900000000001</v>
      </c>
      <c r="C170" s="50">
        <v>0</v>
      </c>
      <c r="D170" s="50">
        <v>0</v>
      </c>
      <c r="E170" s="50">
        <v>0</v>
      </c>
      <c r="F170" s="50">
        <v>0</v>
      </c>
      <c r="G170" s="50">
        <v>0</v>
      </c>
      <c r="H170" s="50">
        <v>0</v>
      </c>
      <c r="I170" s="50">
        <v>0</v>
      </c>
      <c r="J170" s="50">
        <v>0</v>
      </c>
      <c r="K170" s="50">
        <v>0</v>
      </c>
      <c r="L170" s="50">
        <v>0</v>
      </c>
      <c r="M170" s="50">
        <v>0</v>
      </c>
      <c r="N170" s="50">
        <v>0</v>
      </c>
      <c r="O170" s="50">
        <v>0</v>
      </c>
      <c r="P170" s="50">
        <v>0</v>
      </c>
      <c r="Q170" s="50">
        <v>0</v>
      </c>
      <c r="R170" s="50">
        <v>0</v>
      </c>
      <c r="S170" s="50">
        <v>0</v>
      </c>
      <c r="T170" s="50">
        <v>0</v>
      </c>
      <c r="U170" s="50">
        <v>19.581935086880605</v>
      </c>
    </row>
    <row r="171" spans="1:21" hidden="1" outlineLevel="1">
      <c r="A171" s="15">
        <v>45413</v>
      </c>
      <c r="B171" s="50">
        <v>16.268799999999999</v>
      </c>
      <c r="C171" s="50">
        <v>0</v>
      </c>
      <c r="D171" s="50">
        <v>0</v>
      </c>
      <c r="E171" s="50">
        <v>0</v>
      </c>
      <c r="F171" s="50">
        <v>0</v>
      </c>
      <c r="G171" s="50">
        <v>0</v>
      </c>
      <c r="H171" s="50">
        <v>0</v>
      </c>
      <c r="I171" s="50">
        <v>0</v>
      </c>
      <c r="J171" s="50">
        <v>0</v>
      </c>
      <c r="K171" s="50">
        <v>0</v>
      </c>
      <c r="L171" s="50">
        <v>0</v>
      </c>
      <c r="M171" s="50">
        <v>0</v>
      </c>
      <c r="N171" s="50">
        <v>0</v>
      </c>
      <c r="O171" s="50">
        <v>0</v>
      </c>
      <c r="P171" s="50">
        <v>0</v>
      </c>
      <c r="Q171" s="50">
        <v>0</v>
      </c>
      <c r="R171" s="50">
        <v>0</v>
      </c>
      <c r="S171" s="50">
        <v>0</v>
      </c>
      <c r="T171" s="50">
        <v>0</v>
      </c>
      <c r="U171" s="50">
        <v>16.268825262790166</v>
      </c>
    </row>
    <row r="172" spans="1:21" hidden="1" outlineLevel="1">
      <c r="A172" s="15">
        <v>45444</v>
      </c>
      <c r="B172" s="50">
        <v>15.9396</v>
      </c>
      <c r="C172" s="50">
        <v>0</v>
      </c>
      <c r="D172" s="50">
        <v>0</v>
      </c>
      <c r="E172" s="50">
        <v>0</v>
      </c>
      <c r="F172" s="50">
        <v>0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50">
        <v>0</v>
      </c>
      <c r="N172" s="50">
        <v>0</v>
      </c>
      <c r="O172" s="50">
        <v>0</v>
      </c>
      <c r="P172" s="50">
        <v>0</v>
      </c>
      <c r="Q172" s="50">
        <v>0</v>
      </c>
      <c r="R172" s="50">
        <v>0</v>
      </c>
      <c r="S172" s="50">
        <v>0</v>
      </c>
      <c r="T172" s="50">
        <v>0</v>
      </c>
      <c r="U172" s="50">
        <v>15.939576394738182</v>
      </c>
    </row>
    <row r="173" spans="1:21" hidden="1" outlineLevel="1">
      <c r="A173" s="15">
        <v>45474</v>
      </c>
      <c r="B173" s="50">
        <v>17.515000000000001</v>
      </c>
      <c r="C173" s="50">
        <v>0</v>
      </c>
      <c r="D173" s="50">
        <v>0</v>
      </c>
      <c r="E173" s="50">
        <v>0</v>
      </c>
      <c r="F173" s="50">
        <v>0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50">
        <v>0</v>
      </c>
      <c r="N173" s="50">
        <v>0</v>
      </c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17.514998068907243</v>
      </c>
    </row>
    <row r="174" spans="1:21" hidden="1" outlineLevel="1">
      <c r="A174" s="15">
        <v>45505</v>
      </c>
      <c r="B174" s="50">
        <v>16.210100000000001</v>
      </c>
      <c r="C174" s="50">
        <v>0</v>
      </c>
      <c r="D174" s="50">
        <v>0</v>
      </c>
      <c r="E174" s="50">
        <v>0</v>
      </c>
      <c r="F174" s="50">
        <v>0</v>
      </c>
      <c r="G174" s="50">
        <v>0</v>
      </c>
      <c r="H174" s="50">
        <v>0</v>
      </c>
      <c r="I174" s="50">
        <v>0</v>
      </c>
      <c r="J174" s="50">
        <v>0</v>
      </c>
      <c r="K174" s="50">
        <v>0</v>
      </c>
      <c r="L174" s="50">
        <v>0</v>
      </c>
      <c r="M174" s="50">
        <v>0</v>
      </c>
      <c r="N174" s="50">
        <v>0</v>
      </c>
      <c r="O174" s="50">
        <v>0</v>
      </c>
      <c r="P174" s="50">
        <v>0</v>
      </c>
      <c r="Q174" s="50">
        <v>0</v>
      </c>
      <c r="R174" s="50">
        <v>0</v>
      </c>
      <c r="S174" s="50">
        <v>0</v>
      </c>
      <c r="T174" s="50">
        <v>0</v>
      </c>
      <c r="U174" s="50">
        <v>16.210045956775836</v>
      </c>
    </row>
    <row r="175" spans="1:21" hidden="1" outlineLevel="1">
      <c r="A175" s="15">
        <v>45536</v>
      </c>
      <c r="B175" s="50">
        <v>13.9247</v>
      </c>
      <c r="C175" s="50">
        <v>0</v>
      </c>
      <c r="D175" s="50">
        <v>0</v>
      </c>
      <c r="E175" s="50">
        <v>0</v>
      </c>
      <c r="F175" s="50">
        <v>0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50">
        <v>0</v>
      </c>
      <c r="N175" s="50">
        <v>0</v>
      </c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13.92475344929322</v>
      </c>
    </row>
    <row r="176" spans="1:21" hidden="1" outlineLevel="1">
      <c r="A176" s="15">
        <v>45566</v>
      </c>
      <c r="B176" s="50">
        <v>15.968500000000001</v>
      </c>
      <c r="C176" s="50">
        <v>0</v>
      </c>
      <c r="D176" s="50">
        <v>0</v>
      </c>
      <c r="E176" s="50">
        <v>0</v>
      </c>
      <c r="F176" s="50">
        <v>0</v>
      </c>
      <c r="G176" s="50">
        <v>0</v>
      </c>
      <c r="H176" s="50">
        <v>0</v>
      </c>
      <c r="I176" s="50">
        <v>0</v>
      </c>
      <c r="J176" s="50">
        <v>0</v>
      </c>
      <c r="K176" s="50">
        <v>0</v>
      </c>
      <c r="L176" s="50">
        <v>0</v>
      </c>
      <c r="M176" s="50">
        <v>0</v>
      </c>
      <c r="N176" s="50">
        <v>0</v>
      </c>
      <c r="O176" s="50">
        <v>0</v>
      </c>
      <c r="P176" s="50">
        <v>0</v>
      </c>
      <c r="Q176" s="50">
        <v>0</v>
      </c>
      <c r="R176" s="50">
        <v>0</v>
      </c>
      <c r="S176" s="50">
        <v>0</v>
      </c>
      <c r="T176" s="50">
        <v>0</v>
      </c>
      <c r="U176" s="50">
        <v>15.968456157551431</v>
      </c>
    </row>
    <row r="177" spans="1:21">
      <c r="A177" s="15">
        <v>45597</v>
      </c>
      <c r="B177" s="50">
        <v>15.7339</v>
      </c>
      <c r="C177" s="50">
        <v>0</v>
      </c>
      <c r="D177" s="50">
        <v>0</v>
      </c>
      <c r="E177" s="50">
        <v>0</v>
      </c>
      <c r="F177" s="50">
        <v>0</v>
      </c>
      <c r="G177" s="50">
        <v>0</v>
      </c>
      <c r="H177" s="50">
        <v>0</v>
      </c>
      <c r="I177" s="50">
        <v>0</v>
      </c>
      <c r="J177" s="50">
        <v>0</v>
      </c>
      <c r="K177" s="50">
        <v>0</v>
      </c>
      <c r="L177" s="50">
        <v>0</v>
      </c>
      <c r="M177" s="50">
        <v>0</v>
      </c>
      <c r="N177" s="50">
        <v>0</v>
      </c>
      <c r="O177" s="50">
        <v>0</v>
      </c>
      <c r="P177" s="50">
        <v>0</v>
      </c>
      <c r="Q177" s="50">
        <v>0</v>
      </c>
      <c r="R177" s="50">
        <v>0</v>
      </c>
      <c r="S177" s="50">
        <v>0</v>
      </c>
      <c r="T177" s="50">
        <v>0</v>
      </c>
      <c r="U177" s="50">
        <v>15.733879995226548</v>
      </c>
    </row>
    <row r="178" spans="1:21">
      <c r="A178" s="15">
        <v>45627</v>
      </c>
      <c r="B178" s="50">
        <v>15.9206</v>
      </c>
      <c r="C178" s="50">
        <v>0</v>
      </c>
      <c r="D178" s="50">
        <v>0</v>
      </c>
      <c r="E178" s="50">
        <v>0</v>
      </c>
      <c r="F178" s="50">
        <v>0</v>
      </c>
      <c r="G178" s="50">
        <v>0</v>
      </c>
      <c r="H178" s="50">
        <v>0</v>
      </c>
      <c r="I178" s="50">
        <v>0</v>
      </c>
      <c r="J178" s="50">
        <v>0</v>
      </c>
      <c r="K178" s="50">
        <v>0</v>
      </c>
      <c r="L178" s="50">
        <v>0</v>
      </c>
      <c r="M178" s="50">
        <v>0</v>
      </c>
      <c r="N178" s="50">
        <v>0</v>
      </c>
      <c r="O178" s="50">
        <v>0</v>
      </c>
      <c r="P178" s="50">
        <v>0</v>
      </c>
      <c r="Q178" s="50">
        <v>0</v>
      </c>
      <c r="R178" s="50">
        <v>0</v>
      </c>
      <c r="S178" s="50">
        <v>0</v>
      </c>
      <c r="T178" s="50">
        <v>0</v>
      </c>
      <c r="U178" s="50">
        <v>15.920598973042759</v>
      </c>
    </row>
    <row r="179" spans="1:21">
      <c r="A179" s="15">
        <v>45658</v>
      </c>
      <c r="B179" s="50">
        <v>16.304600000000001</v>
      </c>
      <c r="C179" s="50">
        <v>0</v>
      </c>
      <c r="D179" s="50">
        <v>0</v>
      </c>
      <c r="E179" s="50">
        <v>0</v>
      </c>
      <c r="F179" s="50">
        <v>0</v>
      </c>
      <c r="G179" s="50">
        <v>0</v>
      </c>
      <c r="H179" s="50">
        <v>0</v>
      </c>
      <c r="I179" s="50">
        <v>0</v>
      </c>
      <c r="J179" s="50">
        <v>0</v>
      </c>
      <c r="K179" s="50">
        <v>0</v>
      </c>
      <c r="L179" s="50">
        <v>0</v>
      </c>
      <c r="M179" s="50">
        <v>0</v>
      </c>
      <c r="N179" s="50">
        <v>0</v>
      </c>
      <c r="O179" s="50">
        <v>0</v>
      </c>
      <c r="P179" s="50">
        <v>0</v>
      </c>
      <c r="Q179" s="50">
        <v>0</v>
      </c>
      <c r="R179" s="50">
        <v>0</v>
      </c>
      <c r="S179" s="50">
        <v>0</v>
      </c>
      <c r="T179" s="50">
        <v>0</v>
      </c>
      <c r="U179" s="50">
        <v>16.304620896390478</v>
      </c>
    </row>
    <row r="180" spans="1:21">
      <c r="A180" s="15">
        <v>45689</v>
      </c>
      <c r="B180" s="50">
        <v>15.720700000000001</v>
      </c>
      <c r="C180" s="50">
        <v>0</v>
      </c>
      <c r="D180" s="50">
        <v>0</v>
      </c>
      <c r="E180" s="50">
        <v>0</v>
      </c>
      <c r="F180" s="50">
        <v>0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50">
        <v>0</v>
      </c>
      <c r="N180" s="50">
        <v>0</v>
      </c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15.720604426557934</v>
      </c>
    </row>
    <row r="181" spans="1:21">
      <c r="A181" s="15">
        <v>45717</v>
      </c>
      <c r="B181" s="50">
        <v>15.0367</v>
      </c>
      <c r="C181" s="50">
        <v>0</v>
      </c>
      <c r="D181" s="50">
        <v>0</v>
      </c>
      <c r="E181" s="50">
        <v>0</v>
      </c>
      <c r="F181" s="50">
        <v>0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50">
        <v>0</v>
      </c>
      <c r="N181" s="50">
        <v>0</v>
      </c>
      <c r="O181" s="50">
        <v>0</v>
      </c>
      <c r="P181" s="50">
        <v>0</v>
      </c>
      <c r="Q181" s="50">
        <v>0</v>
      </c>
      <c r="R181" s="50">
        <v>0</v>
      </c>
      <c r="S181" s="50">
        <v>0</v>
      </c>
      <c r="T181" s="50">
        <v>0</v>
      </c>
      <c r="U181" s="50">
        <v>15.036748480779767</v>
      </c>
    </row>
    <row r="182" spans="1:21">
      <c r="A182" s="15">
        <v>45748</v>
      </c>
      <c r="B182" s="50">
        <v>16.548100000000002</v>
      </c>
      <c r="C182" s="50">
        <v>0</v>
      </c>
      <c r="D182" s="50">
        <v>0</v>
      </c>
      <c r="E182" s="50">
        <v>0</v>
      </c>
      <c r="F182" s="50">
        <v>0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50">
        <v>0</v>
      </c>
      <c r="N182" s="50">
        <v>0</v>
      </c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16.548058679102418</v>
      </c>
    </row>
    <row r="183" spans="1:21">
      <c r="A183" s="15">
        <v>45778</v>
      </c>
      <c r="B183" s="50">
        <v>16.803699999999999</v>
      </c>
      <c r="C183" s="50">
        <v>0</v>
      </c>
      <c r="D183" s="50">
        <v>0</v>
      </c>
      <c r="E183" s="50">
        <v>0</v>
      </c>
      <c r="F183" s="50">
        <v>0</v>
      </c>
      <c r="G183" s="50">
        <v>0</v>
      </c>
      <c r="H183" s="50">
        <v>0</v>
      </c>
      <c r="I183" s="50">
        <v>0</v>
      </c>
      <c r="J183" s="50">
        <v>0</v>
      </c>
      <c r="K183" s="50">
        <v>0</v>
      </c>
      <c r="L183" s="50">
        <v>0</v>
      </c>
      <c r="M183" s="50">
        <v>0</v>
      </c>
      <c r="N183" s="50">
        <v>0</v>
      </c>
      <c r="O183" s="50">
        <v>0</v>
      </c>
      <c r="P183" s="50">
        <v>0</v>
      </c>
      <c r="Q183" s="50">
        <v>0</v>
      </c>
      <c r="R183" s="50">
        <v>0</v>
      </c>
      <c r="S183" s="50">
        <v>0</v>
      </c>
      <c r="T183" s="50">
        <v>0</v>
      </c>
      <c r="U183" s="50">
        <v>16.803698363862704</v>
      </c>
    </row>
    <row r="184" spans="1:21">
      <c r="A184" s="15">
        <v>45809</v>
      </c>
      <c r="B184" s="50">
        <v>15.323499999999999</v>
      </c>
      <c r="C184" s="50">
        <v>0</v>
      </c>
      <c r="D184" s="50">
        <v>0</v>
      </c>
      <c r="E184" s="50">
        <v>0</v>
      </c>
      <c r="F184" s="50">
        <v>0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50">
        <v>0</v>
      </c>
      <c r="N184" s="50">
        <v>0</v>
      </c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15.32340962862137</v>
      </c>
    </row>
    <row r="185" spans="1:21">
      <c r="A185" s="15">
        <v>45839</v>
      </c>
      <c r="B185" s="50">
        <v>17.053799999999999</v>
      </c>
      <c r="C185" s="50">
        <v>0</v>
      </c>
      <c r="D185" s="50">
        <v>0</v>
      </c>
      <c r="E185" s="50">
        <v>0</v>
      </c>
      <c r="F185" s="50">
        <v>0</v>
      </c>
      <c r="G185" s="50">
        <v>0</v>
      </c>
      <c r="H185" s="50">
        <v>0</v>
      </c>
      <c r="I185" s="50">
        <v>0</v>
      </c>
      <c r="J185" s="50">
        <v>0</v>
      </c>
      <c r="K185" s="50">
        <v>0</v>
      </c>
      <c r="L185" s="50">
        <v>0</v>
      </c>
      <c r="M185" s="50">
        <v>0</v>
      </c>
      <c r="N185" s="50">
        <v>0</v>
      </c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17.053829468409425</v>
      </c>
    </row>
    <row r="186" spans="1:21">
      <c r="A186" s="15">
        <v>45870</v>
      </c>
      <c r="B186" s="50">
        <v>15.5983</v>
      </c>
      <c r="C186" s="50">
        <v>0</v>
      </c>
      <c r="D186" s="50">
        <v>0</v>
      </c>
      <c r="E186" s="50">
        <v>0</v>
      </c>
      <c r="F186" s="50">
        <v>0</v>
      </c>
      <c r="G186" s="50">
        <v>0</v>
      </c>
      <c r="H186" s="50">
        <v>0</v>
      </c>
      <c r="I186" s="50">
        <v>0</v>
      </c>
      <c r="J186" s="50">
        <v>0</v>
      </c>
      <c r="K186" s="50">
        <v>0</v>
      </c>
      <c r="L186" s="50">
        <v>0</v>
      </c>
      <c r="M186" s="50">
        <v>0</v>
      </c>
      <c r="N186" s="50">
        <v>0</v>
      </c>
      <c r="O186" s="50">
        <v>0</v>
      </c>
      <c r="P186" s="50">
        <v>0</v>
      </c>
      <c r="Q186" s="50">
        <v>0</v>
      </c>
      <c r="R186" s="50">
        <v>0</v>
      </c>
      <c r="S186" s="50">
        <v>0</v>
      </c>
      <c r="T186" s="50">
        <v>0</v>
      </c>
      <c r="U186" s="50">
        <v>15.598240734505783</v>
      </c>
    </row>
    <row r="187" spans="1:21">
      <c r="A187" s="15">
        <v>45901</v>
      </c>
      <c r="B187" s="50">
        <v>16.329599999999999</v>
      </c>
      <c r="C187" s="50">
        <v>0</v>
      </c>
      <c r="D187" s="50">
        <v>0</v>
      </c>
      <c r="E187" s="50">
        <v>0</v>
      </c>
      <c r="F187" s="50">
        <v>0</v>
      </c>
      <c r="G187" s="50">
        <v>0</v>
      </c>
      <c r="H187" s="50">
        <v>0</v>
      </c>
      <c r="I187" s="50">
        <v>0</v>
      </c>
      <c r="J187" s="50">
        <v>0</v>
      </c>
      <c r="K187" s="50">
        <v>0</v>
      </c>
      <c r="L187" s="50">
        <v>0</v>
      </c>
      <c r="M187" s="50">
        <v>0</v>
      </c>
      <c r="N187" s="50">
        <v>0</v>
      </c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16.329599999999999</v>
      </c>
    </row>
    <row r="188" spans="1:21">
      <c r="A188" s="15">
        <v>45931</v>
      </c>
      <c r="B188" s="50">
        <v>15.305300000000001</v>
      </c>
      <c r="C188" s="50">
        <v>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0</v>
      </c>
      <c r="O188" s="50">
        <v>0</v>
      </c>
      <c r="P188" s="50">
        <v>0</v>
      </c>
      <c r="Q188" s="50">
        <v>0</v>
      </c>
      <c r="R188" s="50">
        <v>0</v>
      </c>
      <c r="S188" s="50">
        <v>0</v>
      </c>
      <c r="T188" s="50">
        <v>0</v>
      </c>
      <c r="U188" s="50">
        <v>15.305245353634721</v>
      </c>
    </row>
    <row r="189" spans="1:21">
      <c r="A189" s="15">
        <v>45962</v>
      </c>
      <c r="B189" s="50">
        <v>15.9765</v>
      </c>
      <c r="C189" s="50">
        <v>0</v>
      </c>
      <c r="D189" s="50">
        <v>0</v>
      </c>
      <c r="E189" s="50">
        <v>0</v>
      </c>
      <c r="F189" s="50">
        <v>0</v>
      </c>
      <c r="G189" s="50">
        <v>0</v>
      </c>
      <c r="H189" s="50">
        <v>0</v>
      </c>
      <c r="I189" s="50">
        <v>0</v>
      </c>
      <c r="J189" s="50">
        <v>0</v>
      </c>
      <c r="K189" s="50">
        <v>0</v>
      </c>
      <c r="L189" s="50">
        <v>0</v>
      </c>
      <c r="M189" s="50">
        <v>0</v>
      </c>
      <c r="N189" s="50">
        <v>0</v>
      </c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15.976471512433804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31" bestFit="1" customWidth="1"/>
    <col min="3" max="3" width="9.44140625" style="31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31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27" t="s">
        <v>131</v>
      </c>
      <c r="B1" s="17"/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8" t="s">
        <v>130</v>
      </c>
    </row>
    <row r="5" spans="1:39" ht="12.75" customHeight="1">
      <c r="A5" s="33" t="s">
        <v>53</v>
      </c>
    </row>
    <row r="6" spans="1:39" s="34" customFormat="1" ht="15.75" customHeight="1">
      <c r="A6" s="224" t="s">
        <v>0</v>
      </c>
      <c r="B6" s="213" t="s">
        <v>1</v>
      </c>
      <c r="C6" s="213" t="s">
        <v>61</v>
      </c>
      <c r="D6" s="202" t="s">
        <v>2</v>
      </c>
      <c r="E6" s="202"/>
      <c r="F6" s="202"/>
      <c r="G6" s="202"/>
      <c r="H6" s="202"/>
      <c r="I6" s="202" t="s">
        <v>3</v>
      </c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13" t="s">
        <v>4</v>
      </c>
      <c r="V6" s="202" t="s">
        <v>2</v>
      </c>
      <c r="W6" s="202"/>
      <c r="X6" s="202"/>
      <c r="Y6" s="202"/>
      <c r="Z6" s="202"/>
      <c r="AA6" s="202" t="s">
        <v>3</v>
      </c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32" t="s">
        <v>60</v>
      </c>
    </row>
    <row r="7" spans="1:39" s="34" customFormat="1" ht="12.75" customHeight="1">
      <c r="A7" s="224"/>
      <c r="B7" s="213"/>
      <c r="C7" s="213"/>
      <c r="D7" s="251" t="s">
        <v>69</v>
      </c>
      <c r="E7" s="251" t="s">
        <v>6</v>
      </c>
      <c r="F7" s="202" t="s">
        <v>7</v>
      </c>
      <c r="G7" s="203"/>
      <c r="H7" s="203"/>
      <c r="I7" s="202" t="s">
        <v>8</v>
      </c>
      <c r="J7" s="202"/>
      <c r="K7" s="202"/>
      <c r="L7" s="203"/>
      <c r="M7" s="203"/>
      <c r="N7" s="203"/>
      <c r="O7" s="202" t="s">
        <v>9</v>
      </c>
      <c r="P7" s="202"/>
      <c r="Q7" s="202"/>
      <c r="R7" s="203"/>
      <c r="S7" s="203"/>
      <c r="T7" s="203"/>
      <c r="U7" s="213"/>
      <c r="V7" s="251" t="s">
        <v>69</v>
      </c>
      <c r="W7" s="251" t="s">
        <v>6</v>
      </c>
      <c r="X7" s="202" t="s">
        <v>7</v>
      </c>
      <c r="Y7" s="203"/>
      <c r="Z7" s="203"/>
      <c r="AA7" s="202" t="s">
        <v>8</v>
      </c>
      <c r="AB7" s="202"/>
      <c r="AC7" s="202"/>
      <c r="AD7" s="203"/>
      <c r="AE7" s="203"/>
      <c r="AF7" s="203"/>
      <c r="AG7" s="202" t="s">
        <v>9</v>
      </c>
      <c r="AH7" s="202"/>
      <c r="AI7" s="202"/>
      <c r="AJ7" s="203"/>
      <c r="AK7" s="203"/>
      <c r="AL7" s="203"/>
      <c r="AM7" s="255"/>
    </row>
    <row r="8" spans="1:39" ht="77.25" customHeight="1">
      <c r="A8" s="224"/>
      <c r="B8" s="213"/>
      <c r="C8" s="213"/>
      <c r="D8" s="251"/>
      <c r="E8" s="251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69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69</v>
      </c>
      <c r="Q8" s="26" t="s">
        <v>6</v>
      </c>
      <c r="R8" s="26" t="s">
        <v>10</v>
      </c>
      <c r="S8" s="26" t="s">
        <v>11</v>
      </c>
      <c r="T8" s="26" t="s">
        <v>12</v>
      </c>
      <c r="U8" s="213"/>
      <c r="V8" s="251"/>
      <c r="W8" s="251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69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69</v>
      </c>
      <c r="AI8" s="26" t="s">
        <v>6</v>
      </c>
      <c r="AJ8" s="26" t="s">
        <v>10</v>
      </c>
      <c r="AK8" s="26" t="s">
        <v>11</v>
      </c>
      <c r="AL8" s="26" t="s">
        <v>12</v>
      </c>
      <c r="AM8" s="256"/>
    </row>
    <row r="9" spans="1:39" hidden="1">
      <c r="A9" s="136"/>
      <c r="B9" s="135"/>
      <c r="C9" s="135"/>
      <c r="D9" s="140"/>
      <c r="E9" s="140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5"/>
      <c r="V9" s="140"/>
      <c r="W9" s="140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42"/>
    </row>
    <row r="10" spans="1:39" ht="12.75" customHeight="1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  <c r="N10" s="30">
        <v>14</v>
      </c>
      <c r="O10" s="29">
        <v>15</v>
      </c>
      <c r="P10" s="30">
        <v>16</v>
      </c>
      <c r="Q10" s="29">
        <v>17</v>
      </c>
      <c r="R10" s="30">
        <v>18</v>
      </c>
      <c r="S10" s="29">
        <v>19</v>
      </c>
      <c r="T10" s="30">
        <v>20</v>
      </c>
      <c r="U10" s="29">
        <v>21</v>
      </c>
      <c r="V10" s="30">
        <v>22</v>
      </c>
      <c r="W10" s="29">
        <v>23</v>
      </c>
      <c r="X10" s="30">
        <v>24</v>
      </c>
      <c r="Y10" s="29">
        <v>25</v>
      </c>
      <c r="Z10" s="30">
        <v>26</v>
      </c>
      <c r="AA10" s="29">
        <v>27</v>
      </c>
      <c r="AB10" s="30">
        <v>28</v>
      </c>
      <c r="AC10" s="29">
        <v>29</v>
      </c>
      <c r="AD10" s="30">
        <v>30</v>
      </c>
      <c r="AE10" s="29">
        <v>31</v>
      </c>
      <c r="AF10" s="30">
        <v>32</v>
      </c>
      <c r="AG10" s="29">
        <v>33</v>
      </c>
      <c r="AH10" s="30">
        <v>34</v>
      </c>
      <c r="AI10" s="29">
        <v>35</v>
      </c>
      <c r="AJ10" s="30">
        <v>36</v>
      </c>
      <c r="AK10" s="29">
        <v>37</v>
      </c>
      <c r="AL10" s="30">
        <v>38</v>
      </c>
      <c r="AM10" s="29">
        <v>39</v>
      </c>
    </row>
    <row r="11" spans="1:39" hidden="1" outlineLevel="1">
      <c r="A11" s="15">
        <v>40544</v>
      </c>
      <c r="B11" s="50">
        <v>28.226500000000001</v>
      </c>
      <c r="C11" s="50">
        <v>30.3248</v>
      </c>
      <c r="D11" s="50">
        <v>35.479999999999997</v>
      </c>
      <c r="E11" s="50">
        <v>17.9999</v>
      </c>
      <c r="F11" s="50">
        <v>9.2376000000000005</v>
      </c>
      <c r="G11" s="50">
        <v>21.5624</v>
      </c>
      <c r="H11" s="50">
        <v>20.8264</v>
      </c>
      <c r="I11" s="50">
        <v>30.659700000000001</v>
      </c>
      <c r="J11" s="50">
        <v>35.500399999999999</v>
      </c>
      <c r="K11" s="50">
        <v>18.2697</v>
      </c>
      <c r="L11" s="50">
        <v>9.2421000000000006</v>
      </c>
      <c r="M11" s="50">
        <v>22.009</v>
      </c>
      <c r="N11" s="50">
        <v>23.831700000000001</v>
      </c>
      <c r="O11" s="50">
        <v>14.4696</v>
      </c>
      <c r="P11" s="50">
        <v>19.3444</v>
      </c>
      <c r="Q11" s="50">
        <v>14.250400000000001</v>
      </c>
      <c r="R11" s="50">
        <v>7.75</v>
      </c>
      <c r="S11" s="50">
        <v>15.505599999999999</v>
      </c>
      <c r="T11" s="50">
        <v>12.17</v>
      </c>
      <c r="U11" s="50">
        <v>18.981300000000001</v>
      </c>
      <c r="V11" s="50">
        <v>0</v>
      </c>
      <c r="W11" s="50">
        <v>18.981300000000001</v>
      </c>
      <c r="X11" s="50">
        <v>0</v>
      </c>
      <c r="Y11" s="50">
        <v>22.7226</v>
      </c>
      <c r="Z11" s="50">
        <v>11.83</v>
      </c>
      <c r="AA11" s="50">
        <v>19.1693</v>
      </c>
      <c r="AB11" s="50">
        <v>0</v>
      </c>
      <c r="AC11" s="50">
        <v>19.1693</v>
      </c>
      <c r="AD11" s="50">
        <v>0</v>
      </c>
      <c r="AE11" s="50">
        <v>22.7226</v>
      </c>
      <c r="AF11" s="50">
        <v>11.7881</v>
      </c>
      <c r="AG11" s="50">
        <v>12.3134</v>
      </c>
      <c r="AH11" s="50">
        <v>0</v>
      </c>
      <c r="AI11" s="50">
        <v>12.3134</v>
      </c>
      <c r="AJ11" s="50">
        <v>0</v>
      </c>
      <c r="AK11" s="50">
        <v>0</v>
      </c>
      <c r="AL11" s="50">
        <v>12.3134</v>
      </c>
      <c r="AM11" s="50">
        <v>20.032499999999999</v>
      </c>
    </row>
    <row r="12" spans="1:39" hidden="1" outlineLevel="1">
      <c r="A12" s="15">
        <v>40575</v>
      </c>
      <c r="B12" s="50">
        <v>28.161200000000001</v>
      </c>
      <c r="C12" s="50">
        <v>29.342700000000001</v>
      </c>
      <c r="D12" s="50">
        <v>35.297400000000003</v>
      </c>
      <c r="E12" s="50">
        <v>18.678799999999999</v>
      </c>
      <c r="F12" s="50">
        <v>13.7585</v>
      </c>
      <c r="G12" s="50">
        <v>21.139700000000001</v>
      </c>
      <c r="H12" s="50">
        <v>16.7043</v>
      </c>
      <c r="I12" s="50">
        <v>29.717700000000001</v>
      </c>
      <c r="J12" s="50">
        <v>35.307299999999998</v>
      </c>
      <c r="K12" s="50">
        <v>19.050699999999999</v>
      </c>
      <c r="L12" s="50">
        <v>13.7639</v>
      </c>
      <c r="M12" s="50">
        <v>21.494399999999999</v>
      </c>
      <c r="N12" s="50">
        <v>17.8367</v>
      </c>
      <c r="O12" s="50">
        <v>13.3253</v>
      </c>
      <c r="P12" s="50">
        <v>23.3507</v>
      </c>
      <c r="Q12" s="50">
        <v>13.087300000000001</v>
      </c>
      <c r="R12" s="50">
        <v>7.75</v>
      </c>
      <c r="S12" s="50">
        <v>15.9802</v>
      </c>
      <c r="T12" s="50">
        <v>8.6441999999999997</v>
      </c>
      <c r="U12" s="50">
        <v>15.898199999999999</v>
      </c>
      <c r="V12" s="50">
        <v>0</v>
      </c>
      <c r="W12" s="50">
        <v>15.898199999999999</v>
      </c>
      <c r="X12" s="50">
        <v>19</v>
      </c>
      <c r="Y12" s="50">
        <v>21.547000000000001</v>
      </c>
      <c r="Z12" s="50">
        <v>13.454499999999999</v>
      </c>
      <c r="AA12" s="50">
        <v>18.484200000000001</v>
      </c>
      <c r="AB12" s="50">
        <v>0</v>
      </c>
      <c r="AC12" s="50">
        <v>18.484200000000001</v>
      </c>
      <c r="AD12" s="50">
        <v>19</v>
      </c>
      <c r="AE12" s="50">
        <v>21.547000000000001</v>
      </c>
      <c r="AF12" s="50">
        <v>16.392099999999999</v>
      </c>
      <c r="AG12" s="50">
        <v>9.4316999999999993</v>
      </c>
      <c r="AH12" s="50">
        <v>0</v>
      </c>
      <c r="AI12" s="50">
        <v>9.4316999999999993</v>
      </c>
      <c r="AJ12" s="50">
        <v>0</v>
      </c>
      <c r="AK12" s="50">
        <v>0</v>
      </c>
      <c r="AL12" s="50">
        <v>9.4316999999999993</v>
      </c>
      <c r="AM12" s="50">
        <v>20.038599999999999</v>
      </c>
    </row>
    <row r="13" spans="1:39" hidden="1" outlineLevel="1">
      <c r="A13" s="15">
        <v>40603</v>
      </c>
      <c r="B13" s="50">
        <v>29.720500000000001</v>
      </c>
      <c r="C13" s="50">
        <v>31.214400000000001</v>
      </c>
      <c r="D13" s="50">
        <v>35.600700000000003</v>
      </c>
      <c r="E13" s="50">
        <v>21.3384</v>
      </c>
      <c r="F13" s="50">
        <v>20.4359</v>
      </c>
      <c r="G13" s="50">
        <v>22.850899999999999</v>
      </c>
      <c r="H13" s="50">
        <v>16.8599</v>
      </c>
      <c r="I13" s="50">
        <v>31.7165</v>
      </c>
      <c r="J13" s="50">
        <v>35.6265</v>
      </c>
      <c r="K13" s="50">
        <v>22.115600000000001</v>
      </c>
      <c r="L13" s="50">
        <v>20.436</v>
      </c>
      <c r="M13" s="50">
        <v>23.075600000000001</v>
      </c>
      <c r="N13" s="50">
        <v>19.9208</v>
      </c>
      <c r="O13" s="50">
        <v>13.1983</v>
      </c>
      <c r="P13" s="50">
        <v>19.633800000000001</v>
      </c>
      <c r="Q13" s="50">
        <v>12.921799999999999</v>
      </c>
      <c r="R13" s="50">
        <v>7.75</v>
      </c>
      <c r="S13" s="50">
        <v>15.8988</v>
      </c>
      <c r="T13" s="50">
        <v>12.030799999999999</v>
      </c>
      <c r="U13" s="50">
        <v>14.725099999999999</v>
      </c>
      <c r="V13" s="50">
        <v>0</v>
      </c>
      <c r="W13" s="50">
        <v>14.725099999999999</v>
      </c>
      <c r="X13" s="50">
        <v>20</v>
      </c>
      <c r="Y13" s="50">
        <v>17.571400000000001</v>
      </c>
      <c r="Z13" s="50">
        <v>13.880699999999999</v>
      </c>
      <c r="AA13" s="50">
        <v>17.665700000000001</v>
      </c>
      <c r="AB13" s="50">
        <v>0</v>
      </c>
      <c r="AC13" s="50">
        <v>17.665700000000001</v>
      </c>
      <c r="AD13" s="50">
        <v>20</v>
      </c>
      <c r="AE13" s="50">
        <v>17.592700000000001</v>
      </c>
      <c r="AF13" s="50">
        <v>17.3827</v>
      </c>
      <c r="AG13" s="50">
        <v>1.7801</v>
      </c>
      <c r="AH13" s="50">
        <v>0</v>
      </c>
      <c r="AI13" s="50">
        <v>1.7801</v>
      </c>
      <c r="AJ13" s="50">
        <v>0</v>
      </c>
      <c r="AK13" s="50">
        <v>12</v>
      </c>
      <c r="AL13" s="50">
        <v>1.76</v>
      </c>
      <c r="AM13" s="50">
        <v>22.258600000000001</v>
      </c>
    </row>
    <row r="14" spans="1:39" hidden="1" outlineLevel="1">
      <c r="A14" s="15">
        <v>40634</v>
      </c>
      <c r="B14" s="50">
        <v>30.0227</v>
      </c>
      <c r="C14" s="50">
        <v>32.756399999999999</v>
      </c>
      <c r="D14" s="50">
        <v>35.758800000000001</v>
      </c>
      <c r="E14" s="50">
        <v>22.165400000000002</v>
      </c>
      <c r="F14" s="50">
        <v>21.270399999999999</v>
      </c>
      <c r="G14" s="50">
        <v>22.912099999999999</v>
      </c>
      <c r="H14" s="50">
        <v>20.491399999999999</v>
      </c>
      <c r="I14" s="50">
        <v>32.986699999999999</v>
      </c>
      <c r="J14" s="50">
        <v>35.778199999999998</v>
      </c>
      <c r="K14" s="50">
        <v>22.647200000000002</v>
      </c>
      <c r="L14" s="50">
        <v>21.273700000000002</v>
      </c>
      <c r="M14" s="50">
        <v>23.1267</v>
      </c>
      <c r="N14" s="50">
        <v>22.4041</v>
      </c>
      <c r="O14" s="50">
        <v>13.38</v>
      </c>
      <c r="P14" s="50">
        <v>20.145499999999998</v>
      </c>
      <c r="Q14" s="50">
        <v>12.7712</v>
      </c>
      <c r="R14" s="50">
        <v>7.75</v>
      </c>
      <c r="S14" s="50">
        <v>15.438599999999999</v>
      </c>
      <c r="T14" s="50">
        <v>11.268599999999999</v>
      </c>
      <c r="U14" s="50">
        <v>17.168500000000002</v>
      </c>
      <c r="V14" s="50">
        <v>0</v>
      </c>
      <c r="W14" s="50">
        <v>17.168500000000002</v>
      </c>
      <c r="X14" s="50">
        <v>0</v>
      </c>
      <c r="Y14" s="50">
        <v>21.161899999999999</v>
      </c>
      <c r="Z14" s="50">
        <v>16.648399999999999</v>
      </c>
      <c r="AA14" s="50">
        <v>17.913799999999998</v>
      </c>
      <c r="AB14" s="50">
        <v>0</v>
      </c>
      <c r="AC14" s="50">
        <v>17.913799999999998</v>
      </c>
      <c r="AD14" s="50">
        <v>0</v>
      </c>
      <c r="AE14" s="50">
        <v>21.190100000000001</v>
      </c>
      <c r="AF14" s="50">
        <v>17.4178</v>
      </c>
      <c r="AG14" s="50">
        <v>12.0175</v>
      </c>
      <c r="AH14" s="50">
        <v>0</v>
      </c>
      <c r="AI14" s="50">
        <v>12.0175</v>
      </c>
      <c r="AJ14" s="50">
        <v>0</v>
      </c>
      <c r="AK14" s="50">
        <v>12</v>
      </c>
      <c r="AL14" s="50">
        <v>12.0175</v>
      </c>
      <c r="AM14" s="50">
        <v>19.6737</v>
      </c>
    </row>
    <row r="15" spans="1:39" hidden="1" outlineLevel="1">
      <c r="A15" s="15">
        <v>40664</v>
      </c>
      <c r="B15" s="50">
        <v>29.590900000000001</v>
      </c>
      <c r="C15" s="50">
        <v>31.3096</v>
      </c>
      <c r="D15" s="50">
        <v>35.78</v>
      </c>
      <c r="E15" s="50">
        <v>19.527799999999999</v>
      </c>
      <c r="F15" s="50">
        <v>15.066800000000001</v>
      </c>
      <c r="G15" s="50">
        <v>23.604600000000001</v>
      </c>
      <c r="H15" s="50">
        <v>19.5062</v>
      </c>
      <c r="I15" s="50">
        <v>32.9452</v>
      </c>
      <c r="J15" s="50">
        <v>35.778500000000001</v>
      </c>
      <c r="K15" s="50">
        <v>22.718699999999998</v>
      </c>
      <c r="L15" s="50">
        <v>21.100999999999999</v>
      </c>
      <c r="M15" s="50">
        <v>23.956</v>
      </c>
      <c r="N15" s="50">
        <v>19.979099999999999</v>
      </c>
      <c r="O15" s="50">
        <v>11.097300000000001</v>
      </c>
      <c r="P15" s="50">
        <v>37.907200000000003</v>
      </c>
      <c r="Q15" s="50">
        <v>10.9146</v>
      </c>
      <c r="R15" s="50">
        <v>10.492100000000001</v>
      </c>
      <c r="S15" s="50">
        <v>15.7455</v>
      </c>
      <c r="T15" s="50">
        <v>11.924799999999999</v>
      </c>
      <c r="U15" s="50">
        <v>12.5341</v>
      </c>
      <c r="V15" s="50">
        <v>0</v>
      </c>
      <c r="W15" s="50">
        <v>12.5341</v>
      </c>
      <c r="X15" s="50">
        <v>22.049199999999999</v>
      </c>
      <c r="Y15" s="50">
        <v>19</v>
      </c>
      <c r="Z15" s="50">
        <v>11.831799999999999</v>
      </c>
      <c r="AA15" s="50">
        <v>17.295999999999999</v>
      </c>
      <c r="AB15" s="50">
        <v>0</v>
      </c>
      <c r="AC15" s="50">
        <v>17.295999999999999</v>
      </c>
      <c r="AD15" s="50">
        <v>22.049199999999999</v>
      </c>
      <c r="AE15" s="50">
        <v>19</v>
      </c>
      <c r="AF15" s="50">
        <v>16.651700000000002</v>
      </c>
      <c r="AG15" s="50">
        <v>6.6361999999999997</v>
      </c>
      <c r="AH15" s="50">
        <v>0</v>
      </c>
      <c r="AI15" s="50">
        <v>6.6361999999999997</v>
      </c>
      <c r="AJ15" s="50">
        <v>0</v>
      </c>
      <c r="AK15" s="50">
        <v>0</v>
      </c>
      <c r="AL15" s="50">
        <v>6.6361999999999997</v>
      </c>
      <c r="AM15" s="50">
        <v>21.083200000000001</v>
      </c>
    </row>
    <row r="16" spans="1:39" hidden="1" outlineLevel="1">
      <c r="A16" s="15">
        <v>40695</v>
      </c>
      <c r="B16" s="50">
        <v>30.197900000000001</v>
      </c>
      <c r="C16" s="50">
        <v>32.107500000000002</v>
      </c>
      <c r="D16" s="50">
        <v>35.769500000000001</v>
      </c>
      <c r="E16" s="50">
        <v>22.0321</v>
      </c>
      <c r="F16" s="50">
        <v>16.412400000000002</v>
      </c>
      <c r="G16" s="50">
        <v>24.509899999999998</v>
      </c>
      <c r="H16" s="50">
        <v>22.849499999999999</v>
      </c>
      <c r="I16" s="50">
        <v>32.500900000000001</v>
      </c>
      <c r="J16" s="50">
        <v>35.771000000000001</v>
      </c>
      <c r="K16" s="50">
        <v>22.801500000000001</v>
      </c>
      <c r="L16" s="50">
        <v>17.628299999999999</v>
      </c>
      <c r="M16" s="50">
        <v>24.636700000000001</v>
      </c>
      <c r="N16" s="50">
        <v>23.741199999999999</v>
      </c>
      <c r="O16" s="50">
        <v>12.391999999999999</v>
      </c>
      <c r="P16" s="50">
        <v>30.258299999999998</v>
      </c>
      <c r="Q16" s="50">
        <v>12.2117</v>
      </c>
      <c r="R16" s="50">
        <v>10.4975</v>
      </c>
      <c r="S16" s="50">
        <v>15.635899999999999</v>
      </c>
      <c r="T16" s="50">
        <v>14.805099999999999</v>
      </c>
      <c r="U16" s="50">
        <v>17.8812</v>
      </c>
      <c r="V16" s="50">
        <v>0</v>
      </c>
      <c r="W16" s="50">
        <v>17.8812</v>
      </c>
      <c r="X16" s="50">
        <v>0</v>
      </c>
      <c r="Y16" s="50">
        <v>18.685300000000002</v>
      </c>
      <c r="Z16" s="50">
        <v>17.7166</v>
      </c>
      <c r="AA16" s="50">
        <v>17.927099999999999</v>
      </c>
      <c r="AB16" s="50">
        <v>0</v>
      </c>
      <c r="AC16" s="50">
        <v>17.927099999999999</v>
      </c>
      <c r="AD16" s="50">
        <v>0</v>
      </c>
      <c r="AE16" s="50">
        <v>18.685300000000002</v>
      </c>
      <c r="AF16" s="50">
        <v>17.770499999999998</v>
      </c>
      <c r="AG16" s="50">
        <v>11.7509</v>
      </c>
      <c r="AH16" s="50">
        <v>0</v>
      </c>
      <c r="AI16" s="50">
        <v>11.7509</v>
      </c>
      <c r="AJ16" s="50">
        <v>0</v>
      </c>
      <c r="AK16" s="50">
        <v>0</v>
      </c>
      <c r="AL16" s="50">
        <v>11.7509</v>
      </c>
      <c r="AM16" s="50">
        <v>19.911899999999999</v>
      </c>
    </row>
    <row r="17" spans="1:39" hidden="1" outlineLevel="1">
      <c r="A17" s="15">
        <v>40725</v>
      </c>
      <c r="B17" s="50">
        <v>28.375</v>
      </c>
      <c r="C17" s="50">
        <v>30.295100000000001</v>
      </c>
      <c r="D17" s="50">
        <v>35.472000000000001</v>
      </c>
      <c r="E17" s="50">
        <v>22.260899999999999</v>
      </c>
      <c r="F17" s="50">
        <v>21.973099999999999</v>
      </c>
      <c r="G17" s="50">
        <v>22.960100000000001</v>
      </c>
      <c r="H17" s="50">
        <v>19.701599999999999</v>
      </c>
      <c r="I17" s="50">
        <v>30.688099999999999</v>
      </c>
      <c r="J17" s="50">
        <v>35.483600000000003</v>
      </c>
      <c r="K17" s="50">
        <v>22.852499999999999</v>
      </c>
      <c r="L17" s="50">
        <v>21.9832</v>
      </c>
      <c r="M17" s="50">
        <v>23.726400000000002</v>
      </c>
      <c r="N17" s="50">
        <v>20.1874</v>
      </c>
      <c r="O17" s="50">
        <v>11.439500000000001</v>
      </c>
      <c r="P17" s="50">
        <v>20.3827</v>
      </c>
      <c r="Q17" s="50">
        <v>11.23</v>
      </c>
      <c r="R17" s="50">
        <v>7.75</v>
      </c>
      <c r="S17" s="50">
        <v>10.7759</v>
      </c>
      <c r="T17" s="50">
        <v>12.903700000000001</v>
      </c>
      <c r="U17" s="50">
        <v>16.0291</v>
      </c>
      <c r="V17" s="50">
        <v>0</v>
      </c>
      <c r="W17" s="50">
        <v>16.0291</v>
      </c>
      <c r="X17" s="50">
        <v>22</v>
      </c>
      <c r="Y17" s="50">
        <v>17.918399999999998</v>
      </c>
      <c r="Z17" s="50">
        <v>14.986000000000001</v>
      </c>
      <c r="AA17" s="50">
        <v>17.221</v>
      </c>
      <c r="AB17" s="50">
        <v>0</v>
      </c>
      <c r="AC17" s="50">
        <v>17.221</v>
      </c>
      <c r="AD17" s="50">
        <v>22</v>
      </c>
      <c r="AE17" s="50">
        <v>17.918399999999998</v>
      </c>
      <c r="AF17" s="50">
        <v>16.4879</v>
      </c>
      <c r="AG17" s="50">
        <v>6.4885999999999999</v>
      </c>
      <c r="AH17" s="50">
        <v>0</v>
      </c>
      <c r="AI17" s="50">
        <v>6.4885999999999999</v>
      </c>
      <c r="AJ17" s="50">
        <v>0</v>
      </c>
      <c r="AK17" s="50">
        <v>0</v>
      </c>
      <c r="AL17" s="50">
        <v>6.4885999999999999</v>
      </c>
      <c r="AM17" s="50">
        <v>19.872</v>
      </c>
    </row>
    <row r="18" spans="1:39" hidden="1" outlineLevel="1">
      <c r="A18" s="15">
        <v>40756</v>
      </c>
      <c r="B18" s="50">
        <v>25.761700000000001</v>
      </c>
      <c r="C18" s="50">
        <v>28.915500000000002</v>
      </c>
      <c r="D18" s="50">
        <v>35.328699999999998</v>
      </c>
      <c r="E18" s="50">
        <v>23.196899999999999</v>
      </c>
      <c r="F18" s="50">
        <v>21.417400000000001</v>
      </c>
      <c r="G18" s="50">
        <v>24.316800000000001</v>
      </c>
      <c r="H18" s="50">
        <v>20.671800000000001</v>
      </c>
      <c r="I18" s="50">
        <v>28.973700000000001</v>
      </c>
      <c r="J18" s="50">
        <v>35.334099999999999</v>
      </c>
      <c r="K18" s="50">
        <v>23.262599999999999</v>
      </c>
      <c r="L18" s="50">
        <v>21.421099999999999</v>
      </c>
      <c r="M18" s="50">
        <v>24.327200000000001</v>
      </c>
      <c r="N18" s="50">
        <v>20.942499999999999</v>
      </c>
      <c r="O18" s="50">
        <v>14.585900000000001</v>
      </c>
      <c r="P18" s="50">
        <v>21.144300000000001</v>
      </c>
      <c r="Q18" s="50">
        <v>14.2804</v>
      </c>
      <c r="R18" s="50">
        <v>7.7499000000000002</v>
      </c>
      <c r="S18" s="50">
        <v>11.298299999999999</v>
      </c>
      <c r="T18" s="50">
        <v>14.561500000000001</v>
      </c>
      <c r="U18" s="50">
        <v>14.081</v>
      </c>
      <c r="V18" s="50">
        <v>0</v>
      </c>
      <c r="W18" s="50">
        <v>14.081</v>
      </c>
      <c r="X18" s="50">
        <v>0</v>
      </c>
      <c r="Y18" s="50">
        <v>17.012699999999999</v>
      </c>
      <c r="Z18" s="50">
        <v>13.9916</v>
      </c>
      <c r="AA18" s="50">
        <v>14.0954</v>
      </c>
      <c r="AB18" s="50">
        <v>0</v>
      </c>
      <c r="AC18" s="50">
        <v>14.0954</v>
      </c>
      <c r="AD18" s="50">
        <v>0</v>
      </c>
      <c r="AE18" s="50">
        <v>17.012699999999999</v>
      </c>
      <c r="AF18" s="50">
        <v>14.0055</v>
      </c>
      <c r="AG18" s="50">
        <v>12.6668</v>
      </c>
      <c r="AH18" s="50">
        <v>0</v>
      </c>
      <c r="AI18" s="50">
        <v>12.6668</v>
      </c>
      <c r="AJ18" s="50">
        <v>0</v>
      </c>
      <c r="AK18" s="50">
        <v>0</v>
      </c>
      <c r="AL18" s="50">
        <v>12.6668</v>
      </c>
      <c r="AM18" s="50">
        <v>19.146899999999999</v>
      </c>
    </row>
    <row r="19" spans="1:39" hidden="1" outlineLevel="1">
      <c r="A19" s="15">
        <v>40787</v>
      </c>
      <c r="B19" s="50">
        <v>25.444199999999999</v>
      </c>
      <c r="C19" s="50">
        <v>28.389900000000001</v>
      </c>
      <c r="D19" s="50">
        <v>34.681899999999999</v>
      </c>
      <c r="E19" s="50">
        <v>23.714500000000001</v>
      </c>
      <c r="F19" s="50">
        <v>22.163</v>
      </c>
      <c r="G19" s="50">
        <v>25.903199999999998</v>
      </c>
      <c r="H19" s="50">
        <v>19.090499999999999</v>
      </c>
      <c r="I19" s="50">
        <v>29.3001</v>
      </c>
      <c r="J19" s="50">
        <v>34.691699999999997</v>
      </c>
      <c r="K19" s="50">
        <v>24.9116</v>
      </c>
      <c r="L19" s="50">
        <v>22.206700000000001</v>
      </c>
      <c r="M19" s="50">
        <v>26.6572</v>
      </c>
      <c r="N19" s="50">
        <v>21.7501</v>
      </c>
      <c r="O19" s="50">
        <v>11.624499999999999</v>
      </c>
      <c r="P19" s="50">
        <v>28.6737</v>
      </c>
      <c r="Q19" s="50">
        <v>11.393700000000001</v>
      </c>
      <c r="R19" s="50">
        <v>11.526199999999999</v>
      </c>
      <c r="S19" s="50">
        <v>11.438599999999999</v>
      </c>
      <c r="T19" s="50">
        <v>11.3691</v>
      </c>
      <c r="U19" s="50">
        <v>13.56</v>
      </c>
      <c r="V19" s="50">
        <v>0</v>
      </c>
      <c r="W19" s="50">
        <v>13.56</v>
      </c>
      <c r="X19" s="50">
        <v>0</v>
      </c>
      <c r="Y19" s="50">
        <v>18.347999999999999</v>
      </c>
      <c r="Z19" s="50">
        <v>13.191599999999999</v>
      </c>
      <c r="AA19" s="50">
        <v>16.7593</v>
      </c>
      <c r="AB19" s="50">
        <v>0</v>
      </c>
      <c r="AC19" s="50">
        <v>16.7593</v>
      </c>
      <c r="AD19" s="50">
        <v>0</v>
      </c>
      <c r="AE19" s="50">
        <v>18.347999999999999</v>
      </c>
      <c r="AF19" s="50">
        <v>16.600300000000001</v>
      </c>
      <c r="AG19" s="50">
        <v>1.8557999999999999</v>
      </c>
      <c r="AH19" s="50">
        <v>0</v>
      </c>
      <c r="AI19" s="50">
        <v>1.8557999999999999</v>
      </c>
      <c r="AJ19" s="50">
        <v>0</v>
      </c>
      <c r="AK19" s="50">
        <v>0</v>
      </c>
      <c r="AL19" s="50">
        <v>1.8557999999999999</v>
      </c>
      <c r="AM19" s="50">
        <v>19.327400000000001</v>
      </c>
    </row>
    <row r="20" spans="1:39" hidden="1" outlineLevel="1">
      <c r="A20" s="15">
        <v>40817</v>
      </c>
      <c r="B20" s="50">
        <v>25.6098</v>
      </c>
      <c r="C20" s="50">
        <v>27.681100000000001</v>
      </c>
      <c r="D20" s="50">
        <v>35.079000000000001</v>
      </c>
      <c r="E20" s="50">
        <v>22.608599999999999</v>
      </c>
      <c r="F20" s="50">
        <v>20.631499999999999</v>
      </c>
      <c r="G20" s="50">
        <v>25.0792</v>
      </c>
      <c r="H20" s="50">
        <v>18.745899999999999</v>
      </c>
      <c r="I20" s="50">
        <v>27.729399999999998</v>
      </c>
      <c r="J20" s="50">
        <v>35.090800000000002</v>
      </c>
      <c r="K20" s="50">
        <v>22.655200000000001</v>
      </c>
      <c r="L20" s="50">
        <v>20.631799999999998</v>
      </c>
      <c r="M20" s="50">
        <v>25.115300000000001</v>
      </c>
      <c r="N20" s="50">
        <v>18.802700000000002</v>
      </c>
      <c r="O20" s="50">
        <v>16.384599999999999</v>
      </c>
      <c r="P20" s="50">
        <v>24.691500000000001</v>
      </c>
      <c r="Q20" s="50">
        <v>15.3687</v>
      </c>
      <c r="R20" s="50">
        <v>7.75</v>
      </c>
      <c r="S20" s="50">
        <v>14.618499999999999</v>
      </c>
      <c r="T20" s="50">
        <v>15.6912</v>
      </c>
      <c r="U20" s="50">
        <v>14.683299999999999</v>
      </c>
      <c r="V20" s="50">
        <v>0</v>
      </c>
      <c r="W20" s="50">
        <v>14.683299999999999</v>
      </c>
      <c r="X20" s="50">
        <v>22</v>
      </c>
      <c r="Y20" s="50">
        <v>16.764800000000001</v>
      </c>
      <c r="Z20" s="50">
        <v>14.217700000000001</v>
      </c>
      <c r="AA20" s="50">
        <v>16.8781</v>
      </c>
      <c r="AB20" s="50">
        <v>0</v>
      </c>
      <c r="AC20" s="50">
        <v>16.8781</v>
      </c>
      <c r="AD20" s="50">
        <v>22</v>
      </c>
      <c r="AE20" s="50">
        <v>16.764800000000001</v>
      </c>
      <c r="AF20" s="50">
        <v>16.4895</v>
      </c>
      <c r="AG20" s="50">
        <v>11.688499999999999</v>
      </c>
      <c r="AH20" s="50">
        <v>0</v>
      </c>
      <c r="AI20" s="50">
        <v>11.688499999999999</v>
      </c>
      <c r="AJ20" s="50">
        <v>0</v>
      </c>
      <c r="AK20" s="50">
        <v>0</v>
      </c>
      <c r="AL20" s="50">
        <v>11.688499999999999</v>
      </c>
      <c r="AM20" s="50">
        <v>20.030799999999999</v>
      </c>
    </row>
    <row r="21" spans="1:39" hidden="1" outlineLevel="1">
      <c r="A21" s="15">
        <v>40848</v>
      </c>
      <c r="B21" s="50">
        <v>21.984200000000001</v>
      </c>
      <c r="C21" s="50">
        <v>22.530200000000001</v>
      </c>
      <c r="D21" s="50">
        <v>33.574599999999997</v>
      </c>
      <c r="E21" s="50">
        <v>18.061299999999999</v>
      </c>
      <c r="F21" s="50">
        <v>19.367599999999999</v>
      </c>
      <c r="G21" s="50">
        <v>18.5471</v>
      </c>
      <c r="H21" s="50">
        <v>16.209</v>
      </c>
      <c r="I21" s="50">
        <v>22.560199999999998</v>
      </c>
      <c r="J21" s="50">
        <v>33.641399999999997</v>
      </c>
      <c r="K21" s="50">
        <v>18.078900000000001</v>
      </c>
      <c r="L21" s="50">
        <v>19.368600000000001</v>
      </c>
      <c r="M21" s="50">
        <v>18.573499999999999</v>
      </c>
      <c r="N21" s="50">
        <v>16.215800000000002</v>
      </c>
      <c r="O21" s="50">
        <v>16.109100000000002</v>
      </c>
      <c r="P21" s="50">
        <v>20.3781</v>
      </c>
      <c r="Q21" s="50">
        <v>14.1799</v>
      </c>
      <c r="R21" s="50">
        <v>7.75</v>
      </c>
      <c r="S21" s="50">
        <v>13.472200000000001</v>
      </c>
      <c r="T21" s="50">
        <v>15.2027</v>
      </c>
      <c r="U21" s="50">
        <v>17.449100000000001</v>
      </c>
      <c r="V21" s="50">
        <v>0</v>
      </c>
      <c r="W21" s="50">
        <v>17.449100000000001</v>
      </c>
      <c r="X21" s="50">
        <v>17</v>
      </c>
      <c r="Y21" s="50">
        <v>21.154399999999999</v>
      </c>
      <c r="Z21" s="50">
        <v>16.566600000000001</v>
      </c>
      <c r="AA21" s="50">
        <v>17.6206</v>
      </c>
      <c r="AB21" s="50">
        <v>0</v>
      </c>
      <c r="AC21" s="50">
        <v>17.6206</v>
      </c>
      <c r="AD21" s="50">
        <v>17</v>
      </c>
      <c r="AE21" s="50">
        <v>21.156700000000001</v>
      </c>
      <c r="AF21" s="50">
        <v>16.760899999999999</v>
      </c>
      <c r="AG21" s="50">
        <v>10.002000000000001</v>
      </c>
      <c r="AH21" s="50">
        <v>0</v>
      </c>
      <c r="AI21" s="50">
        <v>10.002000000000001</v>
      </c>
      <c r="AJ21" s="50">
        <v>0</v>
      </c>
      <c r="AK21" s="50">
        <v>12.58</v>
      </c>
      <c r="AL21" s="50">
        <v>9.9962999999999997</v>
      </c>
      <c r="AM21" s="50">
        <v>20.3369</v>
      </c>
    </row>
    <row r="22" spans="1:39" hidden="1" outlineLevel="1">
      <c r="A22" s="15">
        <v>40878</v>
      </c>
      <c r="B22" s="50">
        <v>25.7441</v>
      </c>
      <c r="C22" s="50">
        <v>27.9208</v>
      </c>
      <c r="D22" s="50">
        <v>35.236699999999999</v>
      </c>
      <c r="E22" s="50">
        <v>21.446400000000001</v>
      </c>
      <c r="F22" s="50">
        <v>23.099599999999999</v>
      </c>
      <c r="G22" s="50">
        <v>25.563099999999999</v>
      </c>
      <c r="H22" s="50">
        <v>13.314399999999999</v>
      </c>
      <c r="I22" s="50">
        <v>27.9849</v>
      </c>
      <c r="J22" s="50">
        <v>35.287999999999997</v>
      </c>
      <c r="K22" s="50">
        <v>21.495699999999999</v>
      </c>
      <c r="L22" s="50">
        <v>23.114999999999998</v>
      </c>
      <c r="M22" s="50">
        <v>25.569900000000001</v>
      </c>
      <c r="N22" s="50">
        <v>13.2667</v>
      </c>
      <c r="O22" s="50">
        <v>16.844100000000001</v>
      </c>
      <c r="P22" s="50">
        <v>21.136500000000002</v>
      </c>
      <c r="Q22" s="50">
        <v>15.0402</v>
      </c>
      <c r="R22" s="50">
        <v>7.75</v>
      </c>
      <c r="S22" s="50">
        <v>12.651199999999999</v>
      </c>
      <c r="T22" s="50">
        <v>15.289300000000001</v>
      </c>
      <c r="U22" s="50">
        <v>16.4666</v>
      </c>
      <c r="V22" s="50">
        <v>0</v>
      </c>
      <c r="W22" s="50">
        <v>16.4666</v>
      </c>
      <c r="X22" s="50">
        <v>12.898999999999999</v>
      </c>
      <c r="Y22" s="50">
        <v>17.695</v>
      </c>
      <c r="Z22" s="50">
        <v>16.378599999999999</v>
      </c>
      <c r="AA22" s="50">
        <v>16.476900000000001</v>
      </c>
      <c r="AB22" s="50">
        <v>0</v>
      </c>
      <c r="AC22" s="50">
        <v>16.476900000000001</v>
      </c>
      <c r="AD22" s="50">
        <v>12.898999999999999</v>
      </c>
      <c r="AE22" s="50">
        <v>17.695</v>
      </c>
      <c r="AF22" s="50">
        <v>16.389800000000001</v>
      </c>
      <c r="AG22" s="50">
        <v>12.2529</v>
      </c>
      <c r="AH22" s="50">
        <v>0</v>
      </c>
      <c r="AI22" s="50">
        <v>12.2529</v>
      </c>
      <c r="AJ22" s="50">
        <v>0</v>
      </c>
      <c r="AK22" s="50">
        <v>0</v>
      </c>
      <c r="AL22" s="50">
        <v>12.2529</v>
      </c>
      <c r="AM22" s="50">
        <v>20.445599999999999</v>
      </c>
    </row>
    <row r="23" spans="1:39" hidden="1" outlineLevel="1">
      <c r="A23" s="15">
        <v>40909</v>
      </c>
      <c r="B23" s="50">
        <v>29.393599999999999</v>
      </c>
      <c r="C23" s="50">
        <v>31.807099999999998</v>
      </c>
      <c r="D23" s="50">
        <v>35.320799999999998</v>
      </c>
      <c r="E23" s="50">
        <v>26.177499999999998</v>
      </c>
      <c r="F23" s="50">
        <v>22.103300000000001</v>
      </c>
      <c r="G23" s="50">
        <v>29.183900000000001</v>
      </c>
      <c r="H23" s="50">
        <v>20.0199</v>
      </c>
      <c r="I23" s="50">
        <v>31.858699999999999</v>
      </c>
      <c r="J23" s="50">
        <v>35.329900000000002</v>
      </c>
      <c r="K23" s="50">
        <v>26.267800000000001</v>
      </c>
      <c r="L23" s="50">
        <v>22.103300000000001</v>
      </c>
      <c r="M23" s="50">
        <v>29.1907</v>
      </c>
      <c r="N23" s="50">
        <v>20.406300000000002</v>
      </c>
      <c r="O23" s="50">
        <v>12.244899999999999</v>
      </c>
      <c r="P23" s="50">
        <v>20.686800000000002</v>
      </c>
      <c r="Q23" s="50">
        <v>10.805199999999999</v>
      </c>
      <c r="R23" s="50" t="s">
        <v>126</v>
      </c>
      <c r="S23" s="50">
        <v>12.2288</v>
      </c>
      <c r="T23" s="50">
        <v>10.742100000000001</v>
      </c>
      <c r="U23" s="50">
        <v>15.1448</v>
      </c>
      <c r="V23" s="50">
        <v>0</v>
      </c>
      <c r="W23" s="50">
        <v>15.1448</v>
      </c>
      <c r="X23" s="50">
        <v>0</v>
      </c>
      <c r="Y23" s="50">
        <v>14</v>
      </c>
      <c r="Z23" s="50">
        <v>15.1983</v>
      </c>
      <c r="AA23" s="50">
        <v>17.3931</v>
      </c>
      <c r="AB23" s="50">
        <v>0</v>
      </c>
      <c r="AC23" s="50">
        <v>17.3931</v>
      </c>
      <c r="AD23" s="50">
        <v>0</v>
      </c>
      <c r="AE23" s="50">
        <v>14</v>
      </c>
      <c r="AF23" s="50">
        <v>17.628900000000002</v>
      </c>
      <c r="AG23" s="50">
        <v>10.201599999999999</v>
      </c>
      <c r="AH23" s="50">
        <v>0</v>
      </c>
      <c r="AI23" s="50">
        <v>10.201599999999999</v>
      </c>
      <c r="AJ23" s="50" t="s">
        <v>126</v>
      </c>
      <c r="AK23" s="50">
        <v>0</v>
      </c>
      <c r="AL23" s="50">
        <v>10.201599999999999</v>
      </c>
      <c r="AM23" s="50">
        <v>21.210599999999999</v>
      </c>
    </row>
    <row r="24" spans="1:39" hidden="1" outlineLevel="1">
      <c r="A24" s="15">
        <v>40940</v>
      </c>
      <c r="B24" s="50">
        <v>26.0014</v>
      </c>
      <c r="C24" s="50">
        <v>28.2502</v>
      </c>
      <c r="D24" s="50">
        <v>34.432400000000001</v>
      </c>
      <c r="E24" s="50">
        <v>25.485499999999998</v>
      </c>
      <c r="F24" s="50">
        <v>23.866399999999999</v>
      </c>
      <c r="G24" s="50">
        <v>29.2866</v>
      </c>
      <c r="H24" s="50">
        <v>20.6905</v>
      </c>
      <c r="I24" s="50">
        <v>28.449000000000002</v>
      </c>
      <c r="J24" s="50">
        <v>34.437899999999999</v>
      </c>
      <c r="K24" s="50">
        <v>25.722200000000001</v>
      </c>
      <c r="L24" s="50">
        <v>23.866399999999999</v>
      </c>
      <c r="M24" s="50">
        <v>29.771999999999998</v>
      </c>
      <c r="N24" s="50">
        <v>20.761099999999999</v>
      </c>
      <c r="O24" s="50">
        <v>12.8255</v>
      </c>
      <c r="P24" s="50">
        <v>21.326799999999999</v>
      </c>
      <c r="Q24" s="50">
        <v>12.738899999999999</v>
      </c>
      <c r="R24" s="50" t="s">
        <v>126</v>
      </c>
      <c r="S24" s="50">
        <v>10.748200000000001</v>
      </c>
      <c r="T24" s="50">
        <v>16.9376</v>
      </c>
      <c r="U24" s="50">
        <v>16.194099999999999</v>
      </c>
      <c r="V24" s="50">
        <v>0</v>
      </c>
      <c r="W24" s="50">
        <v>16.194099999999999</v>
      </c>
      <c r="X24" s="50">
        <v>0</v>
      </c>
      <c r="Y24" s="50">
        <v>21.026499999999999</v>
      </c>
      <c r="Z24" s="50">
        <v>15.7323</v>
      </c>
      <c r="AA24" s="50">
        <v>17.692699999999999</v>
      </c>
      <c r="AB24" s="50">
        <v>0</v>
      </c>
      <c r="AC24" s="50">
        <v>17.692699999999999</v>
      </c>
      <c r="AD24" s="50">
        <v>0</v>
      </c>
      <c r="AE24" s="50">
        <v>21.026499999999999</v>
      </c>
      <c r="AF24" s="50">
        <v>17.240500000000001</v>
      </c>
      <c r="AG24" s="50">
        <v>12.135899999999999</v>
      </c>
      <c r="AH24" s="50">
        <v>0</v>
      </c>
      <c r="AI24" s="50">
        <v>12.135899999999999</v>
      </c>
      <c r="AJ24" s="50" t="s">
        <v>126</v>
      </c>
      <c r="AK24" s="50">
        <v>0</v>
      </c>
      <c r="AL24" s="50">
        <v>12.135899999999999</v>
      </c>
      <c r="AM24" s="50">
        <v>20.511199999999999</v>
      </c>
    </row>
    <row r="25" spans="1:39" hidden="1" outlineLevel="1">
      <c r="A25" s="15">
        <v>40969</v>
      </c>
      <c r="B25" s="50">
        <v>27.1159</v>
      </c>
      <c r="C25" s="50">
        <v>29.3781</v>
      </c>
      <c r="D25" s="50">
        <v>33.780099999999997</v>
      </c>
      <c r="E25" s="50">
        <v>26.450099999999999</v>
      </c>
      <c r="F25" s="50">
        <v>22.911799999999999</v>
      </c>
      <c r="G25" s="50">
        <v>28.1814</v>
      </c>
      <c r="H25" s="50">
        <v>22.959499999999998</v>
      </c>
      <c r="I25" s="50">
        <v>29.508800000000001</v>
      </c>
      <c r="J25" s="50">
        <v>33.78</v>
      </c>
      <c r="K25" s="50">
        <v>26.617899999999999</v>
      </c>
      <c r="L25" s="50">
        <v>22.912700000000001</v>
      </c>
      <c r="M25" s="50">
        <v>28.194099999999999</v>
      </c>
      <c r="N25" s="50">
        <v>23.777999999999999</v>
      </c>
      <c r="O25" s="50">
        <v>17.774000000000001</v>
      </c>
      <c r="P25" s="50">
        <v>33.931699999999999</v>
      </c>
      <c r="Q25" s="50">
        <v>17.311699999999998</v>
      </c>
      <c r="R25" s="50">
        <v>7.5494000000000003</v>
      </c>
      <c r="S25" s="50">
        <v>10.621700000000001</v>
      </c>
      <c r="T25" s="50">
        <v>17.503399999999999</v>
      </c>
      <c r="U25" s="50">
        <v>16.4146</v>
      </c>
      <c r="V25" s="50">
        <v>0</v>
      </c>
      <c r="W25" s="50">
        <v>16.4146</v>
      </c>
      <c r="X25" s="50">
        <v>0</v>
      </c>
      <c r="Y25" s="50">
        <v>17.997599999999998</v>
      </c>
      <c r="Z25" s="50">
        <v>16.358699999999999</v>
      </c>
      <c r="AA25" s="50">
        <v>16.434899999999999</v>
      </c>
      <c r="AB25" s="50">
        <v>0</v>
      </c>
      <c r="AC25" s="50">
        <v>16.434899999999999</v>
      </c>
      <c r="AD25" s="50">
        <v>0</v>
      </c>
      <c r="AE25" s="50">
        <v>17.997599999999998</v>
      </c>
      <c r="AF25" s="50">
        <v>16.378900000000002</v>
      </c>
      <c r="AG25" s="50">
        <v>14.8292</v>
      </c>
      <c r="AH25" s="50">
        <v>0</v>
      </c>
      <c r="AI25" s="50">
        <v>14.8292</v>
      </c>
      <c r="AJ25" s="50">
        <v>0</v>
      </c>
      <c r="AK25" s="50">
        <v>0</v>
      </c>
      <c r="AL25" s="50">
        <v>14.8292</v>
      </c>
      <c r="AM25" s="50">
        <v>21.910299999999999</v>
      </c>
    </row>
    <row r="26" spans="1:39" hidden="1" outlineLevel="1">
      <c r="A26" s="15">
        <v>41000</v>
      </c>
      <c r="B26" s="50">
        <v>26.586400000000001</v>
      </c>
      <c r="C26" s="50">
        <v>28.438600000000001</v>
      </c>
      <c r="D26" s="50">
        <v>33.372799999999998</v>
      </c>
      <c r="E26" s="50">
        <v>24.866199999999999</v>
      </c>
      <c r="F26" s="50">
        <v>21.578099999999999</v>
      </c>
      <c r="G26" s="50">
        <v>26.415400000000002</v>
      </c>
      <c r="H26" s="50">
        <v>22.1023</v>
      </c>
      <c r="I26" s="50">
        <v>28.4785</v>
      </c>
      <c r="J26" s="50">
        <v>33.379100000000001</v>
      </c>
      <c r="K26" s="50">
        <v>24.9223</v>
      </c>
      <c r="L26" s="50">
        <v>21.578099999999999</v>
      </c>
      <c r="M26" s="50">
        <v>26.441500000000001</v>
      </c>
      <c r="N26" s="50">
        <v>22.350300000000001</v>
      </c>
      <c r="O26" s="50">
        <v>9.6942000000000004</v>
      </c>
      <c r="P26" s="50">
        <v>25.603300000000001</v>
      </c>
      <c r="Q26" s="50">
        <v>6.6917999999999997</v>
      </c>
      <c r="R26" s="50" t="s">
        <v>126</v>
      </c>
      <c r="S26" s="50">
        <v>8.4390000000000001</v>
      </c>
      <c r="T26" s="50">
        <v>5.9</v>
      </c>
      <c r="U26" s="50">
        <v>17.2575</v>
      </c>
      <c r="V26" s="50">
        <v>0</v>
      </c>
      <c r="W26" s="50">
        <v>17.2575</v>
      </c>
      <c r="X26" s="50">
        <v>0</v>
      </c>
      <c r="Y26" s="50">
        <v>22.595400000000001</v>
      </c>
      <c r="Z26" s="50">
        <v>16.864599999999999</v>
      </c>
      <c r="AA26" s="50">
        <v>17.293299999999999</v>
      </c>
      <c r="AB26" s="50">
        <v>0</v>
      </c>
      <c r="AC26" s="50">
        <v>17.293299999999999</v>
      </c>
      <c r="AD26" s="50">
        <v>0</v>
      </c>
      <c r="AE26" s="50">
        <v>22.595400000000001</v>
      </c>
      <c r="AF26" s="50">
        <v>16.9011</v>
      </c>
      <c r="AG26" s="50">
        <v>9.4375</v>
      </c>
      <c r="AH26" s="50">
        <v>0</v>
      </c>
      <c r="AI26" s="50">
        <v>9.4375</v>
      </c>
      <c r="AJ26" s="50" t="s">
        <v>126</v>
      </c>
      <c r="AK26" s="50">
        <v>0</v>
      </c>
      <c r="AL26" s="50">
        <v>9.4375</v>
      </c>
      <c r="AM26" s="50">
        <v>21.258700000000001</v>
      </c>
    </row>
    <row r="27" spans="1:39" hidden="1" outlineLevel="1">
      <c r="A27" s="15">
        <v>41030</v>
      </c>
      <c r="B27" s="50">
        <v>26.966899999999999</v>
      </c>
      <c r="C27" s="50">
        <v>28.217500000000001</v>
      </c>
      <c r="D27" s="50">
        <v>33.543799999999997</v>
      </c>
      <c r="E27" s="50">
        <v>24.740400000000001</v>
      </c>
      <c r="F27" s="50">
        <v>22.401</v>
      </c>
      <c r="G27" s="50">
        <v>27.4435</v>
      </c>
      <c r="H27" s="50">
        <v>20.8735</v>
      </c>
      <c r="I27" s="50">
        <v>28.469899999999999</v>
      </c>
      <c r="J27" s="50">
        <v>33.5533</v>
      </c>
      <c r="K27" s="50">
        <v>25.027699999999999</v>
      </c>
      <c r="L27" s="50">
        <v>22.401299999999999</v>
      </c>
      <c r="M27" s="50">
        <v>27.447700000000001</v>
      </c>
      <c r="N27" s="50">
        <v>21.4588</v>
      </c>
      <c r="O27" s="50">
        <v>17.2836</v>
      </c>
      <c r="P27" s="50">
        <v>22.310300000000002</v>
      </c>
      <c r="Q27" s="50">
        <v>17.208100000000002</v>
      </c>
      <c r="R27" s="50">
        <v>7.5</v>
      </c>
      <c r="S27" s="50">
        <v>17.789400000000001</v>
      </c>
      <c r="T27" s="50">
        <v>17.205300000000001</v>
      </c>
      <c r="U27" s="50">
        <v>18.802499999999998</v>
      </c>
      <c r="V27" s="50">
        <v>0</v>
      </c>
      <c r="W27" s="50">
        <v>18.802499999999998</v>
      </c>
      <c r="X27" s="50">
        <v>0</v>
      </c>
      <c r="Y27" s="50">
        <v>19.850000000000001</v>
      </c>
      <c r="Z27" s="50">
        <v>18.682099999999998</v>
      </c>
      <c r="AA27" s="50">
        <v>18.8276</v>
      </c>
      <c r="AB27" s="50">
        <v>0</v>
      </c>
      <c r="AC27" s="50">
        <v>18.8276</v>
      </c>
      <c r="AD27" s="50">
        <v>0</v>
      </c>
      <c r="AE27" s="50">
        <v>19.850000000000001</v>
      </c>
      <c r="AF27" s="50">
        <v>18.709499999999998</v>
      </c>
      <c r="AG27" s="50">
        <v>12.4178</v>
      </c>
      <c r="AH27" s="50">
        <v>0</v>
      </c>
      <c r="AI27" s="50">
        <v>12.4178</v>
      </c>
      <c r="AJ27" s="50">
        <v>0</v>
      </c>
      <c r="AK27" s="50">
        <v>0</v>
      </c>
      <c r="AL27" s="50">
        <v>12.4178</v>
      </c>
      <c r="AM27" s="50">
        <v>22.439499999999999</v>
      </c>
    </row>
    <row r="28" spans="1:39" hidden="1" outlineLevel="1">
      <c r="A28" s="15">
        <v>41061</v>
      </c>
      <c r="B28" s="50">
        <v>25.781300000000002</v>
      </c>
      <c r="C28" s="50">
        <v>27.3565</v>
      </c>
      <c r="D28" s="50">
        <v>32.879899999999999</v>
      </c>
      <c r="E28" s="50">
        <v>24.599399999999999</v>
      </c>
      <c r="F28" s="50">
        <v>18.292100000000001</v>
      </c>
      <c r="G28" s="50">
        <v>27.4468</v>
      </c>
      <c r="H28" s="50">
        <v>23.165500000000002</v>
      </c>
      <c r="I28" s="50">
        <v>27.417300000000001</v>
      </c>
      <c r="J28" s="50">
        <v>32.89</v>
      </c>
      <c r="K28" s="50">
        <v>24.668099999999999</v>
      </c>
      <c r="L28" s="50">
        <v>18.292100000000001</v>
      </c>
      <c r="M28" s="50">
        <v>27.546299999999999</v>
      </c>
      <c r="N28" s="50">
        <v>23.280100000000001</v>
      </c>
      <c r="O28" s="50">
        <v>15.9976</v>
      </c>
      <c r="P28" s="50">
        <v>23.616599999999998</v>
      </c>
      <c r="Q28" s="50">
        <v>15.4384</v>
      </c>
      <c r="R28" s="50">
        <v>7.5</v>
      </c>
      <c r="S28" s="50">
        <v>15.0016</v>
      </c>
      <c r="T28" s="50">
        <v>16.2195</v>
      </c>
      <c r="U28" s="50">
        <v>17.165199999999999</v>
      </c>
      <c r="V28" s="50">
        <v>0</v>
      </c>
      <c r="W28" s="50">
        <v>17.165199999999999</v>
      </c>
      <c r="X28" s="50">
        <v>0</v>
      </c>
      <c r="Y28" s="50">
        <v>22.0991</v>
      </c>
      <c r="Z28" s="50">
        <v>16.692900000000002</v>
      </c>
      <c r="AA28" s="50">
        <v>17.7637</v>
      </c>
      <c r="AB28" s="50">
        <v>0</v>
      </c>
      <c r="AC28" s="50">
        <v>17.7637</v>
      </c>
      <c r="AD28" s="50">
        <v>0</v>
      </c>
      <c r="AE28" s="50">
        <v>22.0991</v>
      </c>
      <c r="AF28" s="50">
        <v>17.331099999999999</v>
      </c>
      <c r="AG28" s="50">
        <v>1.6972</v>
      </c>
      <c r="AH28" s="50">
        <v>0</v>
      </c>
      <c r="AI28" s="50">
        <v>1.6972</v>
      </c>
      <c r="AJ28" s="50">
        <v>0</v>
      </c>
      <c r="AK28" s="50">
        <v>0</v>
      </c>
      <c r="AL28" s="50">
        <v>1.6972</v>
      </c>
      <c r="AM28" s="50">
        <v>21.488</v>
      </c>
    </row>
    <row r="29" spans="1:39" hidden="1" outlineLevel="1">
      <c r="A29" s="15">
        <v>41091</v>
      </c>
      <c r="B29" s="50">
        <v>25.880700000000001</v>
      </c>
      <c r="C29" s="50">
        <v>28.059899999999999</v>
      </c>
      <c r="D29" s="50">
        <v>32.5548</v>
      </c>
      <c r="E29" s="50">
        <v>25.883600000000001</v>
      </c>
      <c r="F29" s="50">
        <v>22.732099999999999</v>
      </c>
      <c r="G29" s="50">
        <v>28.065000000000001</v>
      </c>
      <c r="H29" s="50">
        <v>20.8508</v>
      </c>
      <c r="I29" s="50">
        <v>28.1004</v>
      </c>
      <c r="J29" s="50">
        <v>32.585999999999999</v>
      </c>
      <c r="K29" s="50">
        <v>25.928799999999999</v>
      </c>
      <c r="L29" s="50">
        <v>22.732099999999999</v>
      </c>
      <c r="M29" s="50">
        <v>28.065000000000001</v>
      </c>
      <c r="N29" s="50">
        <v>21.041899999999998</v>
      </c>
      <c r="O29" s="50">
        <v>12.1746</v>
      </c>
      <c r="P29" s="50">
        <v>20.6327</v>
      </c>
      <c r="Q29" s="50">
        <v>7.9302999999999999</v>
      </c>
      <c r="R29" s="50" t="s">
        <v>126</v>
      </c>
      <c r="S29" s="50" t="s">
        <v>126</v>
      </c>
      <c r="T29" s="50">
        <v>7.9302999999999999</v>
      </c>
      <c r="U29" s="50">
        <v>18.929200000000002</v>
      </c>
      <c r="V29" s="50">
        <v>0</v>
      </c>
      <c r="W29" s="50">
        <v>18.929200000000002</v>
      </c>
      <c r="X29" s="50">
        <v>24.361000000000001</v>
      </c>
      <c r="Y29" s="50">
        <v>19.774100000000001</v>
      </c>
      <c r="Z29" s="50">
        <v>18.468399999999999</v>
      </c>
      <c r="AA29" s="50">
        <v>18.986999999999998</v>
      </c>
      <c r="AB29" s="50">
        <v>0</v>
      </c>
      <c r="AC29" s="50">
        <v>18.986999999999998</v>
      </c>
      <c r="AD29" s="50">
        <v>24.361000000000001</v>
      </c>
      <c r="AE29" s="50">
        <v>19.774100000000001</v>
      </c>
      <c r="AF29" s="50">
        <v>18.535299999999999</v>
      </c>
      <c r="AG29" s="50">
        <v>11.965199999999999</v>
      </c>
      <c r="AH29" s="50">
        <v>0</v>
      </c>
      <c r="AI29" s="50">
        <v>11.965199999999999</v>
      </c>
      <c r="AJ29" s="50" t="s">
        <v>126</v>
      </c>
      <c r="AK29" s="50" t="s">
        <v>126</v>
      </c>
      <c r="AL29" s="50">
        <v>11.965199999999999</v>
      </c>
      <c r="AM29" s="50">
        <v>21.116800000000001</v>
      </c>
    </row>
    <row r="30" spans="1:39" hidden="1" outlineLevel="1">
      <c r="A30" s="15">
        <v>41122</v>
      </c>
      <c r="B30" s="50">
        <v>28.096900000000002</v>
      </c>
      <c r="C30" s="50">
        <v>29.402999999999999</v>
      </c>
      <c r="D30" s="50">
        <v>33.839199999999998</v>
      </c>
      <c r="E30" s="50">
        <v>25.9939</v>
      </c>
      <c r="F30" s="50">
        <v>23.111499999999999</v>
      </c>
      <c r="G30" s="50">
        <v>27.796800000000001</v>
      </c>
      <c r="H30" s="50">
        <v>21.533799999999999</v>
      </c>
      <c r="I30" s="50">
        <v>29.4557</v>
      </c>
      <c r="J30" s="50">
        <v>33.838000000000001</v>
      </c>
      <c r="K30" s="50">
        <v>26.069800000000001</v>
      </c>
      <c r="L30" s="50">
        <v>23.111499999999999</v>
      </c>
      <c r="M30" s="50">
        <v>27.7973</v>
      </c>
      <c r="N30" s="50">
        <v>21.936800000000002</v>
      </c>
      <c r="O30" s="50">
        <v>13.8834</v>
      </c>
      <c r="P30" s="50">
        <v>36.9953</v>
      </c>
      <c r="Q30" s="50">
        <v>12.793799999999999</v>
      </c>
      <c r="R30" s="50" t="s">
        <v>126</v>
      </c>
      <c r="S30" s="50">
        <v>12.985200000000001</v>
      </c>
      <c r="T30" s="50">
        <v>12.793100000000001</v>
      </c>
      <c r="U30" s="50">
        <v>17.5215</v>
      </c>
      <c r="V30" s="50">
        <v>0</v>
      </c>
      <c r="W30" s="50">
        <v>17.5215</v>
      </c>
      <c r="X30" s="50">
        <v>0</v>
      </c>
      <c r="Y30" s="50">
        <v>20.7409</v>
      </c>
      <c r="Z30" s="50">
        <v>17.3826</v>
      </c>
      <c r="AA30" s="50">
        <v>17.545100000000001</v>
      </c>
      <c r="AB30" s="50">
        <v>0</v>
      </c>
      <c r="AC30" s="50">
        <v>17.545100000000001</v>
      </c>
      <c r="AD30" s="50">
        <v>0</v>
      </c>
      <c r="AE30" s="50">
        <v>20.7409</v>
      </c>
      <c r="AF30" s="50">
        <v>17.406300000000002</v>
      </c>
      <c r="AG30" s="50">
        <v>13.722200000000001</v>
      </c>
      <c r="AH30" s="50">
        <v>0</v>
      </c>
      <c r="AI30" s="50">
        <v>13.722200000000001</v>
      </c>
      <c r="AJ30" s="50" t="s">
        <v>126</v>
      </c>
      <c r="AK30" s="50">
        <v>0</v>
      </c>
      <c r="AL30" s="50">
        <v>13.722200000000001</v>
      </c>
      <c r="AM30" s="50">
        <v>24.387</v>
      </c>
    </row>
    <row r="31" spans="1:39" hidden="1" outlineLevel="1">
      <c r="A31" s="15">
        <v>41153</v>
      </c>
      <c r="B31" s="50">
        <v>26.8428</v>
      </c>
      <c r="C31" s="50">
        <v>28.768799999999999</v>
      </c>
      <c r="D31" s="50">
        <v>33.651800000000001</v>
      </c>
      <c r="E31" s="50">
        <v>25.649699999999999</v>
      </c>
      <c r="F31" s="50">
        <v>25.6343</v>
      </c>
      <c r="G31" s="50">
        <v>27.913</v>
      </c>
      <c r="H31" s="50">
        <v>17.724799999999998</v>
      </c>
      <c r="I31" s="50">
        <v>29.310300000000002</v>
      </c>
      <c r="J31" s="50">
        <v>33.602400000000003</v>
      </c>
      <c r="K31" s="50">
        <v>26.4284</v>
      </c>
      <c r="L31" s="50">
        <v>25.6648</v>
      </c>
      <c r="M31" s="50">
        <v>27.915199999999999</v>
      </c>
      <c r="N31" s="50">
        <v>20.2257</v>
      </c>
      <c r="O31" s="50">
        <v>12.7254</v>
      </c>
      <c r="P31" s="50">
        <v>49.7288</v>
      </c>
      <c r="Q31" s="50">
        <v>11.32</v>
      </c>
      <c r="R31" s="50">
        <v>7.5</v>
      </c>
      <c r="S31" s="50">
        <v>16.9815</v>
      </c>
      <c r="T31" s="50">
        <v>11.328099999999999</v>
      </c>
      <c r="U31" s="50">
        <v>15.371499999999999</v>
      </c>
      <c r="V31" s="50">
        <v>0</v>
      </c>
      <c r="W31" s="50">
        <v>15.371499999999999</v>
      </c>
      <c r="X31" s="50">
        <v>0</v>
      </c>
      <c r="Y31" s="50">
        <v>18.573</v>
      </c>
      <c r="Z31" s="50">
        <v>15.243600000000001</v>
      </c>
      <c r="AA31" s="50">
        <v>15.9399</v>
      </c>
      <c r="AB31" s="50">
        <v>0</v>
      </c>
      <c r="AC31" s="50">
        <v>15.9399</v>
      </c>
      <c r="AD31" s="50">
        <v>0</v>
      </c>
      <c r="AE31" s="50">
        <v>18.573</v>
      </c>
      <c r="AF31" s="50">
        <v>15.8277</v>
      </c>
      <c r="AG31" s="50">
        <v>6.4081000000000001</v>
      </c>
      <c r="AH31" s="50">
        <v>0</v>
      </c>
      <c r="AI31" s="50">
        <v>6.4081000000000001</v>
      </c>
      <c r="AJ31" s="50">
        <v>0</v>
      </c>
      <c r="AK31" s="50">
        <v>0</v>
      </c>
      <c r="AL31" s="50">
        <v>6.4081000000000001</v>
      </c>
      <c r="AM31" s="50">
        <v>23.174700000000001</v>
      </c>
    </row>
    <row r="32" spans="1:39" hidden="1" outlineLevel="1">
      <c r="A32" s="15">
        <v>41183</v>
      </c>
      <c r="B32" s="50">
        <v>27.225000000000001</v>
      </c>
      <c r="C32" s="50">
        <v>28.420400000000001</v>
      </c>
      <c r="D32" s="50">
        <v>33.349600000000002</v>
      </c>
      <c r="E32" s="50">
        <v>25.396999999999998</v>
      </c>
      <c r="F32" s="50">
        <v>22.492100000000001</v>
      </c>
      <c r="G32" s="50">
        <v>28.517800000000001</v>
      </c>
      <c r="H32" s="50">
        <v>18.486699999999999</v>
      </c>
      <c r="I32" s="50">
        <v>28.865300000000001</v>
      </c>
      <c r="J32" s="50">
        <v>33.343600000000002</v>
      </c>
      <c r="K32" s="50">
        <v>25.976600000000001</v>
      </c>
      <c r="L32" s="50">
        <v>22.4939</v>
      </c>
      <c r="M32" s="50">
        <v>28.827500000000001</v>
      </c>
      <c r="N32" s="50">
        <v>19.418900000000001</v>
      </c>
      <c r="O32" s="50">
        <v>14.423500000000001</v>
      </c>
      <c r="P32" s="50">
        <v>48.961300000000001</v>
      </c>
      <c r="Q32" s="50">
        <v>14.2605</v>
      </c>
      <c r="R32" s="50">
        <v>7.5</v>
      </c>
      <c r="S32" s="50">
        <v>12.338100000000001</v>
      </c>
      <c r="T32" s="50">
        <v>14.840199999999999</v>
      </c>
      <c r="U32" s="50">
        <v>17.5548</v>
      </c>
      <c r="V32" s="50">
        <v>0</v>
      </c>
      <c r="W32" s="50">
        <v>17.5548</v>
      </c>
      <c r="X32" s="50">
        <v>0</v>
      </c>
      <c r="Y32" s="50">
        <v>17.821000000000002</v>
      </c>
      <c r="Z32" s="50">
        <v>17.518999999999998</v>
      </c>
      <c r="AA32" s="50">
        <v>18.015899999999998</v>
      </c>
      <c r="AB32" s="50">
        <v>0</v>
      </c>
      <c r="AC32" s="50">
        <v>18.015899999999998</v>
      </c>
      <c r="AD32" s="50">
        <v>0</v>
      </c>
      <c r="AE32" s="50">
        <v>17.821000000000002</v>
      </c>
      <c r="AF32" s="50">
        <v>18.046500000000002</v>
      </c>
      <c r="AG32" s="50">
        <v>14.416700000000001</v>
      </c>
      <c r="AH32" s="50">
        <v>0</v>
      </c>
      <c r="AI32" s="50">
        <v>14.416700000000001</v>
      </c>
      <c r="AJ32" s="50">
        <v>0</v>
      </c>
      <c r="AK32" s="50">
        <v>0</v>
      </c>
      <c r="AL32" s="50">
        <v>14.416700000000001</v>
      </c>
      <c r="AM32" s="50">
        <v>23.927800000000001</v>
      </c>
    </row>
    <row r="33" spans="1:39" hidden="1" outlineLevel="1">
      <c r="A33" s="15">
        <v>41214</v>
      </c>
      <c r="B33" s="50">
        <v>26.477399999999999</v>
      </c>
      <c r="C33" s="50">
        <v>27.490200000000002</v>
      </c>
      <c r="D33" s="50">
        <v>33.309600000000003</v>
      </c>
      <c r="E33" s="50">
        <v>24.2103</v>
      </c>
      <c r="F33" s="50">
        <v>21.774899999999999</v>
      </c>
      <c r="G33" s="50">
        <v>29.7788</v>
      </c>
      <c r="H33" s="50">
        <v>16.131699999999999</v>
      </c>
      <c r="I33" s="50">
        <v>27.488600000000002</v>
      </c>
      <c r="J33" s="50">
        <v>33.305999999999997</v>
      </c>
      <c r="K33" s="50">
        <v>24.210599999999999</v>
      </c>
      <c r="L33" s="50">
        <v>21.7758</v>
      </c>
      <c r="M33" s="50">
        <v>29.7788</v>
      </c>
      <c r="N33" s="50">
        <v>16.131699999999999</v>
      </c>
      <c r="O33" s="50">
        <v>42.977800000000002</v>
      </c>
      <c r="P33" s="50">
        <v>47.395299999999999</v>
      </c>
      <c r="Q33" s="50">
        <v>7.5</v>
      </c>
      <c r="R33" s="50">
        <v>7.5</v>
      </c>
      <c r="S33" s="50" t="s">
        <v>126</v>
      </c>
      <c r="T33" s="50">
        <v>0</v>
      </c>
      <c r="U33" s="50">
        <v>16.853300000000001</v>
      </c>
      <c r="V33" s="50">
        <v>0</v>
      </c>
      <c r="W33" s="50">
        <v>16.853300000000001</v>
      </c>
      <c r="X33" s="50">
        <v>0</v>
      </c>
      <c r="Y33" s="50">
        <v>19</v>
      </c>
      <c r="Z33" s="50">
        <v>16.7624</v>
      </c>
      <c r="AA33" s="50">
        <v>19.870899999999999</v>
      </c>
      <c r="AB33" s="50">
        <v>0</v>
      </c>
      <c r="AC33" s="50">
        <v>19.870899999999999</v>
      </c>
      <c r="AD33" s="50">
        <v>0</v>
      </c>
      <c r="AE33" s="50">
        <v>19</v>
      </c>
      <c r="AF33" s="50">
        <v>19.9175</v>
      </c>
      <c r="AG33" s="50">
        <v>4.8250000000000002</v>
      </c>
      <c r="AH33" s="50">
        <v>0</v>
      </c>
      <c r="AI33" s="50">
        <v>4.8250000000000002</v>
      </c>
      <c r="AJ33" s="50">
        <v>0</v>
      </c>
      <c r="AK33" s="50" t="s">
        <v>126</v>
      </c>
      <c r="AL33" s="50">
        <v>4.8250000000000002</v>
      </c>
      <c r="AM33" s="50">
        <v>23.627500000000001</v>
      </c>
    </row>
    <row r="34" spans="1:39" hidden="1" outlineLevel="1">
      <c r="A34" s="15">
        <v>41244</v>
      </c>
      <c r="B34" s="50">
        <v>27.5733</v>
      </c>
      <c r="C34" s="50">
        <v>29.0915</v>
      </c>
      <c r="D34" s="50">
        <v>33.478099999999998</v>
      </c>
      <c r="E34" s="50">
        <v>25.651499999999999</v>
      </c>
      <c r="F34" s="50">
        <v>22.740100000000002</v>
      </c>
      <c r="G34" s="50">
        <v>29.5063</v>
      </c>
      <c r="H34" s="50">
        <v>18.6038</v>
      </c>
      <c r="I34" s="50">
        <v>29.093699999999998</v>
      </c>
      <c r="J34" s="50">
        <v>33.475999999999999</v>
      </c>
      <c r="K34" s="50">
        <v>25.656400000000001</v>
      </c>
      <c r="L34" s="50">
        <v>22.753699999999998</v>
      </c>
      <c r="M34" s="50">
        <v>29.5063</v>
      </c>
      <c r="N34" s="50">
        <v>18.607199999999999</v>
      </c>
      <c r="O34" s="50">
        <v>20.286799999999999</v>
      </c>
      <c r="P34" s="50">
        <v>47.072800000000001</v>
      </c>
      <c r="Q34" s="50">
        <v>9.9748000000000001</v>
      </c>
      <c r="R34" s="50">
        <v>7.5</v>
      </c>
      <c r="S34" s="50" t="s">
        <v>126</v>
      </c>
      <c r="T34" s="50">
        <v>13</v>
      </c>
      <c r="U34" s="50">
        <v>12.0588</v>
      </c>
      <c r="V34" s="50">
        <v>0</v>
      </c>
      <c r="W34" s="50">
        <v>12.0588</v>
      </c>
      <c r="X34" s="50">
        <v>0</v>
      </c>
      <c r="Y34" s="50">
        <v>23.539400000000001</v>
      </c>
      <c r="Z34" s="50">
        <v>11.753</v>
      </c>
      <c r="AA34" s="50">
        <v>12.0588</v>
      </c>
      <c r="AB34" s="50">
        <v>0</v>
      </c>
      <c r="AC34" s="50">
        <v>12.0588</v>
      </c>
      <c r="AD34" s="50">
        <v>0</v>
      </c>
      <c r="AE34" s="50">
        <v>23.539400000000001</v>
      </c>
      <c r="AF34" s="50">
        <v>11.753</v>
      </c>
      <c r="AG34" s="50">
        <v>0</v>
      </c>
      <c r="AH34" s="50">
        <v>0</v>
      </c>
      <c r="AI34" s="50">
        <v>0</v>
      </c>
      <c r="AJ34" s="50">
        <v>0</v>
      </c>
      <c r="AK34" s="50" t="s">
        <v>126</v>
      </c>
      <c r="AL34" s="50">
        <v>0</v>
      </c>
      <c r="AM34" s="50">
        <v>23.9115</v>
      </c>
    </row>
    <row r="35" spans="1:39" hidden="1" outlineLevel="1">
      <c r="A35" s="15">
        <v>41275</v>
      </c>
      <c r="B35" s="50">
        <v>28.942599999999999</v>
      </c>
      <c r="C35" s="50">
        <v>31.517099999999999</v>
      </c>
      <c r="D35" s="50">
        <v>34.002200000000002</v>
      </c>
      <c r="E35" s="50">
        <v>28.839300000000001</v>
      </c>
      <c r="F35" s="50">
        <v>23.724299999999999</v>
      </c>
      <c r="G35" s="50">
        <v>30.9224</v>
      </c>
      <c r="H35" s="50">
        <v>26.692</v>
      </c>
      <c r="I35" s="50">
        <v>31.515000000000001</v>
      </c>
      <c r="J35" s="50">
        <v>33.999000000000002</v>
      </c>
      <c r="K35" s="50">
        <v>28.839300000000001</v>
      </c>
      <c r="L35" s="50">
        <v>23.724299999999999</v>
      </c>
      <c r="M35" s="50">
        <v>30.9224</v>
      </c>
      <c r="N35" s="50">
        <v>26.692</v>
      </c>
      <c r="O35" s="50">
        <v>46.268999999999998</v>
      </c>
      <c r="P35" s="50">
        <v>46.271799999999999</v>
      </c>
      <c r="Q35" s="50">
        <v>7.5</v>
      </c>
      <c r="R35" s="50">
        <v>7.5</v>
      </c>
      <c r="S35" s="50">
        <v>0</v>
      </c>
      <c r="T35" s="50">
        <v>0</v>
      </c>
      <c r="U35" s="50">
        <v>6.0427999999999997</v>
      </c>
      <c r="V35" s="50">
        <v>0</v>
      </c>
      <c r="W35" s="50">
        <v>6.0427999999999997</v>
      </c>
      <c r="X35" s="50">
        <v>0</v>
      </c>
      <c r="Y35" s="50">
        <v>26.732500000000002</v>
      </c>
      <c r="Z35" s="50">
        <v>4.8821000000000003</v>
      </c>
      <c r="AA35" s="50">
        <v>26.803799999999999</v>
      </c>
      <c r="AB35" s="50">
        <v>0</v>
      </c>
      <c r="AC35" s="50">
        <v>26.803799999999999</v>
      </c>
      <c r="AD35" s="50">
        <v>0</v>
      </c>
      <c r="AE35" s="50">
        <v>26.732500000000002</v>
      </c>
      <c r="AF35" s="50">
        <v>28.459299999999999</v>
      </c>
      <c r="AG35" s="50">
        <v>4.8250000000000002</v>
      </c>
      <c r="AH35" s="50">
        <v>0</v>
      </c>
      <c r="AI35" s="50">
        <v>4.8250000000000002</v>
      </c>
      <c r="AJ35" s="50">
        <v>0</v>
      </c>
      <c r="AK35" s="50">
        <v>0</v>
      </c>
      <c r="AL35" s="50">
        <v>4.8250000000000002</v>
      </c>
      <c r="AM35" s="50">
        <v>22.773900000000001</v>
      </c>
    </row>
    <row r="36" spans="1:39" hidden="1" outlineLevel="1">
      <c r="A36" s="15">
        <v>41306</v>
      </c>
      <c r="B36" s="50">
        <v>28.317399999999999</v>
      </c>
      <c r="C36" s="50">
        <v>30.9373</v>
      </c>
      <c r="D36" s="50">
        <v>33.090899999999998</v>
      </c>
      <c r="E36" s="50">
        <v>29.127300000000002</v>
      </c>
      <c r="F36" s="50">
        <v>24.928899999999999</v>
      </c>
      <c r="G36" s="50">
        <v>31.182400000000001</v>
      </c>
      <c r="H36" s="50">
        <v>24.916699999999999</v>
      </c>
      <c r="I36" s="50">
        <v>30.990500000000001</v>
      </c>
      <c r="J36" s="50">
        <v>33.0899</v>
      </c>
      <c r="K36" s="50">
        <v>29.218800000000002</v>
      </c>
      <c r="L36" s="50">
        <v>24.942799999999998</v>
      </c>
      <c r="M36" s="50">
        <v>31.182400000000001</v>
      </c>
      <c r="N36" s="50">
        <v>25.5303</v>
      </c>
      <c r="O36" s="50">
        <v>8.4350000000000005</v>
      </c>
      <c r="P36" s="50">
        <v>44.571100000000001</v>
      </c>
      <c r="Q36" s="50">
        <v>7.7594000000000003</v>
      </c>
      <c r="R36" s="50">
        <v>7.5</v>
      </c>
      <c r="S36" s="50">
        <v>0</v>
      </c>
      <c r="T36" s="50">
        <v>7.77</v>
      </c>
      <c r="U36" s="50">
        <v>18.122800000000002</v>
      </c>
      <c r="V36" s="50">
        <v>0</v>
      </c>
      <c r="W36" s="50">
        <v>18.122800000000002</v>
      </c>
      <c r="X36" s="50">
        <v>25.856999999999999</v>
      </c>
      <c r="Y36" s="50">
        <v>0</v>
      </c>
      <c r="Z36" s="50">
        <v>17.392399999999999</v>
      </c>
      <c r="AA36" s="50">
        <v>21.391300000000001</v>
      </c>
      <c r="AB36" s="50">
        <v>0</v>
      </c>
      <c r="AC36" s="50">
        <v>21.391300000000001</v>
      </c>
      <c r="AD36" s="50">
        <v>25.856999999999999</v>
      </c>
      <c r="AE36" s="50">
        <v>0</v>
      </c>
      <c r="AF36" s="50">
        <v>20.808499999999999</v>
      </c>
      <c r="AG36" s="50">
        <v>8.4460999999999995</v>
      </c>
      <c r="AH36" s="50">
        <v>0</v>
      </c>
      <c r="AI36" s="50">
        <v>8.4460999999999995</v>
      </c>
      <c r="AJ36" s="50">
        <v>0</v>
      </c>
      <c r="AK36" s="50">
        <v>0</v>
      </c>
      <c r="AL36" s="50">
        <v>8.4460999999999995</v>
      </c>
      <c r="AM36" s="50">
        <v>22.712199999999999</v>
      </c>
    </row>
    <row r="37" spans="1:39" hidden="1" outlineLevel="1">
      <c r="A37" s="15">
        <v>41334</v>
      </c>
      <c r="B37" s="50">
        <v>28.007999999999999</v>
      </c>
      <c r="C37" s="50">
        <v>30.256699999999999</v>
      </c>
      <c r="D37" s="50">
        <v>33.968800000000002</v>
      </c>
      <c r="E37" s="50">
        <v>27.3535</v>
      </c>
      <c r="F37" s="50">
        <v>23.1252</v>
      </c>
      <c r="G37" s="50">
        <v>28.759699999999999</v>
      </c>
      <c r="H37" s="50">
        <v>25.9984</v>
      </c>
      <c r="I37" s="50">
        <v>30.268699999999999</v>
      </c>
      <c r="J37" s="50">
        <v>33.972499999999997</v>
      </c>
      <c r="K37" s="50">
        <v>27.368300000000001</v>
      </c>
      <c r="L37" s="50">
        <v>23.149100000000001</v>
      </c>
      <c r="M37" s="50">
        <v>28.771899999999999</v>
      </c>
      <c r="N37" s="50">
        <v>25.9984</v>
      </c>
      <c r="O37" s="50">
        <v>16.7654</v>
      </c>
      <c r="P37" s="50">
        <v>10.231</v>
      </c>
      <c r="Q37" s="50">
        <v>17.310099999999998</v>
      </c>
      <c r="R37" s="50">
        <v>15.0303</v>
      </c>
      <c r="S37" s="50">
        <v>18.8979</v>
      </c>
      <c r="T37" s="50" t="s">
        <v>126</v>
      </c>
      <c r="U37" s="50">
        <v>21.129100000000001</v>
      </c>
      <c r="V37" s="50">
        <v>0</v>
      </c>
      <c r="W37" s="50">
        <v>21.129100000000001</v>
      </c>
      <c r="X37" s="50">
        <v>0</v>
      </c>
      <c r="Y37" s="50">
        <v>23.3371</v>
      </c>
      <c r="Z37" s="50">
        <v>20.863</v>
      </c>
      <c r="AA37" s="50">
        <v>21.129100000000001</v>
      </c>
      <c r="AB37" s="50">
        <v>0</v>
      </c>
      <c r="AC37" s="50">
        <v>21.129100000000001</v>
      </c>
      <c r="AD37" s="50">
        <v>0</v>
      </c>
      <c r="AE37" s="50">
        <v>23.3371</v>
      </c>
      <c r="AF37" s="50">
        <v>20.863</v>
      </c>
      <c r="AG37" s="50">
        <v>0</v>
      </c>
      <c r="AH37" s="50">
        <v>0</v>
      </c>
      <c r="AI37" s="50">
        <v>0</v>
      </c>
      <c r="AJ37" s="50">
        <v>0</v>
      </c>
      <c r="AK37" s="50">
        <v>0</v>
      </c>
      <c r="AL37" s="50" t="s">
        <v>126</v>
      </c>
      <c r="AM37" s="50">
        <v>22.933599999999998</v>
      </c>
    </row>
    <row r="38" spans="1:39" hidden="1" outlineLevel="1">
      <c r="A38" s="15">
        <v>41365</v>
      </c>
      <c r="B38" s="50">
        <v>26.8444</v>
      </c>
      <c r="C38" s="50">
        <v>29.074300000000001</v>
      </c>
      <c r="D38" s="50">
        <v>33.161099999999998</v>
      </c>
      <c r="E38" s="50">
        <v>26.227599999999999</v>
      </c>
      <c r="F38" s="50">
        <v>22.218399999999999</v>
      </c>
      <c r="G38" s="50">
        <v>28.080500000000001</v>
      </c>
      <c r="H38" s="50">
        <v>22.918399999999998</v>
      </c>
      <c r="I38" s="50">
        <v>29.0761</v>
      </c>
      <c r="J38" s="50">
        <v>33.162300000000002</v>
      </c>
      <c r="K38" s="50">
        <v>26.229700000000001</v>
      </c>
      <c r="L38" s="50">
        <v>22.226299999999998</v>
      </c>
      <c r="M38" s="50">
        <v>28.080500000000001</v>
      </c>
      <c r="N38" s="50">
        <v>22.918399999999998</v>
      </c>
      <c r="O38" s="50">
        <v>8.7819000000000003</v>
      </c>
      <c r="P38" s="50">
        <v>12.2407</v>
      </c>
      <c r="Q38" s="50">
        <v>7.5</v>
      </c>
      <c r="R38" s="50">
        <v>7.5</v>
      </c>
      <c r="S38" s="50">
        <v>0</v>
      </c>
      <c r="T38" s="50" t="s">
        <v>126</v>
      </c>
      <c r="U38" s="50">
        <v>21.8276</v>
      </c>
      <c r="V38" s="50">
        <v>0</v>
      </c>
      <c r="W38" s="50">
        <v>21.8276</v>
      </c>
      <c r="X38" s="50">
        <v>0</v>
      </c>
      <c r="Y38" s="50">
        <v>21.8612</v>
      </c>
      <c r="Z38" s="50">
        <v>21.818000000000001</v>
      </c>
      <c r="AA38" s="50">
        <v>21.8276</v>
      </c>
      <c r="AB38" s="50">
        <v>0</v>
      </c>
      <c r="AC38" s="50">
        <v>21.8276</v>
      </c>
      <c r="AD38" s="50">
        <v>0</v>
      </c>
      <c r="AE38" s="50">
        <v>21.8612</v>
      </c>
      <c r="AF38" s="50">
        <v>21.818000000000001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 t="s">
        <v>126</v>
      </c>
      <c r="AM38" s="50">
        <v>21.901399999999999</v>
      </c>
    </row>
    <row r="39" spans="1:39" hidden="1" outlineLevel="1">
      <c r="A39" s="15">
        <v>41395</v>
      </c>
      <c r="B39" s="50">
        <v>26.743200000000002</v>
      </c>
      <c r="C39" s="50">
        <v>29.4207</v>
      </c>
      <c r="D39" s="50">
        <v>33.237400000000001</v>
      </c>
      <c r="E39" s="50">
        <v>26.552199999999999</v>
      </c>
      <c r="F39" s="50">
        <v>23.653199999999998</v>
      </c>
      <c r="G39" s="50">
        <v>29.950600000000001</v>
      </c>
      <c r="H39" s="50">
        <v>19.6418</v>
      </c>
      <c r="I39" s="50">
        <v>29.422000000000001</v>
      </c>
      <c r="J39" s="50">
        <v>33.237299999999998</v>
      </c>
      <c r="K39" s="50">
        <v>26.554400000000001</v>
      </c>
      <c r="L39" s="50">
        <v>23.664400000000001</v>
      </c>
      <c r="M39" s="50">
        <v>29.950600000000001</v>
      </c>
      <c r="N39" s="50">
        <v>19.6418</v>
      </c>
      <c r="O39" s="50">
        <v>12.462400000000001</v>
      </c>
      <c r="P39" s="50">
        <v>37.369599999999998</v>
      </c>
      <c r="Q39" s="50">
        <v>7.5</v>
      </c>
      <c r="R39" s="50">
        <v>7.5</v>
      </c>
      <c r="S39" s="50">
        <v>0</v>
      </c>
      <c r="T39" s="50">
        <v>0</v>
      </c>
      <c r="U39" s="50">
        <v>20.110900000000001</v>
      </c>
      <c r="V39" s="50">
        <v>0</v>
      </c>
      <c r="W39" s="50">
        <v>20.110900000000001</v>
      </c>
      <c r="X39" s="50">
        <v>0</v>
      </c>
      <c r="Y39" s="50">
        <v>0</v>
      </c>
      <c r="Z39" s="50">
        <v>20.110900000000001</v>
      </c>
      <c r="AA39" s="50">
        <v>20.4696</v>
      </c>
      <c r="AB39" s="50">
        <v>0</v>
      </c>
      <c r="AC39" s="50">
        <v>20.4696</v>
      </c>
      <c r="AD39" s="50">
        <v>0</v>
      </c>
      <c r="AE39" s="50">
        <v>0</v>
      </c>
      <c r="AF39" s="50">
        <v>20.4696</v>
      </c>
      <c r="AG39" s="50">
        <v>12</v>
      </c>
      <c r="AH39" s="50">
        <v>0</v>
      </c>
      <c r="AI39" s="50">
        <v>12</v>
      </c>
      <c r="AJ39" s="50">
        <v>0</v>
      </c>
      <c r="AK39" s="50">
        <v>0</v>
      </c>
      <c r="AL39" s="50">
        <v>12</v>
      </c>
      <c r="AM39" s="50">
        <v>21.249400000000001</v>
      </c>
    </row>
    <row r="40" spans="1:39" hidden="1" outlineLevel="1">
      <c r="A40" s="15">
        <v>41426</v>
      </c>
      <c r="B40" s="50">
        <v>25.372599999999998</v>
      </c>
      <c r="C40" s="50">
        <v>28.554200000000002</v>
      </c>
      <c r="D40" s="50">
        <v>30.344999999999999</v>
      </c>
      <c r="E40" s="50">
        <v>27.970199999999998</v>
      </c>
      <c r="F40" s="50">
        <v>23.401399999999999</v>
      </c>
      <c r="G40" s="50">
        <v>29.320499999999999</v>
      </c>
      <c r="H40" s="50">
        <v>26.941099999999999</v>
      </c>
      <c r="I40" s="50">
        <v>28.609500000000001</v>
      </c>
      <c r="J40" s="50">
        <v>30.344899999999999</v>
      </c>
      <c r="K40" s="50">
        <v>28.040500000000002</v>
      </c>
      <c r="L40" s="50">
        <v>23.405100000000001</v>
      </c>
      <c r="M40" s="50">
        <v>29.320499999999999</v>
      </c>
      <c r="N40" s="50">
        <v>27.596</v>
      </c>
      <c r="O40" s="50">
        <v>14.9</v>
      </c>
      <c r="P40" s="50">
        <v>31.470099999999999</v>
      </c>
      <c r="Q40" s="50">
        <v>14.8271</v>
      </c>
      <c r="R40" s="50">
        <v>7.5</v>
      </c>
      <c r="S40" s="50">
        <v>0</v>
      </c>
      <c r="T40" s="50">
        <v>14.8872</v>
      </c>
      <c r="U40" s="50">
        <v>19.965</v>
      </c>
      <c r="V40" s="50">
        <v>0</v>
      </c>
      <c r="W40" s="50">
        <v>19.965</v>
      </c>
      <c r="X40" s="50">
        <v>0</v>
      </c>
      <c r="Y40" s="50">
        <v>20.989599999999999</v>
      </c>
      <c r="Z40" s="50">
        <v>19.802900000000001</v>
      </c>
      <c r="AA40" s="50">
        <v>19.965</v>
      </c>
      <c r="AB40" s="50">
        <v>0</v>
      </c>
      <c r="AC40" s="50">
        <v>19.965</v>
      </c>
      <c r="AD40" s="50">
        <v>0</v>
      </c>
      <c r="AE40" s="50">
        <v>20.989599999999999</v>
      </c>
      <c r="AF40" s="50">
        <v>19.802900000000001</v>
      </c>
      <c r="AG40" s="50">
        <v>0</v>
      </c>
      <c r="AH40" s="50">
        <v>0</v>
      </c>
      <c r="AI40" s="50">
        <v>0</v>
      </c>
      <c r="AJ40" s="50">
        <v>0</v>
      </c>
      <c r="AK40" s="50">
        <v>0</v>
      </c>
      <c r="AL40" s="50">
        <v>0</v>
      </c>
      <c r="AM40" s="50">
        <v>21.091799999999999</v>
      </c>
    </row>
    <row r="41" spans="1:39" hidden="1" outlineLevel="1">
      <c r="A41" s="15">
        <v>41456</v>
      </c>
      <c r="B41" s="50">
        <v>26.799700000000001</v>
      </c>
      <c r="C41" s="50">
        <v>29.9239</v>
      </c>
      <c r="D41" s="50">
        <v>34.192900000000002</v>
      </c>
      <c r="E41" s="50">
        <v>27.0533</v>
      </c>
      <c r="F41" s="50">
        <v>23.952300000000001</v>
      </c>
      <c r="G41" s="50">
        <v>28.239599999999999</v>
      </c>
      <c r="H41" s="50">
        <v>24.9329</v>
      </c>
      <c r="I41" s="50">
        <v>29.9359</v>
      </c>
      <c r="J41" s="50">
        <v>34.192</v>
      </c>
      <c r="K41" s="50">
        <v>27.0718</v>
      </c>
      <c r="L41" s="50">
        <v>23.9861</v>
      </c>
      <c r="M41" s="50">
        <v>28.239599999999999</v>
      </c>
      <c r="N41" s="50">
        <v>25.028600000000001</v>
      </c>
      <c r="O41" s="50">
        <v>14.7423</v>
      </c>
      <c r="P41" s="50">
        <v>36.927199999999999</v>
      </c>
      <c r="Q41" s="50">
        <v>10.1915</v>
      </c>
      <c r="R41" s="50">
        <v>7</v>
      </c>
      <c r="S41" s="50" t="s">
        <v>126</v>
      </c>
      <c r="T41" s="50">
        <v>12.1</v>
      </c>
      <c r="U41" s="50">
        <v>19.742699999999999</v>
      </c>
      <c r="V41" s="50">
        <v>0</v>
      </c>
      <c r="W41" s="50">
        <v>19.742699999999999</v>
      </c>
      <c r="X41" s="50">
        <v>24.360299999999999</v>
      </c>
      <c r="Y41" s="50">
        <v>22.9968</v>
      </c>
      <c r="Z41" s="50">
        <v>19.2393</v>
      </c>
      <c r="AA41" s="50">
        <v>19.742699999999999</v>
      </c>
      <c r="AB41" s="50">
        <v>0</v>
      </c>
      <c r="AC41" s="50">
        <v>19.742699999999999</v>
      </c>
      <c r="AD41" s="50">
        <v>24.360299999999999</v>
      </c>
      <c r="AE41" s="50">
        <v>22.9968</v>
      </c>
      <c r="AF41" s="50">
        <v>19.2393</v>
      </c>
      <c r="AG41" s="50">
        <v>0</v>
      </c>
      <c r="AH41" s="50">
        <v>0</v>
      </c>
      <c r="AI41" s="50">
        <v>0</v>
      </c>
      <c r="AJ41" s="50">
        <v>0</v>
      </c>
      <c r="AK41" s="50" t="s">
        <v>126</v>
      </c>
      <c r="AL41" s="50">
        <v>0</v>
      </c>
      <c r="AM41" s="50">
        <v>21.103400000000001</v>
      </c>
    </row>
    <row r="42" spans="1:39" hidden="1" outlineLevel="1">
      <c r="A42" s="15">
        <v>41487</v>
      </c>
      <c r="B42" s="50">
        <v>25.3917</v>
      </c>
      <c r="C42" s="50">
        <v>27.444500000000001</v>
      </c>
      <c r="D42" s="50">
        <v>30.950299999999999</v>
      </c>
      <c r="E42" s="50">
        <v>26.185099999999998</v>
      </c>
      <c r="F42" s="50">
        <v>24.353899999999999</v>
      </c>
      <c r="G42" s="50">
        <v>27.133600000000001</v>
      </c>
      <c r="H42" s="50">
        <v>22.801400000000001</v>
      </c>
      <c r="I42" s="50">
        <v>27.4468</v>
      </c>
      <c r="J42" s="50">
        <v>30.948699999999999</v>
      </c>
      <c r="K42" s="50">
        <v>26.188500000000001</v>
      </c>
      <c r="L42" s="50">
        <v>24.3569</v>
      </c>
      <c r="M42" s="50">
        <v>27.133600000000001</v>
      </c>
      <c r="N42" s="50">
        <v>22.819700000000001</v>
      </c>
      <c r="O42" s="50">
        <v>19.561599999999999</v>
      </c>
      <c r="P42" s="50">
        <v>43.1616</v>
      </c>
      <c r="Q42" s="50">
        <v>16.604900000000001</v>
      </c>
      <c r="R42" s="50">
        <v>6.7454000000000001</v>
      </c>
      <c r="S42" s="50" t="s">
        <v>126</v>
      </c>
      <c r="T42" s="50">
        <v>17.605699999999999</v>
      </c>
      <c r="U42" s="50">
        <v>19.6342</v>
      </c>
      <c r="V42" s="50">
        <v>0</v>
      </c>
      <c r="W42" s="50">
        <v>19.6342</v>
      </c>
      <c r="X42" s="50">
        <v>0</v>
      </c>
      <c r="Y42" s="50">
        <v>19.045999999999999</v>
      </c>
      <c r="Z42" s="50">
        <v>19.665500000000002</v>
      </c>
      <c r="AA42" s="50">
        <v>19.6342</v>
      </c>
      <c r="AB42" s="50">
        <v>0</v>
      </c>
      <c r="AC42" s="50">
        <v>19.6342</v>
      </c>
      <c r="AD42" s="50">
        <v>0</v>
      </c>
      <c r="AE42" s="50">
        <v>19.045999999999999</v>
      </c>
      <c r="AF42" s="50">
        <v>19.665500000000002</v>
      </c>
      <c r="AG42" s="50">
        <v>0</v>
      </c>
      <c r="AH42" s="50">
        <v>0</v>
      </c>
      <c r="AI42" s="50">
        <v>0</v>
      </c>
      <c r="AJ42" s="50">
        <v>0</v>
      </c>
      <c r="AK42" s="50" t="s">
        <v>126</v>
      </c>
      <c r="AL42" s="50">
        <v>0</v>
      </c>
      <c r="AM42" s="50">
        <v>21.553699999999999</v>
      </c>
    </row>
    <row r="43" spans="1:39" hidden="1" outlineLevel="1">
      <c r="A43" s="15">
        <v>41518</v>
      </c>
      <c r="B43" s="50">
        <v>24.8414</v>
      </c>
      <c r="C43" s="50">
        <v>27.287800000000001</v>
      </c>
      <c r="D43" s="50">
        <v>29.796900000000001</v>
      </c>
      <c r="E43" s="50">
        <v>26.487200000000001</v>
      </c>
      <c r="F43" s="50">
        <v>18.5808</v>
      </c>
      <c r="G43" s="50">
        <v>29.744700000000002</v>
      </c>
      <c r="H43" s="50">
        <v>23.732800000000001</v>
      </c>
      <c r="I43" s="50">
        <v>27.292899999999999</v>
      </c>
      <c r="J43" s="50">
        <v>29.796299999999999</v>
      </c>
      <c r="K43" s="50">
        <v>26.4938</v>
      </c>
      <c r="L43" s="50">
        <v>18.588999999999999</v>
      </c>
      <c r="M43" s="50">
        <v>29.744700000000002</v>
      </c>
      <c r="N43" s="50">
        <v>23.7499</v>
      </c>
      <c r="O43" s="50">
        <v>14.1221</v>
      </c>
      <c r="P43" s="50">
        <v>38.618899999999996</v>
      </c>
      <c r="Q43" s="50">
        <v>13.019500000000001</v>
      </c>
      <c r="R43" s="50">
        <v>13.096299999999999</v>
      </c>
      <c r="S43" s="50" t="s">
        <v>126</v>
      </c>
      <c r="T43" s="50">
        <v>12.7559</v>
      </c>
      <c r="U43" s="50">
        <v>18.471800000000002</v>
      </c>
      <c r="V43" s="50">
        <v>0</v>
      </c>
      <c r="W43" s="50">
        <v>18.471800000000002</v>
      </c>
      <c r="X43" s="50">
        <v>24.1249</v>
      </c>
      <c r="Y43" s="50">
        <v>19.6632</v>
      </c>
      <c r="Z43" s="50">
        <v>18.2103</v>
      </c>
      <c r="AA43" s="50">
        <v>18.471800000000002</v>
      </c>
      <c r="AB43" s="50">
        <v>0</v>
      </c>
      <c r="AC43" s="50">
        <v>18.471800000000002</v>
      </c>
      <c r="AD43" s="50">
        <v>24.1249</v>
      </c>
      <c r="AE43" s="50">
        <v>19.6632</v>
      </c>
      <c r="AF43" s="50">
        <v>18.2103</v>
      </c>
      <c r="AG43" s="50">
        <v>0</v>
      </c>
      <c r="AH43" s="50">
        <v>0</v>
      </c>
      <c r="AI43" s="50">
        <v>0</v>
      </c>
      <c r="AJ43" s="50">
        <v>0</v>
      </c>
      <c r="AK43" s="50" t="s">
        <v>126</v>
      </c>
      <c r="AL43" s="50">
        <v>0</v>
      </c>
      <c r="AM43" s="50">
        <v>21.627500000000001</v>
      </c>
    </row>
    <row r="44" spans="1:39" hidden="1" outlineLevel="1">
      <c r="A44" s="15">
        <v>41548</v>
      </c>
      <c r="B44" s="50">
        <v>26.6477</v>
      </c>
      <c r="C44" s="50">
        <v>28.647400000000001</v>
      </c>
      <c r="D44" s="50">
        <v>30.818899999999999</v>
      </c>
      <c r="E44" s="50">
        <v>27.456</v>
      </c>
      <c r="F44" s="50">
        <v>23.386700000000001</v>
      </c>
      <c r="G44" s="50">
        <v>28.646999999999998</v>
      </c>
      <c r="H44" s="50">
        <v>24.105</v>
      </c>
      <c r="I44" s="50">
        <v>28.6526</v>
      </c>
      <c r="J44" s="50">
        <v>30.816700000000001</v>
      </c>
      <c r="K44" s="50">
        <v>27.4651</v>
      </c>
      <c r="L44" s="50">
        <v>23.3948</v>
      </c>
      <c r="M44" s="50">
        <v>28.646999999999998</v>
      </c>
      <c r="N44" s="50">
        <v>24.170999999999999</v>
      </c>
      <c r="O44" s="50">
        <v>9.8733000000000004</v>
      </c>
      <c r="P44" s="50">
        <v>45.763100000000001</v>
      </c>
      <c r="Q44" s="50">
        <v>1.2352000000000001</v>
      </c>
      <c r="R44" s="50">
        <v>6.5</v>
      </c>
      <c r="S44" s="50">
        <v>0</v>
      </c>
      <c r="T44" s="50">
        <v>0</v>
      </c>
      <c r="U44" s="50">
        <v>19.410699999999999</v>
      </c>
      <c r="V44" s="50">
        <v>0</v>
      </c>
      <c r="W44" s="50">
        <v>19.410699999999999</v>
      </c>
      <c r="X44" s="50">
        <v>0</v>
      </c>
      <c r="Y44" s="50">
        <v>18.582999999999998</v>
      </c>
      <c r="Z44" s="50">
        <v>19.429300000000001</v>
      </c>
      <c r="AA44" s="50">
        <v>19.410699999999999</v>
      </c>
      <c r="AB44" s="50">
        <v>0</v>
      </c>
      <c r="AC44" s="50">
        <v>19.410699999999999</v>
      </c>
      <c r="AD44" s="50">
        <v>0</v>
      </c>
      <c r="AE44" s="50">
        <v>18.582999999999998</v>
      </c>
      <c r="AF44" s="50">
        <v>19.429300000000001</v>
      </c>
      <c r="AG44" s="50">
        <v>0</v>
      </c>
      <c r="AH44" s="50">
        <v>0</v>
      </c>
      <c r="AI44" s="50">
        <v>0</v>
      </c>
      <c r="AJ44" s="50">
        <v>0</v>
      </c>
      <c r="AK44" s="50">
        <v>0</v>
      </c>
      <c r="AL44" s="50">
        <v>0</v>
      </c>
      <c r="AM44" s="50">
        <v>23.303799999999999</v>
      </c>
    </row>
    <row r="45" spans="1:39" hidden="1" outlineLevel="1">
      <c r="A45" s="15">
        <v>41579</v>
      </c>
      <c r="B45" s="50">
        <v>26.9877</v>
      </c>
      <c r="C45" s="50">
        <v>29.716999999999999</v>
      </c>
      <c r="D45" s="50">
        <v>32.690199999999997</v>
      </c>
      <c r="E45" s="50">
        <v>27.975000000000001</v>
      </c>
      <c r="F45" s="50">
        <v>23.957799999999999</v>
      </c>
      <c r="G45" s="50">
        <v>29.1374</v>
      </c>
      <c r="H45" s="50">
        <v>23.3415</v>
      </c>
      <c r="I45" s="50">
        <v>29.7195</v>
      </c>
      <c r="J45" s="50">
        <v>32.690399999999997</v>
      </c>
      <c r="K45" s="50">
        <v>27.9786</v>
      </c>
      <c r="L45" s="50">
        <v>23.980499999999999</v>
      </c>
      <c r="M45" s="50">
        <v>29.1374</v>
      </c>
      <c r="N45" s="50">
        <v>23.3415</v>
      </c>
      <c r="O45" s="50">
        <v>7.6837</v>
      </c>
      <c r="P45" s="50">
        <v>23.587800000000001</v>
      </c>
      <c r="Q45" s="50">
        <v>6.5</v>
      </c>
      <c r="R45" s="50">
        <v>6.5</v>
      </c>
      <c r="S45" s="50" t="s">
        <v>126</v>
      </c>
      <c r="T45" s="50">
        <v>0</v>
      </c>
      <c r="U45" s="50">
        <v>8.5792000000000002</v>
      </c>
      <c r="V45" s="50">
        <v>0</v>
      </c>
      <c r="W45" s="50">
        <v>8.5792000000000002</v>
      </c>
      <c r="X45" s="50">
        <v>0</v>
      </c>
      <c r="Y45" s="50">
        <v>21.156199999999998</v>
      </c>
      <c r="Z45" s="50">
        <v>8.0906000000000002</v>
      </c>
      <c r="AA45" s="50">
        <v>17.632300000000001</v>
      </c>
      <c r="AB45" s="50">
        <v>0</v>
      </c>
      <c r="AC45" s="50">
        <v>17.632300000000001</v>
      </c>
      <c r="AD45" s="50">
        <v>0</v>
      </c>
      <c r="AE45" s="50">
        <v>21.156199999999998</v>
      </c>
      <c r="AF45" s="50">
        <v>17.338999999999999</v>
      </c>
      <c r="AG45" s="50">
        <v>0</v>
      </c>
      <c r="AH45" s="50">
        <v>0</v>
      </c>
      <c r="AI45" s="50">
        <v>0</v>
      </c>
      <c r="AJ45" s="50">
        <v>0</v>
      </c>
      <c r="AK45" s="50" t="s">
        <v>126</v>
      </c>
      <c r="AL45" s="50">
        <v>0</v>
      </c>
      <c r="AM45" s="50">
        <v>23.345099999999999</v>
      </c>
    </row>
    <row r="46" spans="1:39" hidden="1" outlineLevel="1">
      <c r="A46" s="15">
        <v>41609</v>
      </c>
      <c r="B46" s="50">
        <v>26.4376</v>
      </c>
      <c r="C46" s="50">
        <v>29.610099999999999</v>
      </c>
      <c r="D46" s="50">
        <v>33.051600000000001</v>
      </c>
      <c r="E46" s="50">
        <v>27.617999999999999</v>
      </c>
      <c r="F46" s="50">
        <v>23.563400000000001</v>
      </c>
      <c r="G46" s="50">
        <v>28.594100000000001</v>
      </c>
      <c r="H46" s="50">
        <v>24.166399999999999</v>
      </c>
      <c r="I46" s="50">
        <v>29.619499999999999</v>
      </c>
      <c r="J46" s="50">
        <v>33.051699999999997</v>
      </c>
      <c r="K46" s="50">
        <v>27.631</v>
      </c>
      <c r="L46" s="50">
        <v>23.5837</v>
      </c>
      <c r="M46" s="50">
        <v>28.594100000000001</v>
      </c>
      <c r="N46" s="50">
        <v>24.253499999999999</v>
      </c>
      <c r="O46" s="50">
        <v>12.689500000000001</v>
      </c>
      <c r="P46" s="50">
        <v>29.522200000000002</v>
      </c>
      <c r="Q46" s="50">
        <v>12.3559</v>
      </c>
      <c r="R46" s="50">
        <v>6.5</v>
      </c>
      <c r="S46" s="50" t="s">
        <v>126</v>
      </c>
      <c r="T46" s="50">
        <v>13.49</v>
      </c>
      <c r="U46" s="50">
        <v>17.374300000000002</v>
      </c>
      <c r="V46" s="50">
        <v>0</v>
      </c>
      <c r="W46" s="50">
        <v>17.374300000000002</v>
      </c>
      <c r="X46" s="50">
        <v>0</v>
      </c>
      <c r="Y46" s="50">
        <v>17.888200000000001</v>
      </c>
      <c r="Z46" s="50">
        <v>17.291</v>
      </c>
      <c r="AA46" s="50">
        <v>17.374300000000002</v>
      </c>
      <c r="AB46" s="50">
        <v>0</v>
      </c>
      <c r="AC46" s="50">
        <v>17.374300000000002</v>
      </c>
      <c r="AD46" s="50">
        <v>0</v>
      </c>
      <c r="AE46" s="50">
        <v>17.888200000000001</v>
      </c>
      <c r="AF46" s="50">
        <v>17.291</v>
      </c>
      <c r="AG46" s="50">
        <v>0</v>
      </c>
      <c r="AH46" s="50">
        <v>0</v>
      </c>
      <c r="AI46" s="50">
        <v>0</v>
      </c>
      <c r="AJ46" s="50">
        <v>0</v>
      </c>
      <c r="AK46" s="50" t="s">
        <v>126</v>
      </c>
      <c r="AL46" s="50">
        <v>0</v>
      </c>
      <c r="AM46" s="50">
        <v>21.947199999999999</v>
      </c>
    </row>
    <row r="47" spans="1:39" hidden="1" outlineLevel="1">
      <c r="A47" s="15">
        <v>41640</v>
      </c>
      <c r="B47" s="50">
        <v>27.537700000000001</v>
      </c>
      <c r="C47" s="50">
        <v>30.577000000000002</v>
      </c>
      <c r="D47" s="50">
        <v>33.791699999999999</v>
      </c>
      <c r="E47" s="50">
        <v>28.4618</v>
      </c>
      <c r="F47" s="50">
        <v>24.1905</v>
      </c>
      <c r="G47" s="50">
        <v>29.6966</v>
      </c>
      <c r="H47" s="50">
        <v>24.834399999999999</v>
      </c>
      <c r="I47" s="50">
        <v>30.582000000000001</v>
      </c>
      <c r="J47" s="50">
        <v>33.792000000000002</v>
      </c>
      <c r="K47" s="50">
        <v>28.468900000000001</v>
      </c>
      <c r="L47" s="50">
        <v>24.191299999999998</v>
      </c>
      <c r="M47" s="50">
        <v>29.706499999999998</v>
      </c>
      <c r="N47" s="50">
        <v>24.834399999999999</v>
      </c>
      <c r="O47" s="50">
        <v>14.113099999999999</v>
      </c>
      <c r="P47" s="50">
        <v>18.3657</v>
      </c>
      <c r="Q47" s="50">
        <v>14.0084</v>
      </c>
      <c r="R47" s="50">
        <v>6.5</v>
      </c>
      <c r="S47" s="50">
        <v>14.1061</v>
      </c>
      <c r="T47" s="50" t="s">
        <v>126</v>
      </c>
      <c r="U47" s="50">
        <v>18.747699999999998</v>
      </c>
      <c r="V47" s="50">
        <v>0</v>
      </c>
      <c r="W47" s="50">
        <v>18.747699999999998</v>
      </c>
      <c r="X47" s="50">
        <v>0</v>
      </c>
      <c r="Y47" s="50">
        <v>18.505500000000001</v>
      </c>
      <c r="Z47" s="50">
        <v>18.7639</v>
      </c>
      <c r="AA47" s="50">
        <v>18.747699999999998</v>
      </c>
      <c r="AB47" s="50">
        <v>0</v>
      </c>
      <c r="AC47" s="50">
        <v>18.747699999999998</v>
      </c>
      <c r="AD47" s="50">
        <v>0</v>
      </c>
      <c r="AE47" s="50">
        <v>18.505500000000001</v>
      </c>
      <c r="AF47" s="50">
        <v>18.7639</v>
      </c>
      <c r="AG47" s="50">
        <v>0</v>
      </c>
      <c r="AH47" s="50">
        <v>0</v>
      </c>
      <c r="AI47" s="50">
        <v>0</v>
      </c>
      <c r="AJ47" s="50">
        <v>0</v>
      </c>
      <c r="AK47" s="50">
        <v>0</v>
      </c>
      <c r="AL47" s="50" t="s">
        <v>126</v>
      </c>
      <c r="AM47" s="50">
        <v>23.1158</v>
      </c>
    </row>
    <row r="48" spans="1:39" hidden="1" outlineLevel="1">
      <c r="A48" s="15">
        <v>41671</v>
      </c>
      <c r="B48" s="50">
        <v>26.585999999999999</v>
      </c>
      <c r="C48" s="50">
        <v>29.9086</v>
      </c>
      <c r="D48" s="50">
        <v>33.296100000000003</v>
      </c>
      <c r="E48" s="50">
        <v>27.556100000000001</v>
      </c>
      <c r="F48" s="50">
        <v>23.962</v>
      </c>
      <c r="G48" s="50">
        <v>28.922599999999999</v>
      </c>
      <c r="H48" s="50">
        <v>23.514900000000001</v>
      </c>
      <c r="I48" s="50">
        <v>29.907599999999999</v>
      </c>
      <c r="J48" s="50">
        <v>33.293700000000001</v>
      </c>
      <c r="K48" s="50">
        <v>27.5565</v>
      </c>
      <c r="L48" s="50">
        <v>23.963999999999999</v>
      </c>
      <c r="M48" s="50">
        <v>28.922599999999999</v>
      </c>
      <c r="N48" s="50">
        <v>23.514900000000001</v>
      </c>
      <c r="O48" s="50">
        <v>41.974499999999999</v>
      </c>
      <c r="P48" s="50">
        <v>47.180999999999997</v>
      </c>
      <c r="Q48" s="50">
        <v>6.5</v>
      </c>
      <c r="R48" s="50">
        <v>6.5</v>
      </c>
      <c r="S48" s="50" t="s">
        <v>126</v>
      </c>
      <c r="T48" s="50">
        <v>0</v>
      </c>
      <c r="U48" s="50">
        <v>18.8324</v>
      </c>
      <c r="V48" s="50">
        <v>0</v>
      </c>
      <c r="W48" s="50">
        <v>18.8324</v>
      </c>
      <c r="X48" s="50">
        <v>0</v>
      </c>
      <c r="Y48" s="50">
        <v>18.59</v>
      </c>
      <c r="Z48" s="50">
        <v>18.864699999999999</v>
      </c>
      <c r="AA48" s="50">
        <v>18.8324</v>
      </c>
      <c r="AB48" s="50">
        <v>0</v>
      </c>
      <c r="AC48" s="50">
        <v>18.8324</v>
      </c>
      <c r="AD48" s="50">
        <v>0</v>
      </c>
      <c r="AE48" s="50">
        <v>18.59</v>
      </c>
      <c r="AF48" s="50">
        <v>18.864699999999999</v>
      </c>
      <c r="AG48" s="50">
        <v>0</v>
      </c>
      <c r="AH48" s="50">
        <v>0</v>
      </c>
      <c r="AI48" s="50">
        <v>0</v>
      </c>
      <c r="AJ48" s="50">
        <v>0</v>
      </c>
      <c r="AK48" s="50" t="s">
        <v>126</v>
      </c>
      <c r="AL48" s="50">
        <v>0</v>
      </c>
      <c r="AM48" s="50">
        <v>22.946400000000001</v>
      </c>
    </row>
    <row r="49" spans="1:39" hidden="1" outlineLevel="1">
      <c r="A49" s="15">
        <v>41699</v>
      </c>
      <c r="B49" s="50">
        <v>26.589700000000001</v>
      </c>
      <c r="C49" s="50">
        <v>29.308299999999999</v>
      </c>
      <c r="D49" s="50">
        <v>31.916399999999999</v>
      </c>
      <c r="E49" s="50">
        <v>26.563800000000001</v>
      </c>
      <c r="F49" s="50">
        <v>20.443300000000001</v>
      </c>
      <c r="G49" s="50">
        <v>28.724799999999998</v>
      </c>
      <c r="H49" s="50">
        <v>25.6112</v>
      </c>
      <c r="I49" s="50">
        <v>29.450900000000001</v>
      </c>
      <c r="J49" s="50">
        <v>31.916399999999999</v>
      </c>
      <c r="K49" s="50">
        <v>26.8154</v>
      </c>
      <c r="L49" s="50">
        <v>20.444900000000001</v>
      </c>
      <c r="M49" s="50">
        <v>29.150300000000001</v>
      </c>
      <c r="N49" s="50">
        <v>25.614899999999999</v>
      </c>
      <c r="O49" s="50">
        <v>10.840400000000001</v>
      </c>
      <c r="P49" s="50">
        <v>32.4</v>
      </c>
      <c r="Q49" s="50">
        <v>10.751300000000001</v>
      </c>
      <c r="R49" s="50">
        <v>6.5</v>
      </c>
      <c r="S49" s="50">
        <v>10.75</v>
      </c>
      <c r="T49" s="50">
        <v>14.5</v>
      </c>
      <c r="U49" s="50">
        <v>23.139099999999999</v>
      </c>
      <c r="V49" s="50">
        <v>0</v>
      </c>
      <c r="W49" s="50">
        <v>23.139099999999999</v>
      </c>
      <c r="X49" s="50">
        <v>0</v>
      </c>
      <c r="Y49" s="50">
        <v>23.097999999999999</v>
      </c>
      <c r="Z49" s="50">
        <v>26.132400000000001</v>
      </c>
      <c r="AA49" s="50">
        <v>23.139099999999999</v>
      </c>
      <c r="AB49" s="50">
        <v>0</v>
      </c>
      <c r="AC49" s="50">
        <v>23.139099999999999</v>
      </c>
      <c r="AD49" s="50">
        <v>0</v>
      </c>
      <c r="AE49" s="50">
        <v>23.097999999999999</v>
      </c>
      <c r="AF49" s="50">
        <v>26.132400000000001</v>
      </c>
      <c r="AG49" s="50">
        <v>0</v>
      </c>
      <c r="AH49" s="50">
        <v>0</v>
      </c>
      <c r="AI49" s="50">
        <v>0</v>
      </c>
      <c r="AJ49" s="50">
        <v>0</v>
      </c>
      <c r="AK49" s="50">
        <v>0</v>
      </c>
      <c r="AL49" s="50">
        <v>0</v>
      </c>
      <c r="AM49" s="50">
        <v>23.132899999999999</v>
      </c>
    </row>
    <row r="50" spans="1:39" hidden="1" outlineLevel="1">
      <c r="A50" s="15">
        <v>41730</v>
      </c>
      <c r="B50" s="50">
        <v>26.863299999999999</v>
      </c>
      <c r="C50" s="50">
        <v>30.3202</v>
      </c>
      <c r="D50" s="50">
        <v>33.531300000000002</v>
      </c>
      <c r="E50" s="50">
        <v>27.765899999999998</v>
      </c>
      <c r="F50" s="50">
        <v>20.682099999999998</v>
      </c>
      <c r="G50" s="50">
        <v>29.593900000000001</v>
      </c>
      <c r="H50" s="50">
        <v>28.091699999999999</v>
      </c>
      <c r="I50" s="50">
        <v>30.319900000000001</v>
      </c>
      <c r="J50" s="50">
        <v>33.530700000000003</v>
      </c>
      <c r="K50" s="50">
        <v>27.766200000000001</v>
      </c>
      <c r="L50" s="50">
        <v>20.6831</v>
      </c>
      <c r="M50" s="50">
        <v>29.593900000000001</v>
      </c>
      <c r="N50" s="50">
        <v>28.091699999999999</v>
      </c>
      <c r="O50" s="50">
        <v>33.936399999999999</v>
      </c>
      <c r="P50" s="50">
        <v>37.6417</v>
      </c>
      <c r="Q50" s="50">
        <v>6.5022000000000002</v>
      </c>
      <c r="R50" s="50">
        <v>6.5022000000000002</v>
      </c>
      <c r="S50" s="50" t="s">
        <v>126</v>
      </c>
      <c r="T50" s="50">
        <v>0</v>
      </c>
      <c r="U50" s="50">
        <v>12.9282</v>
      </c>
      <c r="V50" s="50">
        <v>0</v>
      </c>
      <c r="W50" s="50">
        <v>12.9282</v>
      </c>
      <c r="X50" s="50">
        <v>0</v>
      </c>
      <c r="Y50" s="50">
        <v>0</v>
      </c>
      <c r="Z50" s="50">
        <v>12.9282</v>
      </c>
      <c r="AA50" s="50">
        <v>21.595300000000002</v>
      </c>
      <c r="AB50" s="50">
        <v>0</v>
      </c>
      <c r="AC50" s="50">
        <v>21.595300000000002</v>
      </c>
      <c r="AD50" s="50">
        <v>0</v>
      </c>
      <c r="AE50" s="50">
        <v>0</v>
      </c>
      <c r="AF50" s="50">
        <v>21.595300000000002</v>
      </c>
      <c r="AG50" s="50">
        <v>11.1341</v>
      </c>
      <c r="AH50" s="50">
        <v>0</v>
      </c>
      <c r="AI50" s="50">
        <v>11.1341</v>
      </c>
      <c r="AJ50" s="50">
        <v>0</v>
      </c>
      <c r="AK50" s="50" t="s">
        <v>126</v>
      </c>
      <c r="AL50" s="50">
        <v>11.1341</v>
      </c>
      <c r="AM50" s="50">
        <v>22.6997</v>
      </c>
    </row>
    <row r="51" spans="1:39" hidden="1" outlineLevel="1">
      <c r="A51" s="15">
        <v>41760</v>
      </c>
      <c r="B51" s="50">
        <v>26.557500000000001</v>
      </c>
      <c r="C51" s="50">
        <v>31.358699999999999</v>
      </c>
      <c r="D51" s="50">
        <v>33.610900000000001</v>
      </c>
      <c r="E51" s="50">
        <v>28.914899999999999</v>
      </c>
      <c r="F51" s="50">
        <v>23.600999999999999</v>
      </c>
      <c r="G51" s="50">
        <v>30.241700000000002</v>
      </c>
      <c r="H51" s="50">
        <v>25.874300000000002</v>
      </c>
      <c r="I51" s="50">
        <v>31.363299999999999</v>
      </c>
      <c r="J51" s="50">
        <v>33.609299999999998</v>
      </c>
      <c r="K51" s="50">
        <v>28.9253</v>
      </c>
      <c r="L51" s="50">
        <v>23.6112</v>
      </c>
      <c r="M51" s="50">
        <v>30.241700000000002</v>
      </c>
      <c r="N51" s="50">
        <v>25.976500000000001</v>
      </c>
      <c r="O51" s="50">
        <v>22.009599999999999</v>
      </c>
      <c r="P51" s="50">
        <v>38.248600000000003</v>
      </c>
      <c r="Q51" s="50">
        <v>12.7133</v>
      </c>
      <c r="R51" s="50">
        <v>9.5</v>
      </c>
      <c r="S51" s="50" t="s">
        <v>126</v>
      </c>
      <c r="T51" s="50">
        <v>13.407400000000001</v>
      </c>
      <c r="U51" s="50">
        <v>23.030799999999999</v>
      </c>
      <c r="V51" s="50">
        <v>0</v>
      </c>
      <c r="W51" s="50">
        <v>23.030799999999999</v>
      </c>
      <c r="X51" s="50">
        <v>0</v>
      </c>
      <c r="Y51" s="50">
        <v>25.395399999999999</v>
      </c>
      <c r="Z51" s="50">
        <v>9.718</v>
      </c>
      <c r="AA51" s="50">
        <v>23.030799999999999</v>
      </c>
      <c r="AB51" s="50">
        <v>0</v>
      </c>
      <c r="AC51" s="50">
        <v>23.030799999999999</v>
      </c>
      <c r="AD51" s="50">
        <v>0</v>
      </c>
      <c r="AE51" s="50">
        <v>25.395399999999999</v>
      </c>
      <c r="AF51" s="50">
        <v>9.718</v>
      </c>
      <c r="AG51" s="50">
        <v>0</v>
      </c>
      <c r="AH51" s="50">
        <v>0</v>
      </c>
      <c r="AI51" s="50">
        <v>0</v>
      </c>
      <c r="AJ51" s="50">
        <v>0</v>
      </c>
      <c r="AK51" s="50" t="s">
        <v>126</v>
      </c>
      <c r="AL51" s="50">
        <v>0</v>
      </c>
      <c r="AM51" s="50">
        <v>21.5106</v>
      </c>
    </row>
    <row r="52" spans="1:39" hidden="1" outlineLevel="1">
      <c r="A52" s="15">
        <v>41791</v>
      </c>
      <c r="B52" s="50">
        <v>26.776499999999999</v>
      </c>
      <c r="C52" s="50">
        <v>31.134899999999998</v>
      </c>
      <c r="D52" s="50">
        <v>34.045099999999998</v>
      </c>
      <c r="E52" s="50">
        <v>28.540600000000001</v>
      </c>
      <c r="F52" s="50">
        <v>24.200399999999998</v>
      </c>
      <c r="G52" s="50">
        <v>30.545400000000001</v>
      </c>
      <c r="H52" s="50">
        <v>21.654</v>
      </c>
      <c r="I52" s="50">
        <v>31.2133</v>
      </c>
      <c r="J52" s="50">
        <v>34.043999999999997</v>
      </c>
      <c r="K52" s="50">
        <v>28.667300000000001</v>
      </c>
      <c r="L52" s="50">
        <v>24.2056</v>
      </c>
      <c r="M52" s="50">
        <v>30.545400000000001</v>
      </c>
      <c r="N52" s="50">
        <v>22.235700000000001</v>
      </c>
      <c r="O52" s="50">
        <v>15.327400000000001</v>
      </c>
      <c r="P52" s="50">
        <v>38.584099999999999</v>
      </c>
      <c r="Q52" s="50">
        <v>14.7378</v>
      </c>
      <c r="R52" s="50">
        <v>9.5</v>
      </c>
      <c r="S52" s="50" t="s">
        <v>126</v>
      </c>
      <c r="T52" s="50">
        <v>14.769500000000001</v>
      </c>
      <c r="U52" s="50">
        <v>32.197000000000003</v>
      </c>
      <c r="V52" s="50">
        <v>0</v>
      </c>
      <c r="W52" s="50">
        <v>32.197000000000003</v>
      </c>
      <c r="X52" s="50">
        <v>0</v>
      </c>
      <c r="Y52" s="50">
        <v>23.555599999999998</v>
      </c>
      <c r="Z52" s="50">
        <v>32.506500000000003</v>
      </c>
      <c r="AA52" s="50">
        <v>32.197000000000003</v>
      </c>
      <c r="AB52" s="50">
        <v>0</v>
      </c>
      <c r="AC52" s="50">
        <v>32.197000000000003</v>
      </c>
      <c r="AD52" s="50">
        <v>0</v>
      </c>
      <c r="AE52" s="50">
        <v>23.555599999999998</v>
      </c>
      <c r="AF52" s="50">
        <v>32.506500000000003</v>
      </c>
      <c r="AG52" s="50">
        <v>0</v>
      </c>
      <c r="AH52" s="50">
        <v>0</v>
      </c>
      <c r="AI52" s="50">
        <v>0</v>
      </c>
      <c r="AJ52" s="50">
        <v>0</v>
      </c>
      <c r="AK52" s="50" t="s">
        <v>126</v>
      </c>
      <c r="AL52" s="50">
        <v>0</v>
      </c>
      <c r="AM52" s="50">
        <v>21.7</v>
      </c>
    </row>
    <row r="53" spans="1:39" hidden="1" outlineLevel="1">
      <c r="A53" s="15">
        <v>41821</v>
      </c>
      <c r="B53" s="50">
        <v>26.8626</v>
      </c>
      <c r="C53" s="50">
        <v>31.983699999999999</v>
      </c>
      <c r="D53" s="50">
        <v>34.252400000000002</v>
      </c>
      <c r="E53" s="50">
        <v>29.574300000000001</v>
      </c>
      <c r="F53" s="50">
        <v>23.912500000000001</v>
      </c>
      <c r="G53" s="50">
        <v>31.5289</v>
      </c>
      <c r="H53" s="50">
        <v>26.180700000000002</v>
      </c>
      <c r="I53" s="50">
        <v>31.993300000000001</v>
      </c>
      <c r="J53" s="50">
        <v>34.254300000000001</v>
      </c>
      <c r="K53" s="50">
        <v>29.59</v>
      </c>
      <c r="L53" s="50">
        <v>23.914999999999999</v>
      </c>
      <c r="M53" s="50">
        <v>31.5289</v>
      </c>
      <c r="N53" s="50">
        <v>26.355399999999999</v>
      </c>
      <c r="O53" s="50">
        <v>14.0701</v>
      </c>
      <c r="P53" s="50">
        <v>18.822600000000001</v>
      </c>
      <c r="Q53" s="50">
        <v>13.4427</v>
      </c>
      <c r="R53" s="50">
        <v>12.5</v>
      </c>
      <c r="S53" s="50">
        <v>0</v>
      </c>
      <c r="T53" s="50">
        <v>13.49</v>
      </c>
      <c r="U53" s="50">
        <v>20.938400000000001</v>
      </c>
      <c r="V53" s="50">
        <v>0</v>
      </c>
      <c r="W53" s="50">
        <v>20.938400000000001</v>
      </c>
      <c r="X53" s="50">
        <v>0</v>
      </c>
      <c r="Y53" s="50">
        <v>20.545100000000001</v>
      </c>
      <c r="Z53" s="50">
        <v>20.941800000000001</v>
      </c>
      <c r="AA53" s="50">
        <v>20.938400000000001</v>
      </c>
      <c r="AB53" s="50">
        <v>0</v>
      </c>
      <c r="AC53" s="50">
        <v>20.938400000000001</v>
      </c>
      <c r="AD53" s="50">
        <v>0</v>
      </c>
      <c r="AE53" s="50">
        <v>20.545100000000001</v>
      </c>
      <c r="AF53" s="50">
        <v>20.941800000000001</v>
      </c>
      <c r="AG53" s="50">
        <v>0</v>
      </c>
      <c r="AH53" s="50">
        <v>0</v>
      </c>
      <c r="AI53" s="50">
        <v>0</v>
      </c>
      <c r="AJ53" s="50">
        <v>0</v>
      </c>
      <c r="AK53" s="50">
        <v>0</v>
      </c>
      <c r="AL53" s="50">
        <v>0</v>
      </c>
      <c r="AM53" s="50">
        <v>20.916899999999998</v>
      </c>
    </row>
    <row r="54" spans="1:39" hidden="1" outlineLevel="1">
      <c r="A54" s="15">
        <v>41852</v>
      </c>
      <c r="B54" s="50">
        <v>26.793199999999999</v>
      </c>
      <c r="C54" s="50">
        <v>32.168900000000001</v>
      </c>
      <c r="D54" s="50">
        <v>33.986400000000003</v>
      </c>
      <c r="E54" s="50">
        <v>30.019300000000001</v>
      </c>
      <c r="F54" s="50">
        <v>24.1922</v>
      </c>
      <c r="G54" s="50">
        <v>31.625900000000001</v>
      </c>
      <c r="H54" s="50">
        <v>25.8096</v>
      </c>
      <c r="I54" s="50">
        <v>32.168599999999998</v>
      </c>
      <c r="J54" s="50">
        <v>33.984099999999998</v>
      </c>
      <c r="K54" s="50">
        <v>30.0229</v>
      </c>
      <c r="L54" s="50">
        <v>24.194299999999998</v>
      </c>
      <c r="M54" s="50">
        <v>31.625900000000001</v>
      </c>
      <c r="N54" s="50">
        <v>25.841999999999999</v>
      </c>
      <c r="O54" s="50">
        <v>32.582099999999997</v>
      </c>
      <c r="P54" s="50">
        <v>36.160699999999999</v>
      </c>
      <c r="Q54" s="50">
        <v>17.832799999999999</v>
      </c>
      <c r="R54" s="50">
        <v>12.5</v>
      </c>
      <c r="S54" s="50" t="s">
        <v>126</v>
      </c>
      <c r="T54" s="50">
        <v>18.41</v>
      </c>
      <c r="U54" s="50">
        <v>10.1005</v>
      </c>
      <c r="V54" s="50">
        <v>0</v>
      </c>
      <c r="W54" s="50">
        <v>10.1005</v>
      </c>
      <c r="X54" s="50">
        <v>0</v>
      </c>
      <c r="Y54" s="50">
        <v>25.681899999999999</v>
      </c>
      <c r="Z54" s="50">
        <v>5.9865000000000004</v>
      </c>
      <c r="AA54" s="50">
        <v>10.1005</v>
      </c>
      <c r="AB54" s="50">
        <v>0</v>
      </c>
      <c r="AC54" s="50">
        <v>10.1005</v>
      </c>
      <c r="AD54" s="50">
        <v>0</v>
      </c>
      <c r="AE54" s="50">
        <v>25.681899999999999</v>
      </c>
      <c r="AF54" s="50">
        <v>5.9865000000000004</v>
      </c>
      <c r="AG54" s="50">
        <v>0</v>
      </c>
      <c r="AH54" s="50">
        <v>0</v>
      </c>
      <c r="AI54" s="50">
        <v>0</v>
      </c>
      <c r="AJ54" s="50">
        <v>0</v>
      </c>
      <c r="AK54" s="50" t="s">
        <v>126</v>
      </c>
      <c r="AL54" s="50">
        <v>0</v>
      </c>
      <c r="AM54" s="50">
        <v>20.326899999999998</v>
      </c>
    </row>
    <row r="55" spans="1:39" hidden="1" outlineLevel="1">
      <c r="A55" s="15">
        <v>41883</v>
      </c>
      <c r="B55" s="50">
        <v>26.769400000000001</v>
      </c>
      <c r="C55" s="50">
        <v>32.155700000000003</v>
      </c>
      <c r="D55" s="50">
        <v>34.616700000000002</v>
      </c>
      <c r="E55" s="50">
        <v>29.7455</v>
      </c>
      <c r="F55" s="50">
        <v>25.019600000000001</v>
      </c>
      <c r="G55" s="50">
        <v>30.942599999999999</v>
      </c>
      <c r="H55" s="50">
        <v>28.463200000000001</v>
      </c>
      <c r="I55" s="50">
        <v>32.155999999999999</v>
      </c>
      <c r="J55" s="50">
        <v>34.6175</v>
      </c>
      <c r="K55" s="50">
        <v>29.7455</v>
      </c>
      <c r="L55" s="50">
        <v>25.019600000000001</v>
      </c>
      <c r="M55" s="50">
        <v>30.942599999999999</v>
      </c>
      <c r="N55" s="50">
        <v>28.463200000000001</v>
      </c>
      <c r="O55" s="50">
        <v>25.8018</v>
      </c>
      <c r="P55" s="50">
        <v>25.835100000000001</v>
      </c>
      <c r="Q55" s="50">
        <v>12.5</v>
      </c>
      <c r="R55" s="50">
        <v>12.5</v>
      </c>
      <c r="S55" s="50" t="s">
        <v>126</v>
      </c>
      <c r="T55" s="50" t="s">
        <v>126</v>
      </c>
      <c r="U55" s="50">
        <v>17.752199999999998</v>
      </c>
      <c r="V55" s="50">
        <v>0</v>
      </c>
      <c r="W55" s="50">
        <v>17.752199999999998</v>
      </c>
      <c r="X55" s="50">
        <v>0.01</v>
      </c>
      <c r="Y55" s="50">
        <v>10.0617</v>
      </c>
      <c r="Z55" s="50">
        <v>19.876799999999999</v>
      </c>
      <c r="AA55" s="50">
        <v>17.752199999999998</v>
      </c>
      <c r="AB55" s="50">
        <v>0</v>
      </c>
      <c r="AC55" s="50">
        <v>17.752199999999998</v>
      </c>
      <c r="AD55" s="50">
        <v>0.01</v>
      </c>
      <c r="AE55" s="50">
        <v>10.0617</v>
      </c>
      <c r="AF55" s="50">
        <v>19.876799999999999</v>
      </c>
      <c r="AG55" s="50">
        <v>0</v>
      </c>
      <c r="AH55" s="50">
        <v>0</v>
      </c>
      <c r="AI55" s="50">
        <v>0</v>
      </c>
      <c r="AJ55" s="50">
        <v>0</v>
      </c>
      <c r="AK55" s="50" t="s">
        <v>126</v>
      </c>
      <c r="AL55" s="50" t="s">
        <v>126</v>
      </c>
      <c r="AM55" s="50">
        <v>20.538699999999999</v>
      </c>
    </row>
    <row r="56" spans="1:39" hidden="1" outlineLevel="1">
      <c r="A56" s="15">
        <v>41913</v>
      </c>
      <c r="B56" s="50">
        <v>27.2942</v>
      </c>
      <c r="C56" s="50">
        <v>30.9587</v>
      </c>
      <c r="D56" s="50">
        <v>34.354700000000001</v>
      </c>
      <c r="E56" s="50">
        <v>27.566099999999999</v>
      </c>
      <c r="F56" s="50">
        <v>24.1312</v>
      </c>
      <c r="G56" s="50">
        <v>28.828900000000001</v>
      </c>
      <c r="H56" s="50">
        <v>24.379200000000001</v>
      </c>
      <c r="I56" s="50">
        <v>30.979600000000001</v>
      </c>
      <c r="J56" s="50">
        <v>34.340400000000002</v>
      </c>
      <c r="K56" s="50">
        <v>27.6143</v>
      </c>
      <c r="L56" s="50">
        <v>24.1313</v>
      </c>
      <c r="M56" s="50">
        <v>28.828900000000001</v>
      </c>
      <c r="N56" s="50">
        <v>24.907399999999999</v>
      </c>
      <c r="O56" s="50">
        <v>21.6709</v>
      </c>
      <c r="P56" s="50">
        <v>47.6462</v>
      </c>
      <c r="Q56" s="50">
        <v>13.4902</v>
      </c>
      <c r="R56" s="50">
        <v>12.5</v>
      </c>
      <c r="S56" s="50" t="s">
        <v>126</v>
      </c>
      <c r="T56" s="50">
        <v>13.4907</v>
      </c>
      <c r="U56" s="50">
        <v>12.6759</v>
      </c>
      <c r="V56" s="50">
        <v>0</v>
      </c>
      <c r="W56" s="50">
        <v>12.6759</v>
      </c>
      <c r="X56" s="50">
        <v>0.01</v>
      </c>
      <c r="Y56" s="50">
        <v>0.01</v>
      </c>
      <c r="Z56" s="50">
        <v>12.7422</v>
      </c>
      <c r="AA56" s="50">
        <v>19.1995</v>
      </c>
      <c r="AB56" s="50">
        <v>0</v>
      </c>
      <c r="AC56" s="50">
        <v>19.1995</v>
      </c>
      <c r="AD56" s="50">
        <v>0.01</v>
      </c>
      <c r="AE56" s="50">
        <v>0.01</v>
      </c>
      <c r="AF56" s="50">
        <v>19.496600000000001</v>
      </c>
      <c r="AG56" s="50">
        <v>9.2910000000000004</v>
      </c>
      <c r="AH56" s="50">
        <v>0</v>
      </c>
      <c r="AI56" s="50">
        <v>9.2910000000000004</v>
      </c>
      <c r="AJ56" s="50">
        <v>0</v>
      </c>
      <c r="AK56" s="50" t="s">
        <v>126</v>
      </c>
      <c r="AL56" s="50">
        <v>9.2910000000000004</v>
      </c>
      <c r="AM56" s="50">
        <v>20.634699999999999</v>
      </c>
    </row>
    <row r="57" spans="1:39" hidden="1" outlineLevel="1">
      <c r="A57" s="15">
        <v>41944</v>
      </c>
      <c r="B57" s="50">
        <v>26.962900000000001</v>
      </c>
      <c r="C57" s="50">
        <v>30.615600000000001</v>
      </c>
      <c r="D57" s="50">
        <v>35.571399999999997</v>
      </c>
      <c r="E57" s="50">
        <v>27.2559</v>
      </c>
      <c r="F57" s="50">
        <v>26.084900000000001</v>
      </c>
      <c r="G57" s="50">
        <v>27.982800000000001</v>
      </c>
      <c r="H57" s="50">
        <v>21.779199999999999</v>
      </c>
      <c r="I57" s="50">
        <v>30.6998</v>
      </c>
      <c r="J57" s="50">
        <v>35.566299999999998</v>
      </c>
      <c r="K57" s="50">
        <v>27.384599999999999</v>
      </c>
      <c r="L57" s="50">
        <v>26.0886</v>
      </c>
      <c r="M57" s="50">
        <v>27.982800000000001</v>
      </c>
      <c r="N57" s="50">
        <v>23.364999999999998</v>
      </c>
      <c r="O57" s="50">
        <v>7.2168999999999999</v>
      </c>
      <c r="P57" s="50">
        <v>42.880200000000002</v>
      </c>
      <c r="Q57" s="50">
        <v>4.1247999999999996</v>
      </c>
      <c r="R57" s="50">
        <v>13.163500000000001</v>
      </c>
      <c r="S57" s="50" t="s">
        <v>126</v>
      </c>
      <c r="T57" s="50">
        <v>4.0469999999999997</v>
      </c>
      <c r="U57" s="50">
        <v>12.260199999999999</v>
      </c>
      <c r="V57" s="50">
        <v>0</v>
      </c>
      <c r="W57" s="50">
        <v>12.260199999999999</v>
      </c>
      <c r="X57" s="50">
        <v>0</v>
      </c>
      <c r="Y57" s="50">
        <v>18.3748</v>
      </c>
      <c r="Z57" s="50">
        <v>12.061299999999999</v>
      </c>
      <c r="AA57" s="50">
        <v>20.0032</v>
      </c>
      <c r="AB57" s="50">
        <v>0</v>
      </c>
      <c r="AC57" s="50">
        <v>20.0032</v>
      </c>
      <c r="AD57" s="50">
        <v>0</v>
      </c>
      <c r="AE57" s="50">
        <v>18.3748</v>
      </c>
      <c r="AF57" s="50">
        <v>20.115200000000002</v>
      </c>
      <c r="AG57" s="50">
        <v>4.8243</v>
      </c>
      <c r="AH57" s="50">
        <v>0</v>
      </c>
      <c r="AI57" s="50">
        <v>4.8243</v>
      </c>
      <c r="AJ57" s="50">
        <v>0</v>
      </c>
      <c r="AK57" s="50" t="s">
        <v>126</v>
      </c>
      <c r="AL57" s="50">
        <v>4.8243</v>
      </c>
      <c r="AM57" s="50">
        <v>20.7256</v>
      </c>
    </row>
    <row r="58" spans="1:39" hidden="1" outlineLevel="1">
      <c r="A58" s="15">
        <v>41974</v>
      </c>
      <c r="B58" s="50">
        <v>26.4299</v>
      </c>
      <c r="C58" s="50">
        <v>31.056799999999999</v>
      </c>
      <c r="D58" s="50">
        <v>34.900700000000001</v>
      </c>
      <c r="E58" s="50">
        <v>27.566400000000002</v>
      </c>
      <c r="F58" s="50">
        <v>26.104199999999999</v>
      </c>
      <c r="G58" s="50">
        <v>28.0381</v>
      </c>
      <c r="H58" s="50">
        <v>24.613</v>
      </c>
      <c r="I58" s="50">
        <v>31.054300000000001</v>
      </c>
      <c r="J58" s="50">
        <v>34.886499999999998</v>
      </c>
      <c r="K58" s="50">
        <v>27.581299999999999</v>
      </c>
      <c r="L58" s="50">
        <v>26.138300000000001</v>
      </c>
      <c r="M58" s="50">
        <v>28.0381</v>
      </c>
      <c r="N58" s="50">
        <v>24.7334</v>
      </c>
      <c r="O58" s="50">
        <v>32.477600000000002</v>
      </c>
      <c r="P58" s="50">
        <v>39.996400000000001</v>
      </c>
      <c r="Q58" s="50">
        <v>9.8733000000000004</v>
      </c>
      <c r="R58" s="50">
        <v>14</v>
      </c>
      <c r="S58" s="50" t="s">
        <v>126</v>
      </c>
      <c r="T58" s="50">
        <v>7.569</v>
      </c>
      <c r="U58" s="50">
        <v>13.2705</v>
      </c>
      <c r="V58" s="50">
        <v>0</v>
      </c>
      <c r="W58" s="50">
        <v>13.2705</v>
      </c>
      <c r="X58" s="50">
        <v>0</v>
      </c>
      <c r="Y58" s="50">
        <v>17.340599999999998</v>
      </c>
      <c r="Z58" s="50">
        <v>13.1831</v>
      </c>
      <c r="AA58" s="50">
        <v>13.774800000000001</v>
      </c>
      <c r="AB58" s="50">
        <v>0</v>
      </c>
      <c r="AC58" s="50">
        <v>13.774800000000001</v>
      </c>
      <c r="AD58" s="50">
        <v>0</v>
      </c>
      <c r="AE58" s="50">
        <v>17.340599999999998</v>
      </c>
      <c r="AF58" s="50">
        <v>13.694000000000001</v>
      </c>
      <c r="AG58" s="50">
        <v>3.78</v>
      </c>
      <c r="AH58" s="50">
        <v>0</v>
      </c>
      <c r="AI58" s="50">
        <v>3.78</v>
      </c>
      <c r="AJ58" s="50">
        <v>0</v>
      </c>
      <c r="AK58" s="50" t="s">
        <v>126</v>
      </c>
      <c r="AL58" s="50">
        <v>3.78</v>
      </c>
      <c r="AM58" s="50">
        <v>20.096499999999999</v>
      </c>
    </row>
    <row r="59" spans="1:39" hidden="1" outlineLevel="1">
      <c r="A59" s="15">
        <v>42005</v>
      </c>
      <c r="B59" s="50">
        <v>27.573499999999999</v>
      </c>
      <c r="C59" s="50">
        <v>32.443399999999997</v>
      </c>
      <c r="D59" s="50">
        <v>37.3934</v>
      </c>
      <c r="E59" s="50">
        <v>28.485499999999998</v>
      </c>
      <c r="F59" s="50">
        <v>24.8492</v>
      </c>
      <c r="G59" s="50">
        <v>29.375499999999999</v>
      </c>
      <c r="H59" s="50">
        <v>22.8992</v>
      </c>
      <c r="I59" s="50">
        <v>32.465600000000002</v>
      </c>
      <c r="J59" s="50">
        <v>37.405200000000001</v>
      </c>
      <c r="K59" s="50">
        <v>28.513100000000001</v>
      </c>
      <c r="L59" s="50">
        <v>24.854099999999999</v>
      </c>
      <c r="M59" s="50">
        <v>29.375499999999999</v>
      </c>
      <c r="N59" s="50">
        <v>23.197900000000001</v>
      </c>
      <c r="O59" s="50">
        <v>18.503299999999999</v>
      </c>
      <c r="P59" s="50">
        <v>27.479299999999999</v>
      </c>
      <c r="Q59" s="50">
        <v>13.991</v>
      </c>
      <c r="R59" s="50">
        <v>14</v>
      </c>
      <c r="S59" s="50">
        <v>0</v>
      </c>
      <c r="T59" s="50">
        <v>13.9908</v>
      </c>
      <c r="U59" s="50">
        <v>11.9521</v>
      </c>
      <c r="V59" s="50">
        <v>0</v>
      </c>
      <c r="W59" s="50">
        <v>11.9521</v>
      </c>
      <c r="X59" s="50">
        <v>0</v>
      </c>
      <c r="Y59" s="50">
        <v>18.9937</v>
      </c>
      <c r="Z59" s="50">
        <v>11.873699999999999</v>
      </c>
      <c r="AA59" s="50">
        <v>12.228</v>
      </c>
      <c r="AB59" s="50">
        <v>0</v>
      </c>
      <c r="AC59" s="50">
        <v>12.228</v>
      </c>
      <c r="AD59" s="50">
        <v>0</v>
      </c>
      <c r="AE59" s="50">
        <v>18.9937</v>
      </c>
      <c r="AF59" s="50">
        <v>12.146699999999999</v>
      </c>
      <c r="AG59" s="50">
        <v>8.5</v>
      </c>
      <c r="AH59" s="50">
        <v>0</v>
      </c>
      <c r="AI59" s="50">
        <v>8.5</v>
      </c>
      <c r="AJ59" s="50">
        <v>0</v>
      </c>
      <c r="AK59" s="50">
        <v>0</v>
      </c>
      <c r="AL59" s="50">
        <v>8.5</v>
      </c>
      <c r="AM59" s="50">
        <v>21.5547</v>
      </c>
    </row>
    <row r="60" spans="1:39" hidden="1" outlineLevel="1">
      <c r="A60" s="15">
        <v>42036</v>
      </c>
      <c r="B60" s="50">
        <v>26.687999999999999</v>
      </c>
      <c r="C60" s="50">
        <v>31.2498</v>
      </c>
      <c r="D60" s="50">
        <v>35.639600000000002</v>
      </c>
      <c r="E60" s="50">
        <v>27.423100000000002</v>
      </c>
      <c r="F60" s="50">
        <v>30.0624</v>
      </c>
      <c r="G60" s="50">
        <v>28.190999999999999</v>
      </c>
      <c r="H60" s="50">
        <v>18.6553</v>
      </c>
      <c r="I60" s="50">
        <v>31.256799999999998</v>
      </c>
      <c r="J60" s="50">
        <v>35.628700000000002</v>
      </c>
      <c r="K60" s="50">
        <v>27.445</v>
      </c>
      <c r="L60" s="50">
        <v>30.1357</v>
      </c>
      <c r="M60" s="50">
        <v>28.190999999999999</v>
      </c>
      <c r="N60" s="50">
        <v>18.727399999999999</v>
      </c>
      <c r="O60" s="50">
        <v>26.428999999999998</v>
      </c>
      <c r="P60" s="50">
        <v>43.756999999999998</v>
      </c>
      <c r="Q60" s="50">
        <v>13.515499999999999</v>
      </c>
      <c r="R60" s="50">
        <v>15.1717</v>
      </c>
      <c r="S60" s="50" t="s">
        <v>126</v>
      </c>
      <c r="T60" s="50">
        <v>13</v>
      </c>
      <c r="U60" s="50">
        <v>13.817500000000001</v>
      </c>
      <c r="V60" s="50">
        <v>0</v>
      </c>
      <c r="W60" s="50">
        <v>13.817500000000001</v>
      </c>
      <c r="X60" s="50">
        <v>0</v>
      </c>
      <c r="Y60" s="50">
        <v>18.536899999999999</v>
      </c>
      <c r="Z60" s="50">
        <v>13.529400000000001</v>
      </c>
      <c r="AA60" s="50">
        <v>13.9099</v>
      </c>
      <c r="AB60" s="50">
        <v>0</v>
      </c>
      <c r="AC60" s="50">
        <v>13.9099</v>
      </c>
      <c r="AD60" s="50">
        <v>0</v>
      </c>
      <c r="AE60" s="50">
        <v>18.536899999999999</v>
      </c>
      <c r="AF60" s="50">
        <v>13.622199999999999</v>
      </c>
      <c r="AG60" s="50">
        <v>8.4860000000000007</v>
      </c>
      <c r="AH60" s="50">
        <v>0</v>
      </c>
      <c r="AI60" s="50">
        <v>8.4860000000000007</v>
      </c>
      <c r="AJ60" s="50">
        <v>0</v>
      </c>
      <c r="AK60" s="50" t="s">
        <v>126</v>
      </c>
      <c r="AL60" s="50">
        <v>8.4860000000000007</v>
      </c>
      <c r="AM60" s="50">
        <v>22.707599999999999</v>
      </c>
    </row>
    <row r="61" spans="1:39" hidden="1" outlineLevel="1">
      <c r="A61" s="15">
        <v>42064</v>
      </c>
      <c r="B61" s="50">
        <v>27.1204</v>
      </c>
      <c r="C61" s="50">
        <v>31.327400000000001</v>
      </c>
      <c r="D61" s="50">
        <v>37.835999999999999</v>
      </c>
      <c r="E61" s="50">
        <v>26.955300000000001</v>
      </c>
      <c r="F61" s="50">
        <v>30.6785</v>
      </c>
      <c r="G61" s="50">
        <v>28.5138</v>
      </c>
      <c r="H61" s="50">
        <v>14.485900000000001</v>
      </c>
      <c r="I61" s="50">
        <v>31.3247</v>
      </c>
      <c r="J61" s="50">
        <v>37.8352</v>
      </c>
      <c r="K61" s="50">
        <v>26.951799999999999</v>
      </c>
      <c r="L61" s="50">
        <v>30.69</v>
      </c>
      <c r="M61" s="50">
        <v>28.5138</v>
      </c>
      <c r="N61" s="50">
        <v>14.485900000000001</v>
      </c>
      <c r="O61" s="50">
        <v>33.551000000000002</v>
      </c>
      <c r="P61" s="50">
        <v>38.444699999999997</v>
      </c>
      <c r="Q61" s="50">
        <v>29.989100000000001</v>
      </c>
      <c r="R61" s="50">
        <v>29.989100000000001</v>
      </c>
      <c r="S61" s="50" t="s">
        <v>126</v>
      </c>
      <c r="T61" s="50">
        <v>0</v>
      </c>
      <c r="U61" s="50">
        <v>12.951700000000001</v>
      </c>
      <c r="V61" s="50">
        <v>0</v>
      </c>
      <c r="W61" s="50">
        <v>12.951700000000001</v>
      </c>
      <c r="X61" s="50">
        <v>0</v>
      </c>
      <c r="Y61" s="50">
        <v>23.513000000000002</v>
      </c>
      <c r="Z61" s="50">
        <v>11.738300000000001</v>
      </c>
      <c r="AA61" s="50">
        <v>12.941800000000001</v>
      </c>
      <c r="AB61" s="50">
        <v>0</v>
      </c>
      <c r="AC61" s="50">
        <v>12.941800000000001</v>
      </c>
      <c r="AD61" s="50">
        <v>0</v>
      </c>
      <c r="AE61" s="50">
        <v>23.513000000000002</v>
      </c>
      <c r="AF61" s="50">
        <v>11.7058</v>
      </c>
      <c r="AG61" s="50">
        <v>13.57</v>
      </c>
      <c r="AH61" s="50">
        <v>0</v>
      </c>
      <c r="AI61" s="50">
        <v>13.57</v>
      </c>
      <c r="AJ61" s="50">
        <v>0</v>
      </c>
      <c r="AK61" s="50" t="s">
        <v>126</v>
      </c>
      <c r="AL61" s="50">
        <v>13.57</v>
      </c>
      <c r="AM61" s="50">
        <v>25.539100000000001</v>
      </c>
    </row>
    <row r="62" spans="1:39" hidden="1" outlineLevel="1">
      <c r="A62" s="15">
        <v>42095</v>
      </c>
      <c r="B62" s="50">
        <v>27.596299999999999</v>
      </c>
      <c r="C62" s="50">
        <v>29.035599999999999</v>
      </c>
      <c r="D62" s="50">
        <v>39.779499999999999</v>
      </c>
      <c r="E62" s="50">
        <v>24.477599999999999</v>
      </c>
      <c r="F62" s="50">
        <v>31.797799999999999</v>
      </c>
      <c r="G62" s="50">
        <v>29.379200000000001</v>
      </c>
      <c r="H62" s="50">
        <v>11.167199999999999</v>
      </c>
      <c r="I62" s="50">
        <v>29.034700000000001</v>
      </c>
      <c r="J62" s="50">
        <v>39.779899999999998</v>
      </c>
      <c r="K62" s="50">
        <v>24.4742</v>
      </c>
      <c r="L62" s="50">
        <v>31.8172</v>
      </c>
      <c r="M62" s="50">
        <v>29.379200000000001</v>
      </c>
      <c r="N62" s="50">
        <v>11.167199999999999</v>
      </c>
      <c r="O62" s="50">
        <v>30.825299999999999</v>
      </c>
      <c r="P62" s="50">
        <v>37.5764</v>
      </c>
      <c r="Q62" s="50">
        <v>30</v>
      </c>
      <c r="R62" s="50">
        <v>30</v>
      </c>
      <c r="S62" s="50" t="s">
        <v>126</v>
      </c>
      <c r="T62" s="50">
        <v>0</v>
      </c>
      <c r="U62" s="50">
        <v>29.068899999999999</v>
      </c>
      <c r="V62" s="50">
        <v>0</v>
      </c>
      <c r="W62" s="50">
        <v>29.068899999999999</v>
      </c>
      <c r="X62" s="50">
        <v>82.596900000000005</v>
      </c>
      <c r="Y62" s="50">
        <v>16.962900000000001</v>
      </c>
      <c r="Z62" s="50">
        <v>13.1943</v>
      </c>
      <c r="AA62" s="50">
        <v>33.863</v>
      </c>
      <c r="AB62" s="50">
        <v>0</v>
      </c>
      <c r="AC62" s="50">
        <v>33.863</v>
      </c>
      <c r="AD62" s="50">
        <v>82.596900000000005</v>
      </c>
      <c r="AE62" s="50">
        <v>16.962900000000001</v>
      </c>
      <c r="AF62" s="50">
        <v>13.4941</v>
      </c>
      <c r="AG62" s="50">
        <v>12.4756</v>
      </c>
      <c r="AH62" s="50">
        <v>0</v>
      </c>
      <c r="AI62" s="50">
        <v>12.4756</v>
      </c>
      <c r="AJ62" s="50">
        <v>0</v>
      </c>
      <c r="AK62" s="50" t="s">
        <v>126</v>
      </c>
      <c r="AL62" s="50">
        <v>12.4756</v>
      </c>
      <c r="AM62" s="50">
        <v>25.708200000000001</v>
      </c>
    </row>
    <row r="63" spans="1:39" hidden="1" outlineLevel="1">
      <c r="A63" s="15">
        <v>42125</v>
      </c>
      <c r="B63" s="50">
        <v>28.985199999999999</v>
      </c>
      <c r="C63" s="50">
        <v>32.222499999999997</v>
      </c>
      <c r="D63" s="50">
        <v>41.890999999999998</v>
      </c>
      <c r="E63" s="50">
        <v>27.164400000000001</v>
      </c>
      <c r="F63" s="50">
        <v>31.141999999999999</v>
      </c>
      <c r="G63" s="50">
        <v>29.140699999999999</v>
      </c>
      <c r="H63" s="50">
        <v>6.8905000000000003</v>
      </c>
      <c r="I63" s="50">
        <v>32.2166</v>
      </c>
      <c r="J63" s="50">
        <v>41.9039</v>
      </c>
      <c r="K63" s="50">
        <v>27.163599999999999</v>
      </c>
      <c r="L63" s="50">
        <v>31.1463</v>
      </c>
      <c r="M63" s="50">
        <v>29.140699999999999</v>
      </c>
      <c r="N63" s="50">
        <v>6.8905000000000003</v>
      </c>
      <c r="O63" s="50">
        <v>36.720700000000001</v>
      </c>
      <c r="P63" s="50">
        <v>37.9375</v>
      </c>
      <c r="Q63" s="50">
        <v>30</v>
      </c>
      <c r="R63" s="50">
        <v>30</v>
      </c>
      <c r="S63" s="50" t="s">
        <v>126</v>
      </c>
      <c r="T63" s="50">
        <v>0</v>
      </c>
      <c r="U63" s="50">
        <v>19.812200000000001</v>
      </c>
      <c r="V63" s="50">
        <v>0</v>
      </c>
      <c r="W63" s="50">
        <v>19.812200000000001</v>
      </c>
      <c r="X63" s="50">
        <v>0</v>
      </c>
      <c r="Y63" s="50">
        <v>13.5002</v>
      </c>
      <c r="Z63" s="50">
        <v>19.815999999999999</v>
      </c>
      <c r="AA63" s="50">
        <v>19.960999999999999</v>
      </c>
      <c r="AB63" s="50">
        <v>0</v>
      </c>
      <c r="AC63" s="50">
        <v>19.960999999999999</v>
      </c>
      <c r="AD63" s="50">
        <v>0</v>
      </c>
      <c r="AE63" s="50">
        <v>13.5002</v>
      </c>
      <c r="AF63" s="50">
        <v>19.965</v>
      </c>
      <c r="AG63" s="50">
        <v>13</v>
      </c>
      <c r="AH63" s="50">
        <v>0</v>
      </c>
      <c r="AI63" s="50">
        <v>13</v>
      </c>
      <c r="AJ63" s="50">
        <v>0</v>
      </c>
      <c r="AK63" s="50" t="s">
        <v>126</v>
      </c>
      <c r="AL63" s="50">
        <v>13</v>
      </c>
      <c r="AM63" s="50">
        <v>26.068999999999999</v>
      </c>
    </row>
    <row r="64" spans="1:39" hidden="1" outlineLevel="1">
      <c r="A64" s="15">
        <v>42156</v>
      </c>
      <c r="B64" s="50">
        <v>28.422999999999998</v>
      </c>
      <c r="C64" s="50">
        <v>32.4238</v>
      </c>
      <c r="D64" s="50">
        <v>42.553800000000003</v>
      </c>
      <c r="E64" s="50">
        <v>27.110700000000001</v>
      </c>
      <c r="F64" s="50">
        <v>28.1614</v>
      </c>
      <c r="G64" s="50">
        <v>28.8187</v>
      </c>
      <c r="H64" s="50">
        <v>11.3704</v>
      </c>
      <c r="I64" s="50">
        <v>32.412599999999998</v>
      </c>
      <c r="J64" s="50">
        <v>42.540900000000001</v>
      </c>
      <c r="K64" s="50">
        <v>27.110600000000002</v>
      </c>
      <c r="L64" s="50">
        <v>28.161100000000001</v>
      </c>
      <c r="M64" s="50">
        <v>28.8187</v>
      </c>
      <c r="N64" s="50">
        <v>11.3704</v>
      </c>
      <c r="O64" s="50">
        <v>48.871400000000001</v>
      </c>
      <c r="P64" s="50">
        <v>49.149099999999997</v>
      </c>
      <c r="Q64" s="50">
        <v>30</v>
      </c>
      <c r="R64" s="50">
        <v>30</v>
      </c>
      <c r="S64" s="50" t="s">
        <v>126</v>
      </c>
      <c r="T64" s="50">
        <v>0</v>
      </c>
      <c r="U64" s="50">
        <v>9.8912999999999993</v>
      </c>
      <c r="V64" s="50">
        <v>0</v>
      </c>
      <c r="W64" s="50">
        <v>9.8912999999999993</v>
      </c>
      <c r="X64" s="50">
        <v>0</v>
      </c>
      <c r="Y64" s="50">
        <v>17.7517</v>
      </c>
      <c r="Z64" s="50">
        <v>9.7888000000000002</v>
      </c>
      <c r="AA64" s="50">
        <v>9.8923000000000005</v>
      </c>
      <c r="AB64" s="50">
        <v>0</v>
      </c>
      <c r="AC64" s="50">
        <v>9.8923000000000005</v>
      </c>
      <c r="AD64" s="50">
        <v>0</v>
      </c>
      <c r="AE64" s="50">
        <v>17.7517</v>
      </c>
      <c r="AF64" s="50">
        <v>9.7853999999999992</v>
      </c>
      <c r="AG64" s="50">
        <v>9.8679000000000006</v>
      </c>
      <c r="AH64" s="50">
        <v>0</v>
      </c>
      <c r="AI64" s="50">
        <v>9.8679000000000006</v>
      </c>
      <c r="AJ64" s="50">
        <v>0</v>
      </c>
      <c r="AK64" s="50" t="s">
        <v>126</v>
      </c>
      <c r="AL64" s="50">
        <v>9.8679000000000006</v>
      </c>
      <c r="AM64" s="50">
        <v>26.351299999999998</v>
      </c>
    </row>
    <row r="65" spans="1:39" hidden="1" outlineLevel="1">
      <c r="A65" s="15">
        <v>42186</v>
      </c>
      <c r="B65" s="50">
        <v>29.529299999999999</v>
      </c>
      <c r="C65" s="50">
        <v>31.625599999999999</v>
      </c>
      <c r="D65" s="50">
        <v>42.309899999999999</v>
      </c>
      <c r="E65" s="50">
        <v>26.9924</v>
      </c>
      <c r="F65" s="50">
        <v>34.162100000000002</v>
      </c>
      <c r="G65" s="50">
        <v>29.732199999999999</v>
      </c>
      <c r="H65" s="50">
        <v>8.7167999999999992</v>
      </c>
      <c r="I65" s="50">
        <v>31.611499999999999</v>
      </c>
      <c r="J65" s="50">
        <v>42.293399999999998</v>
      </c>
      <c r="K65" s="50">
        <v>26.9923</v>
      </c>
      <c r="L65" s="50">
        <v>34.162999999999997</v>
      </c>
      <c r="M65" s="50">
        <v>29.732199999999999</v>
      </c>
      <c r="N65" s="50">
        <v>8.7167999999999992</v>
      </c>
      <c r="O65" s="50">
        <v>47.895000000000003</v>
      </c>
      <c r="P65" s="50">
        <v>48.116900000000001</v>
      </c>
      <c r="Q65" s="50">
        <v>30</v>
      </c>
      <c r="R65" s="50">
        <v>30</v>
      </c>
      <c r="S65" s="50" t="s">
        <v>126</v>
      </c>
      <c r="T65" s="50" t="s">
        <v>126</v>
      </c>
      <c r="U65" s="50">
        <v>15.035500000000001</v>
      </c>
      <c r="V65" s="50">
        <v>0</v>
      </c>
      <c r="W65" s="50">
        <v>15.035500000000001</v>
      </c>
      <c r="X65" s="50">
        <v>0</v>
      </c>
      <c r="Y65" s="50">
        <v>19.1814</v>
      </c>
      <c r="Z65" s="50">
        <v>14.9091</v>
      </c>
      <c r="AA65" s="50">
        <v>15.035500000000001</v>
      </c>
      <c r="AB65" s="50">
        <v>0</v>
      </c>
      <c r="AC65" s="50">
        <v>15.035500000000001</v>
      </c>
      <c r="AD65" s="50">
        <v>0</v>
      </c>
      <c r="AE65" s="50">
        <v>19.1814</v>
      </c>
      <c r="AF65" s="50">
        <v>14.9091</v>
      </c>
      <c r="AG65" s="50">
        <v>0</v>
      </c>
      <c r="AH65" s="50">
        <v>0</v>
      </c>
      <c r="AI65" s="50">
        <v>0</v>
      </c>
      <c r="AJ65" s="50">
        <v>0</v>
      </c>
      <c r="AK65" s="50" t="s">
        <v>126</v>
      </c>
      <c r="AL65" s="50" t="s">
        <v>126</v>
      </c>
      <c r="AM65" s="50">
        <v>27.084499999999998</v>
      </c>
    </row>
    <row r="66" spans="1:39" hidden="1" outlineLevel="1">
      <c r="A66" s="15">
        <v>42217</v>
      </c>
      <c r="B66" s="50">
        <v>30.2715</v>
      </c>
      <c r="C66" s="50">
        <v>34.043399999999998</v>
      </c>
      <c r="D66" s="50">
        <v>42.377800000000001</v>
      </c>
      <c r="E66" s="50">
        <v>30.344999999999999</v>
      </c>
      <c r="F66" s="50">
        <v>35.788699999999999</v>
      </c>
      <c r="G66" s="50">
        <v>31.177099999999999</v>
      </c>
      <c r="H66" s="50">
        <v>19.511199999999999</v>
      </c>
      <c r="I66" s="50">
        <v>34.041200000000003</v>
      </c>
      <c r="J66" s="50">
        <v>42.377400000000002</v>
      </c>
      <c r="K66" s="50">
        <v>30.344999999999999</v>
      </c>
      <c r="L66" s="50">
        <v>35.79</v>
      </c>
      <c r="M66" s="50">
        <v>31.177099999999999</v>
      </c>
      <c r="N66" s="50">
        <v>19.511199999999999</v>
      </c>
      <c r="O66" s="50">
        <v>42.190100000000001</v>
      </c>
      <c r="P66" s="50">
        <v>42.761000000000003</v>
      </c>
      <c r="Q66" s="50">
        <v>30</v>
      </c>
      <c r="R66" s="50">
        <v>30</v>
      </c>
      <c r="S66" s="50" t="s">
        <v>126</v>
      </c>
      <c r="T66" s="50" t="s">
        <v>126</v>
      </c>
      <c r="U66" s="50">
        <v>8.1201000000000008</v>
      </c>
      <c r="V66" s="50">
        <v>0</v>
      </c>
      <c r="W66" s="50">
        <v>8.1201000000000008</v>
      </c>
      <c r="X66" s="50">
        <v>0</v>
      </c>
      <c r="Y66" s="50">
        <v>23.8934</v>
      </c>
      <c r="Z66" s="50">
        <v>7.8628</v>
      </c>
      <c r="AA66" s="50">
        <v>8.1201000000000008</v>
      </c>
      <c r="AB66" s="50">
        <v>0</v>
      </c>
      <c r="AC66" s="50">
        <v>8.1201000000000008</v>
      </c>
      <c r="AD66" s="50">
        <v>0</v>
      </c>
      <c r="AE66" s="50">
        <v>23.8934</v>
      </c>
      <c r="AF66" s="50">
        <v>7.8628</v>
      </c>
      <c r="AG66" s="50">
        <v>0</v>
      </c>
      <c r="AH66" s="50">
        <v>0</v>
      </c>
      <c r="AI66" s="50">
        <v>0</v>
      </c>
      <c r="AJ66" s="50">
        <v>0</v>
      </c>
      <c r="AK66" s="50" t="s">
        <v>126</v>
      </c>
      <c r="AL66" s="50" t="s">
        <v>126</v>
      </c>
      <c r="AM66" s="50">
        <v>26.3919</v>
      </c>
    </row>
    <row r="67" spans="1:39" hidden="1" outlineLevel="1">
      <c r="A67" s="15">
        <v>42248</v>
      </c>
      <c r="B67" s="50">
        <v>29.9725</v>
      </c>
      <c r="C67" s="50">
        <v>32.399799999999999</v>
      </c>
      <c r="D67" s="50">
        <v>41.593400000000003</v>
      </c>
      <c r="E67" s="50">
        <v>28.696999999999999</v>
      </c>
      <c r="F67" s="50">
        <v>35.628399999999999</v>
      </c>
      <c r="G67" s="50">
        <v>30.865200000000002</v>
      </c>
      <c r="H67" s="50">
        <v>13.3934</v>
      </c>
      <c r="I67" s="50">
        <v>32.390500000000003</v>
      </c>
      <c r="J67" s="50">
        <v>41.607500000000002</v>
      </c>
      <c r="K67" s="50">
        <v>28.697500000000002</v>
      </c>
      <c r="L67" s="50">
        <v>35.656199999999998</v>
      </c>
      <c r="M67" s="50">
        <v>30.865200000000002</v>
      </c>
      <c r="N67" s="50">
        <v>13.3934</v>
      </c>
      <c r="O67" s="50">
        <v>37.745800000000003</v>
      </c>
      <c r="P67" s="50">
        <v>39.021700000000003</v>
      </c>
      <c r="Q67" s="50">
        <v>26.999500000000001</v>
      </c>
      <c r="R67" s="50">
        <v>26.999500000000001</v>
      </c>
      <c r="S67" s="50" t="s">
        <v>126</v>
      </c>
      <c r="T67" s="50">
        <v>0</v>
      </c>
      <c r="U67" s="50">
        <v>7.5189000000000004</v>
      </c>
      <c r="V67" s="50">
        <v>0</v>
      </c>
      <c r="W67" s="50">
        <v>7.5189000000000004</v>
      </c>
      <c r="X67" s="50">
        <v>0</v>
      </c>
      <c r="Y67" s="50">
        <v>23.510400000000001</v>
      </c>
      <c r="Z67" s="50">
        <v>7.5187999999999997</v>
      </c>
      <c r="AA67" s="50">
        <v>9.6181000000000001</v>
      </c>
      <c r="AB67" s="50">
        <v>0</v>
      </c>
      <c r="AC67" s="50">
        <v>9.6181000000000001</v>
      </c>
      <c r="AD67" s="50">
        <v>0</v>
      </c>
      <c r="AE67" s="50">
        <v>23.510400000000001</v>
      </c>
      <c r="AF67" s="50">
        <v>9.6180000000000003</v>
      </c>
      <c r="AG67" s="50">
        <v>0</v>
      </c>
      <c r="AH67" s="50">
        <v>0</v>
      </c>
      <c r="AI67" s="50">
        <v>0</v>
      </c>
      <c r="AJ67" s="50">
        <v>0</v>
      </c>
      <c r="AK67" s="50" t="s">
        <v>126</v>
      </c>
      <c r="AL67" s="50">
        <v>0</v>
      </c>
      <c r="AM67" s="50">
        <v>29.153500000000001</v>
      </c>
    </row>
    <row r="68" spans="1:39" hidden="1" outlineLevel="1">
      <c r="A68" s="15">
        <v>42278</v>
      </c>
      <c r="B68" s="50">
        <v>29.2864</v>
      </c>
      <c r="C68" s="50">
        <v>30.089600000000001</v>
      </c>
      <c r="D68" s="50">
        <v>42.268999999999998</v>
      </c>
      <c r="E68" s="50">
        <v>25.987100000000002</v>
      </c>
      <c r="F68" s="50">
        <v>26.637599999999999</v>
      </c>
      <c r="G68" s="50">
        <v>29.161799999999999</v>
      </c>
      <c r="H68" s="50">
        <v>11.9377</v>
      </c>
      <c r="I68" s="50">
        <v>30.171700000000001</v>
      </c>
      <c r="J68" s="50">
        <v>42.268700000000003</v>
      </c>
      <c r="K68" s="50">
        <v>26.0792</v>
      </c>
      <c r="L68" s="50">
        <v>26.637599999999999</v>
      </c>
      <c r="M68" s="50">
        <v>29.204699999999999</v>
      </c>
      <c r="N68" s="50">
        <v>12.0039</v>
      </c>
      <c r="O68" s="50">
        <v>10.7417</v>
      </c>
      <c r="P68" s="50">
        <v>42.541800000000002</v>
      </c>
      <c r="Q68" s="50">
        <v>8.7600999999999996</v>
      </c>
      <c r="R68" s="50">
        <v>22</v>
      </c>
      <c r="S68" s="50">
        <v>8.16</v>
      </c>
      <c r="T68" s="50">
        <v>9</v>
      </c>
      <c r="U68" s="50">
        <v>8.8162000000000003</v>
      </c>
      <c r="V68" s="50">
        <v>0</v>
      </c>
      <c r="W68" s="50">
        <v>8.8162000000000003</v>
      </c>
      <c r="X68" s="50">
        <v>0</v>
      </c>
      <c r="Y68" s="50">
        <v>19.1038</v>
      </c>
      <c r="Z68" s="50">
        <v>7.99</v>
      </c>
      <c r="AA68" s="50">
        <v>9.8314000000000004</v>
      </c>
      <c r="AB68" s="50">
        <v>0</v>
      </c>
      <c r="AC68" s="50">
        <v>9.8314000000000004</v>
      </c>
      <c r="AD68" s="50">
        <v>0</v>
      </c>
      <c r="AE68" s="50">
        <v>19.1038</v>
      </c>
      <c r="AF68" s="50">
        <v>8.8609000000000009</v>
      </c>
      <c r="AG68" s="50">
        <v>5.117</v>
      </c>
      <c r="AH68" s="50">
        <v>0</v>
      </c>
      <c r="AI68" s="50">
        <v>5.117</v>
      </c>
      <c r="AJ68" s="50">
        <v>0</v>
      </c>
      <c r="AK68" s="50">
        <v>0</v>
      </c>
      <c r="AL68" s="50">
        <v>5.117</v>
      </c>
      <c r="AM68" s="50">
        <v>29.147300000000001</v>
      </c>
    </row>
    <row r="69" spans="1:39" hidden="1" outlineLevel="1">
      <c r="A69" s="15">
        <v>42309</v>
      </c>
      <c r="B69" s="50">
        <v>29.257300000000001</v>
      </c>
      <c r="C69" s="50">
        <v>31.433800000000002</v>
      </c>
      <c r="D69" s="50">
        <v>43.214199999999998</v>
      </c>
      <c r="E69" s="50">
        <v>26.846</v>
      </c>
      <c r="F69" s="50">
        <v>28.468499999999999</v>
      </c>
      <c r="G69" s="50">
        <v>30.509799999999998</v>
      </c>
      <c r="H69" s="50">
        <v>10.795999999999999</v>
      </c>
      <c r="I69" s="50">
        <v>31.427199999999999</v>
      </c>
      <c r="J69" s="50">
        <v>43.211599999999997</v>
      </c>
      <c r="K69" s="50">
        <v>26.846</v>
      </c>
      <c r="L69" s="50">
        <v>28.4694</v>
      </c>
      <c r="M69" s="50">
        <v>30.509799999999998</v>
      </c>
      <c r="N69" s="50">
        <v>10.795999999999999</v>
      </c>
      <c r="O69" s="50">
        <v>44.139299999999999</v>
      </c>
      <c r="P69" s="50">
        <v>44.618200000000002</v>
      </c>
      <c r="Q69" s="50">
        <v>22</v>
      </c>
      <c r="R69" s="50">
        <v>22</v>
      </c>
      <c r="S69" s="50" t="s">
        <v>126</v>
      </c>
      <c r="T69" s="50">
        <v>0</v>
      </c>
      <c r="U69" s="50">
        <v>8.0437999999999992</v>
      </c>
      <c r="V69" s="50">
        <v>0</v>
      </c>
      <c r="W69" s="50">
        <v>8.0437999999999992</v>
      </c>
      <c r="X69" s="50">
        <v>0</v>
      </c>
      <c r="Y69" s="50">
        <v>15.493600000000001</v>
      </c>
      <c r="Z69" s="50">
        <v>7.8531000000000004</v>
      </c>
      <c r="AA69" s="50">
        <v>10.043699999999999</v>
      </c>
      <c r="AB69" s="50">
        <v>0</v>
      </c>
      <c r="AC69" s="50">
        <v>10.043699999999999</v>
      </c>
      <c r="AD69" s="50">
        <v>0</v>
      </c>
      <c r="AE69" s="50">
        <v>15.493600000000001</v>
      </c>
      <c r="AF69" s="50">
        <v>9.8618000000000006</v>
      </c>
      <c r="AG69" s="50">
        <v>1.2482</v>
      </c>
      <c r="AH69" s="50">
        <v>0</v>
      </c>
      <c r="AI69" s="50">
        <v>1.2482</v>
      </c>
      <c r="AJ69" s="50">
        <v>0</v>
      </c>
      <c r="AK69" s="50" t="s">
        <v>126</v>
      </c>
      <c r="AL69" s="50">
        <v>1.2482</v>
      </c>
      <c r="AM69" s="50">
        <v>28.598800000000001</v>
      </c>
    </row>
    <row r="70" spans="1:39" hidden="1" outlineLevel="1">
      <c r="A70" s="15">
        <v>42339</v>
      </c>
      <c r="B70" s="50">
        <v>26.485099999999999</v>
      </c>
      <c r="C70" s="50">
        <v>29.938400000000001</v>
      </c>
      <c r="D70" s="50">
        <v>41.988199999999999</v>
      </c>
      <c r="E70" s="50">
        <v>25.2332</v>
      </c>
      <c r="F70" s="50">
        <v>32.793500000000002</v>
      </c>
      <c r="G70" s="50">
        <v>29.644300000000001</v>
      </c>
      <c r="H70" s="50">
        <v>7.8239999999999998</v>
      </c>
      <c r="I70" s="50">
        <v>30.065000000000001</v>
      </c>
      <c r="J70" s="50">
        <v>41.974600000000002</v>
      </c>
      <c r="K70" s="50">
        <v>25.387699999999999</v>
      </c>
      <c r="L70" s="50">
        <v>32.796799999999998</v>
      </c>
      <c r="M70" s="50">
        <v>29.644300000000001</v>
      </c>
      <c r="N70" s="50">
        <v>7.9242999999999997</v>
      </c>
      <c r="O70" s="50">
        <v>8.9934999999999992</v>
      </c>
      <c r="P70" s="50">
        <v>49.210700000000003</v>
      </c>
      <c r="Q70" s="50">
        <v>5.1196999999999999</v>
      </c>
      <c r="R70" s="50">
        <v>22</v>
      </c>
      <c r="S70" s="50" t="s">
        <v>126</v>
      </c>
      <c r="T70" s="50">
        <v>5.0442999999999998</v>
      </c>
      <c r="U70" s="50">
        <v>1.7060999999999999</v>
      </c>
      <c r="V70" s="50">
        <v>0</v>
      </c>
      <c r="W70" s="50">
        <v>1.7060999999999999</v>
      </c>
      <c r="X70" s="50">
        <v>0</v>
      </c>
      <c r="Y70" s="50">
        <v>16.705400000000001</v>
      </c>
      <c r="Z70" s="50">
        <v>1.7057</v>
      </c>
      <c r="AA70" s="50">
        <v>1.7587999999999999</v>
      </c>
      <c r="AB70" s="50">
        <v>0</v>
      </c>
      <c r="AC70" s="50">
        <v>1.7587999999999999</v>
      </c>
      <c r="AD70" s="50">
        <v>0</v>
      </c>
      <c r="AE70" s="50">
        <v>16.705400000000001</v>
      </c>
      <c r="AF70" s="50">
        <v>1.7584</v>
      </c>
      <c r="AG70" s="50">
        <v>0</v>
      </c>
      <c r="AH70" s="50">
        <v>0</v>
      </c>
      <c r="AI70" s="50">
        <v>0</v>
      </c>
      <c r="AJ70" s="50">
        <v>0</v>
      </c>
      <c r="AK70" s="50" t="s">
        <v>126</v>
      </c>
      <c r="AL70" s="50">
        <v>0</v>
      </c>
      <c r="AM70" s="50">
        <v>27.0884</v>
      </c>
    </row>
    <row r="71" spans="1:39" hidden="1" outlineLevel="1">
      <c r="A71" s="15">
        <v>42370</v>
      </c>
      <c r="B71" s="50">
        <v>31.410900000000002</v>
      </c>
      <c r="C71" s="50">
        <v>33.388100000000001</v>
      </c>
      <c r="D71" s="50">
        <v>38.750100000000003</v>
      </c>
      <c r="E71" s="50">
        <v>29.33</v>
      </c>
      <c r="F71" s="50">
        <v>30.741800000000001</v>
      </c>
      <c r="G71" s="50">
        <v>29.938600000000001</v>
      </c>
      <c r="H71" s="50">
        <v>17.2866</v>
      </c>
      <c r="I71" s="50">
        <v>33.434100000000001</v>
      </c>
      <c r="J71" s="50">
        <v>38.745699999999999</v>
      </c>
      <c r="K71" s="50">
        <v>29.396799999999999</v>
      </c>
      <c r="L71" s="50">
        <v>30.762799999999999</v>
      </c>
      <c r="M71" s="50">
        <v>29.938600000000001</v>
      </c>
      <c r="N71" s="50">
        <v>17.4299</v>
      </c>
      <c r="O71" s="50">
        <v>19.040500000000002</v>
      </c>
      <c r="P71" s="50">
        <v>44.499600000000001</v>
      </c>
      <c r="Q71" s="50">
        <v>16.103100000000001</v>
      </c>
      <c r="R71" s="50">
        <v>22</v>
      </c>
      <c r="S71" s="50" t="s">
        <v>126</v>
      </c>
      <c r="T71" s="50">
        <v>15.750999999999999</v>
      </c>
      <c r="U71" s="50">
        <v>13.362</v>
      </c>
      <c r="V71" s="50">
        <v>0</v>
      </c>
      <c r="W71" s="50">
        <v>13.362</v>
      </c>
      <c r="X71" s="50">
        <v>0</v>
      </c>
      <c r="Y71" s="50">
        <v>25.398299999999999</v>
      </c>
      <c r="Z71" s="50">
        <v>11.1135</v>
      </c>
      <c r="AA71" s="50">
        <v>13.362</v>
      </c>
      <c r="AB71" s="50">
        <v>0</v>
      </c>
      <c r="AC71" s="50">
        <v>13.362</v>
      </c>
      <c r="AD71" s="50">
        <v>0</v>
      </c>
      <c r="AE71" s="50">
        <v>25.398299999999999</v>
      </c>
      <c r="AF71" s="50">
        <v>11.1135</v>
      </c>
      <c r="AG71" s="50">
        <v>0</v>
      </c>
      <c r="AH71" s="50">
        <v>0</v>
      </c>
      <c r="AI71" s="50">
        <v>0</v>
      </c>
      <c r="AJ71" s="50">
        <v>0</v>
      </c>
      <c r="AK71" s="50" t="s">
        <v>126</v>
      </c>
      <c r="AL71" s="50">
        <v>0</v>
      </c>
      <c r="AM71" s="50">
        <v>26.846699999999998</v>
      </c>
    </row>
    <row r="72" spans="1:39" hidden="1" outlineLevel="1">
      <c r="A72" s="15">
        <v>42401</v>
      </c>
      <c r="B72" s="50">
        <v>28.784199999999998</v>
      </c>
      <c r="C72" s="50">
        <v>31.273800000000001</v>
      </c>
      <c r="D72" s="50">
        <v>38.129199999999997</v>
      </c>
      <c r="E72" s="50">
        <v>26.626799999999999</v>
      </c>
      <c r="F72" s="50">
        <v>35.944600000000001</v>
      </c>
      <c r="G72" s="50">
        <v>30.1965</v>
      </c>
      <c r="H72" s="50">
        <v>6.6718999999999999</v>
      </c>
      <c r="I72" s="50">
        <v>31.269300000000001</v>
      </c>
      <c r="J72" s="50">
        <v>38.124200000000002</v>
      </c>
      <c r="K72" s="50">
        <v>26.626799999999999</v>
      </c>
      <c r="L72" s="50">
        <v>35.944600000000001</v>
      </c>
      <c r="M72" s="50">
        <v>30.1965</v>
      </c>
      <c r="N72" s="50">
        <v>6.6718999999999999</v>
      </c>
      <c r="O72" s="50">
        <v>43.822200000000002</v>
      </c>
      <c r="P72" s="50">
        <v>43.8249</v>
      </c>
      <c r="Q72" s="50">
        <v>22</v>
      </c>
      <c r="R72" s="50">
        <v>22</v>
      </c>
      <c r="S72" s="50" t="s">
        <v>126</v>
      </c>
      <c r="T72" s="50">
        <v>0</v>
      </c>
      <c r="U72" s="50">
        <v>3.1269999999999998</v>
      </c>
      <c r="V72" s="50">
        <v>0</v>
      </c>
      <c r="W72" s="50">
        <v>3.1269999999999998</v>
      </c>
      <c r="X72" s="50">
        <v>0</v>
      </c>
      <c r="Y72" s="50">
        <v>17</v>
      </c>
      <c r="Z72" s="50">
        <v>3.0133000000000001</v>
      </c>
      <c r="AA72" s="50">
        <v>1.542</v>
      </c>
      <c r="AB72" s="50">
        <v>0</v>
      </c>
      <c r="AC72" s="50">
        <v>1.542</v>
      </c>
      <c r="AD72" s="50">
        <v>0</v>
      </c>
      <c r="AE72" s="50">
        <v>17</v>
      </c>
      <c r="AF72" s="50">
        <v>1.3962000000000001</v>
      </c>
      <c r="AG72" s="50">
        <v>13.743499999999999</v>
      </c>
      <c r="AH72" s="50">
        <v>0</v>
      </c>
      <c r="AI72" s="50">
        <v>13.743499999999999</v>
      </c>
      <c r="AJ72" s="50">
        <v>0</v>
      </c>
      <c r="AK72" s="50" t="s">
        <v>126</v>
      </c>
      <c r="AL72" s="50">
        <v>13.743499999999999</v>
      </c>
      <c r="AM72" s="50">
        <v>28.000800000000002</v>
      </c>
    </row>
    <row r="73" spans="1:39" hidden="1" outlineLevel="1">
      <c r="A73" s="15">
        <v>42430</v>
      </c>
      <c r="B73" s="50">
        <v>30.209199999999999</v>
      </c>
      <c r="C73" s="50">
        <v>31.609400000000001</v>
      </c>
      <c r="D73" s="50">
        <v>37.585099999999997</v>
      </c>
      <c r="E73" s="50">
        <v>27.808499999999999</v>
      </c>
      <c r="F73" s="50">
        <v>28.3598</v>
      </c>
      <c r="G73" s="50">
        <v>29.614000000000001</v>
      </c>
      <c r="H73" s="50">
        <v>13.559699999999999</v>
      </c>
      <c r="I73" s="50">
        <v>31.635200000000001</v>
      </c>
      <c r="J73" s="50">
        <v>37.583799999999997</v>
      </c>
      <c r="K73" s="50">
        <v>27.844100000000001</v>
      </c>
      <c r="L73" s="50">
        <v>28.371600000000001</v>
      </c>
      <c r="M73" s="50">
        <v>29.614000000000001</v>
      </c>
      <c r="N73" s="50">
        <v>13.5747</v>
      </c>
      <c r="O73" s="50">
        <v>16.9878</v>
      </c>
      <c r="P73" s="50">
        <v>39.963500000000003</v>
      </c>
      <c r="Q73" s="50">
        <v>13.7409</v>
      </c>
      <c r="R73" s="50">
        <v>22</v>
      </c>
      <c r="S73" s="50" t="s">
        <v>126</v>
      </c>
      <c r="T73" s="50">
        <v>12.9</v>
      </c>
      <c r="U73" s="50">
        <v>17.2911</v>
      </c>
      <c r="V73" s="50">
        <v>0</v>
      </c>
      <c r="W73" s="50">
        <v>17.2911</v>
      </c>
      <c r="X73" s="50">
        <v>0</v>
      </c>
      <c r="Y73" s="50">
        <v>23.416899999999998</v>
      </c>
      <c r="Z73" s="50">
        <v>5.7469000000000001</v>
      </c>
      <c r="AA73" s="50">
        <v>18.3779</v>
      </c>
      <c r="AB73" s="50">
        <v>0</v>
      </c>
      <c r="AC73" s="50">
        <v>18.3779</v>
      </c>
      <c r="AD73" s="50">
        <v>0</v>
      </c>
      <c r="AE73" s="50">
        <v>23.416899999999998</v>
      </c>
      <c r="AF73" s="50">
        <v>6.9287999999999998</v>
      </c>
      <c r="AG73" s="50">
        <v>0</v>
      </c>
      <c r="AH73" s="50">
        <v>0</v>
      </c>
      <c r="AI73" s="50">
        <v>0</v>
      </c>
      <c r="AJ73" s="50">
        <v>0</v>
      </c>
      <c r="AK73" s="50" t="s">
        <v>126</v>
      </c>
      <c r="AL73" s="50">
        <v>0</v>
      </c>
      <c r="AM73" s="50">
        <v>26.747599999999998</v>
      </c>
    </row>
    <row r="74" spans="1:39" hidden="1" outlineLevel="1">
      <c r="A74" s="15">
        <v>42461</v>
      </c>
      <c r="B74" s="50">
        <v>30.686299999999999</v>
      </c>
      <c r="C74" s="50">
        <v>32.976199999999999</v>
      </c>
      <c r="D74" s="50">
        <v>39.337200000000003</v>
      </c>
      <c r="E74" s="50">
        <v>29.376300000000001</v>
      </c>
      <c r="F74" s="50">
        <v>35.100999999999999</v>
      </c>
      <c r="G74" s="50">
        <v>30.276599999999998</v>
      </c>
      <c r="H74" s="50">
        <v>15.3408</v>
      </c>
      <c r="I74" s="50">
        <v>32.969099999999997</v>
      </c>
      <c r="J74" s="50">
        <v>39.329500000000003</v>
      </c>
      <c r="K74" s="50">
        <v>29.376300000000001</v>
      </c>
      <c r="L74" s="50">
        <v>35.100999999999999</v>
      </c>
      <c r="M74" s="50">
        <v>30.276599999999998</v>
      </c>
      <c r="N74" s="50">
        <v>15.3408</v>
      </c>
      <c r="O74" s="50">
        <v>43.459600000000002</v>
      </c>
      <c r="P74" s="50">
        <v>43.459600000000002</v>
      </c>
      <c r="Q74" s="50" t="s">
        <v>126</v>
      </c>
      <c r="R74" s="50" t="s">
        <v>126</v>
      </c>
      <c r="S74" s="50" t="s">
        <v>126</v>
      </c>
      <c r="T74" s="50" t="s">
        <v>126</v>
      </c>
      <c r="U74" s="50">
        <v>10.2134</v>
      </c>
      <c r="V74" s="50">
        <v>0</v>
      </c>
      <c r="W74" s="50">
        <v>10.2134</v>
      </c>
      <c r="X74" s="50">
        <v>0</v>
      </c>
      <c r="Y74" s="50">
        <v>16.079999999999998</v>
      </c>
      <c r="Z74" s="50">
        <v>10.2044</v>
      </c>
      <c r="AA74" s="50">
        <v>10.2134</v>
      </c>
      <c r="AB74" s="50">
        <v>0</v>
      </c>
      <c r="AC74" s="50">
        <v>10.2134</v>
      </c>
      <c r="AD74" s="50">
        <v>0</v>
      </c>
      <c r="AE74" s="50">
        <v>16.079999999999998</v>
      </c>
      <c r="AF74" s="50">
        <v>10.2044</v>
      </c>
      <c r="AG74" s="50">
        <v>0</v>
      </c>
      <c r="AH74" s="50">
        <v>0</v>
      </c>
      <c r="AI74" s="50" t="s">
        <v>126</v>
      </c>
      <c r="AJ74" s="50" t="s">
        <v>126</v>
      </c>
      <c r="AK74" s="50" t="s">
        <v>126</v>
      </c>
      <c r="AL74" s="50" t="s">
        <v>126</v>
      </c>
      <c r="AM74" s="50">
        <v>26.5779</v>
      </c>
    </row>
    <row r="75" spans="1:39" hidden="1" outlineLevel="1">
      <c r="A75" s="15">
        <v>42491</v>
      </c>
      <c r="B75" s="50">
        <v>32.048299999999998</v>
      </c>
      <c r="C75" s="50">
        <v>34.690100000000001</v>
      </c>
      <c r="D75" s="50">
        <v>37.535400000000003</v>
      </c>
      <c r="E75" s="50">
        <v>32.7697</v>
      </c>
      <c r="F75" s="50">
        <v>41.707099999999997</v>
      </c>
      <c r="G75" s="50">
        <v>31.547000000000001</v>
      </c>
      <c r="H75" s="50">
        <v>18.721499999999999</v>
      </c>
      <c r="I75" s="50">
        <v>34.664900000000003</v>
      </c>
      <c r="J75" s="50">
        <v>37.503999999999998</v>
      </c>
      <c r="K75" s="50">
        <v>32.7697</v>
      </c>
      <c r="L75" s="50">
        <v>41.707099999999997</v>
      </c>
      <c r="M75" s="50">
        <v>31.547000000000001</v>
      </c>
      <c r="N75" s="50">
        <v>18.721499999999999</v>
      </c>
      <c r="O75" s="50">
        <v>40.375599999999999</v>
      </c>
      <c r="P75" s="50">
        <v>40.375900000000001</v>
      </c>
      <c r="Q75" s="50">
        <v>19</v>
      </c>
      <c r="R75" s="50">
        <v>19</v>
      </c>
      <c r="S75" s="50" t="s">
        <v>126</v>
      </c>
      <c r="T75" s="50" t="s">
        <v>126</v>
      </c>
      <c r="U75" s="50">
        <v>13.5526</v>
      </c>
      <c r="V75" s="50">
        <v>0</v>
      </c>
      <c r="W75" s="50">
        <v>13.5526</v>
      </c>
      <c r="X75" s="50">
        <v>0</v>
      </c>
      <c r="Y75" s="50">
        <v>17.3157</v>
      </c>
      <c r="Z75" s="50">
        <v>13.5488</v>
      </c>
      <c r="AA75" s="50">
        <v>13.5526</v>
      </c>
      <c r="AB75" s="50">
        <v>0</v>
      </c>
      <c r="AC75" s="50">
        <v>13.5526</v>
      </c>
      <c r="AD75" s="50">
        <v>0</v>
      </c>
      <c r="AE75" s="50">
        <v>17.3157</v>
      </c>
      <c r="AF75" s="50">
        <v>13.5488</v>
      </c>
      <c r="AG75" s="50">
        <v>0</v>
      </c>
      <c r="AH75" s="50">
        <v>0</v>
      </c>
      <c r="AI75" s="50">
        <v>0</v>
      </c>
      <c r="AJ75" s="50">
        <v>0</v>
      </c>
      <c r="AK75" s="50" t="s">
        <v>126</v>
      </c>
      <c r="AL75" s="50" t="s">
        <v>126</v>
      </c>
      <c r="AM75" s="50">
        <v>27.156300000000002</v>
      </c>
    </row>
    <row r="76" spans="1:39" hidden="1" outlineLevel="1">
      <c r="A76" s="15">
        <v>42522</v>
      </c>
      <c r="B76" s="50">
        <v>31.133600000000001</v>
      </c>
      <c r="C76" s="50">
        <v>34.677999999999997</v>
      </c>
      <c r="D76" s="50">
        <v>38.990900000000003</v>
      </c>
      <c r="E76" s="50">
        <v>32.4313</v>
      </c>
      <c r="F76" s="50">
        <v>39.9373</v>
      </c>
      <c r="G76" s="50">
        <v>32.1875</v>
      </c>
      <c r="H76" s="50">
        <v>18.044</v>
      </c>
      <c r="I76" s="50">
        <v>34.664400000000001</v>
      </c>
      <c r="J76" s="50">
        <v>38.964199999999998</v>
      </c>
      <c r="K76" s="50">
        <v>32.4313</v>
      </c>
      <c r="L76" s="50">
        <v>39.9373</v>
      </c>
      <c r="M76" s="50">
        <v>32.1875</v>
      </c>
      <c r="N76" s="50">
        <v>18.044</v>
      </c>
      <c r="O76" s="50">
        <v>47.679299999999998</v>
      </c>
      <c r="P76" s="50">
        <v>47.679299999999998</v>
      </c>
      <c r="Q76" s="50" t="s">
        <v>126</v>
      </c>
      <c r="R76" s="50" t="s">
        <v>126</v>
      </c>
      <c r="S76" s="50" t="s">
        <v>126</v>
      </c>
      <c r="T76" s="50" t="s">
        <v>126</v>
      </c>
      <c r="U76" s="50">
        <v>15.2044</v>
      </c>
      <c r="V76" s="50">
        <v>0</v>
      </c>
      <c r="W76" s="50">
        <v>15.2044</v>
      </c>
      <c r="X76" s="50">
        <v>0</v>
      </c>
      <c r="Y76" s="50">
        <v>15.3307</v>
      </c>
      <c r="Z76" s="50">
        <v>15.2041</v>
      </c>
      <c r="AA76" s="50">
        <v>15.2044</v>
      </c>
      <c r="AB76" s="50">
        <v>0</v>
      </c>
      <c r="AC76" s="50">
        <v>15.2044</v>
      </c>
      <c r="AD76" s="50">
        <v>0</v>
      </c>
      <c r="AE76" s="50">
        <v>15.3307</v>
      </c>
      <c r="AF76" s="50">
        <v>15.2041</v>
      </c>
      <c r="AG76" s="50">
        <v>0</v>
      </c>
      <c r="AH76" s="50">
        <v>0</v>
      </c>
      <c r="AI76" s="50" t="s">
        <v>126</v>
      </c>
      <c r="AJ76" s="50" t="s">
        <v>126</v>
      </c>
      <c r="AK76" s="50" t="s">
        <v>126</v>
      </c>
      <c r="AL76" s="50" t="s">
        <v>126</v>
      </c>
      <c r="AM76" s="50">
        <v>24.307400000000001</v>
      </c>
    </row>
    <row r="77" spans="1:39" hidden="1" outlineLevel="1">
      <c r="A77" s="15">
        <v>42552</v>
      </c>
      <c r="B77" s="50">
        <v>30.8432</v>
      </c>
      <c r="C77" s="50">
        <v>35.551400000000001</v>
      </c>
      <c r="D77" s="50">
        <v>39.420200000000001</v>
      </c>
      <c r="E77" s="50">
        <v>33.322200000000002</v>
      </c>
      <c r="F77" s="50">
        <v>45.790599999999998</v>
      </c>
      <c r="G77" s="50">
        <v>32.3461</v>
      </c>
      <c r="H77" s="50">
        <v>19.189900000000002</v>
      </c>
      <c r="I77" s="50">
        <v>35.538699999999999</v>
      </c>
      <c r="J77" s="50">
        <v>39.397599999999997</v>
      </c>
      <c r="K77" s="50">
        <v>33.322200000000002</v>
      </c>
      <c r="L77" s="50">
        <v>45.790599999999998</v>
      </c>
      <c r="M77" s="50">
        <v>32.3461</v>
      </c>
      <c r="N77" s="50">
        <v>19.189900000000002</v>
      </c>
      <c r="O77" s="50">
        <v>46.502699999999997</v>
      </c>
      <c r="P77" s="50">
        <v>46.502699999999997</v>
      </c>
      <c r="Q77" s="50" t="s">
        <v>126</v>
      </c>
      <c r="R77" s="50" t="s">
        <v>126</v>
      </c>
      <c r="S77" s="50" t="s">
        <v>126</v>
      </c>
      <c r="T77" s="50" t="s">
        <v>126</v>
      </c>
      <c r="U77" s="50">
        <v>12.4368</v>
      </c>
      <c r="V77" s="50">
        <v>0</v>
      </c>
      <c r="W77" s="50">
        <v>12.4368</v>
      </c>
      <c r="X77" s="50">
        <v>0</v>
      </c>
      <c r="Y77" s="50">
        <v>26.876300000000001</v>
      </c>
      <c r="Z77" s="50">
        <v>12.4247</v>
      </c>
      <c r="AA77" s="50">
        <v>12.4368</v>
      </c>
      <c r="AB77" s="50">
        <v>0</v>
      </c>
      <c r="AC77" s="50">
        <v>12.4368</v>
      </c>
      <c r="AD77" s="50">
        <v>0</v>
      </c>
      <c r="AE77" s="50">
        <v>26.876300000000001</v>
      </c>
      <c r="AF77" s="50">
        <v>12.4247</v>
      </c>
      <c r="AG77" s="50">
        <v>0</v>
      </c>
      <c r="AH77" s="50">
        <v>0</v>
      </c>
      <c r="AI77" s="50" t="s">
        <v>126</v>
      </c>
      <c r="AJ77" s="50" t="s">
        <v>126</v>
      </c>
      <c r="AK77" s="50" t="s">
        <v>126</v>
      </c>
      <c r="AL77" s="50" t="s">
        <v>126</v>
      </c>
      <c r="AM77" s="50">
        <v>23.462800000000001</v>
      </c>
    </row>
    <row r="78" spans="1:39" hidden="1" outlineLevel="1">
      <c r="A78" s="15">
        <v>42583</v>
      </c>
      <c r="B78" s="50">
        <v>30.213899999999999</v>
      </c>
      <c r="C78" s="50">
        <v>34.283499999999997</v>
      </c>
      <c r="D78" s="50">
        <v>36.311100000000003</v>
      </c>
      <c r="E78" s="50">
        <v>32.460999999999999</v>
      </c>
      <c r="F78" s="50">
        <v>38.401400000000002</v>
      </c>
      <c r="G78" s="50">
        <v>31.905100000000001</v>
      </c>
      <c r="H78" s="50">
        <v>27.1693</v>
      </c>
      <c r="I78" s="50">
        <v>34.278799999999997</v>
      </c>
      <c r="J78" s="50">
        <v>36.302599999999998</v>
      </c>
      <c r="K78" s="50">
        <v>32.461100000000002</v>
      </c>
      <c r="L78" s="50">
        <v>38.402999999999999</v>
      </c>
      <c r="M78" s="50">
        <v>31.905100000000001</v>
      </c>
      <c r="N78" s="50">
        <v>27.1693</v>
      </c>
      <c r="O78" s="50">
        <v>47.1693</v>
      </c>
      <c r="P78" s="50">
        <v>47.5608</v>
      </c>
      <c r="Q78" s="50">
        <v>15.5</v>
      </c>
      <c r="R78" s="50">
        <v>15.5</v>
      </c>
      <c r="S78" s="50" t="s">
        <v>126</v>
      </c>
      <c r="T78" s="50" t="s">
        <v>126</v>
      </c>
      <c r="U78" s="50">
        <v>6.2845000000000004</v>
      </c>
      <c r="V78" s="50">
        <v>0</v>
      </c>
      <c r="W78" s="50">
        <v>6.2845000000000004</v>
      </c>
      <c r="X78" s="50">
        <v>0</v>
      </c>
      <c r="Y78" s="50">
        <v>0.37459999999999999</v>
      </c>
      <c r="Z78" s="50">
        <v>6.6967999999999996</v>
      </c>
      <c r="AA78" s="50">
        <v>6.2845000000000004</v>
      </c>
      <c r="AB78" s="50">
        <v>0</v>
      </c>
      <c r="AC78" s="50">
        <v>6.2845000000000004</v>
      </c>
      <c r="AD78" s="50">
        <v>0</v>
      </c>
      <c r="AE78" s="50">
        <v>0.37459999999999999</v>
      </c>
      <c r="AF78" s="50">
        <v>6.6967999999999996</v>
      </c>
      <c r="AG78" s="50">
        <v>0</v>
      </c>
      <c r="AH78" s="50">
        <v>0</v>
      </c>
      <c r="AI78" s="50">
        <v>0</v>
      </c>
      <c r="AJ78" s="50">
        <v>0</v>
      </c>
      <c r="AK78" s="50" t="s">
        <v>126</v>
      </c>
      <c r="AL78" s="50" t="s">
        <v>126</v>
      </c>
      <c r="AM78" s="50">
        <v>22.264399999999998</v>
      </c>
    </row>
    <row r="79" spans="1:39" hidden="1" outlineLevel="1">
      <c r="A79" s="15">
        <v>42614</v>
      </c>
      <c r="B79" s="50">
        <v>31.637699999999999</v>
      </c>
      <c r="C79" s="50">
        <v>34.146900000000002</v>
      </c>
      <c r="D79" s="50">
        <v>38.3035</v>
      </c>
      <c r="E79" s="50">
        <v>31.5991</v>
      </c>
      <c r="F79" s="50">
        <v>38.1008</v>
      </c>
      <c r="G79" s="50">
        <v>31.864999999999998</v>
      </c>
      <c r="H79" s="50">
        <v>22.5121</v>
      </c>
      <c r="I79" s="50">
        <v>34.0456</v>
      </c>
      <c r="J79" s="50">
        <v>38.105699999999999</v>
      </c>
      <c r="K79" s="50">
        <v>31.5992</v>
      </c>
      <c r="L79" s="50">
        <v>38.101599999999998</v>
      </c>
      <c r="M79" s="50">
        <v>31.864999999999998</v>
      </c>
      <c r="N79" s="50">
        <v>22.5121</v>
      </c>
      <c r="O79" s="50">
        <v>49.762700000000002</v>
      </c>
      <c r="P79" s="50">
        <v>49.775599999999997</v>
      </c>
      <c r="Q79" s="50">
        <v>15.5</v>
      </c>
      <c r="R79" s="50">
        <v>15.5</v>
      </c>
      <c r="S79" s="50" t="s">
        <v>126</v>
      </c>
      <c r="T79" s="50" t="s">
        <v>126</v>
      </c>
      <c r="U79" s="50">
        <v>19.5989</v>
      </c>
      <c r="V79" s="50">
        <v>0</v>
      </c>
      <c r="W79" s="50">
        <v>19.5989</v>
      </c>
      <c r="X79" s="50">
        <v>0</v>
      </c>
      <c r="Y79" s="50">
        <v>26.444099999999999</v>
      </c>
      <c r="Z79" s="50">
        <v>13.8741</v>
      </c>
      <c r="AA79" s="50">
        <v>19.5989</v>
      </c>
      <c r="AB79" s="50">
        <v>0</v>
      </c>
      <c r="AC79" s="50">
        <v>19.5989</v>
      </c>
      <c r="AD79" s="50">
        <v>0</v>
      </c>
      <c r="AE79" s="50">
        <v>26.444099999999999</v>
      </c>
      <c r="AF79" s="50">
        <v>13.8741</v>
      </c>
      <c r="AG79" s="50">
        <v>0</v>
      </c>
      <c r="AH79" s="50">
        <v>0</v>
      </c>
      <c r="AI79" s="50">
        <v>0</v>
      </c>
      <c r="AJ79" s="50">
        <v>0</v>
      </c>
      <c r="AK79" s="50" t="s">
        <v>126</v>
      </c>
      <c r="AL79" s="50" t="s">
        <v>126</v>
      </c>
      <c r="AM79" s="50">
        <v>25.150400000000001</v>
      </c>
    </row>
    <row r="80" spans="1:39" hidden="1" outlineLevel="1">
      <c r="A80" s="15">
        <v>42644</v>
      </c>
      <c r="B80" s="50">
        <v>32.977499999999999</v>
      </c>
      <c r="C80" s="50">
        <v>34.541899999999998</v>
      </c>
      <c r="D80" s="50">
        <v>39.363300000000002</v>
      </c>
      <c r="E80" s="50">
        <v>31.7559</v>
      </c>
      <c r="F80" s="50">
        <v>40.160299999999999</v>
      </c>
      <c r="G80" s="50">
        <v>31.066400000000002</v>
      </c>
      <c r="H80" s="50">
        <v>25.694199999999999</v>
      </c>
      <c r="I80" s="50">
        <v>34.540999999999997</v>
      </c>
      <c r="J80" s="50">
        <v>39.356900000000003</v>
      </c>
      <c r="K80" s="50">
        <v>31.76</v>
      </c>
      <c r="L80" s="50">
        <v>40.218499999999999</v>
      </c>
      <c r="M80" s="50">
        <v>31.066400000000002</v>
      </c>
      <c r="N80" s="50">
        <v>25.694199999999999</v>
      </c>
      <c r="O80" s="50">
        <v>36.381300000000003</v>
      </c>
      <c r="P80" s="50">
        <v>46.332299999999996</v>
      </c>
      <c r="Q80" s="50">
        <v>15</v>
      </c>
      <c r="R80" s="50">
        <v>15</v>
      </c>
      <c r="S80" s="50" t="s">
        <v>126</v>
      </c>
      <c r="T80" s="50">
        <v>0</v>
      </c>
      <c r="U80" s="50">
        <v>14.0626</v>
      </c>
      <c r="V80" s="50">
        <v>0</v>
      </c>
      <c r="W80" s="50">
        <v>14.0626</v>
      </c>
      <c r="X80" s="50">
        <v>0</v>
      </c>
      <c r="Y80" s="50">
        <v>0</v>
      </c>
      <c r="Z80" s="50">
        <v>14.0626</v>
      </c>
      <c r="AA80" s="50">
        <v>20.532399999999999</v>
      </c>
      <c r="AB80" s="50">
        <v>0</v>
      </c>
      <c r="AC80" s="50">
        <v>20.532399999999999</v>
      </c>
      <c r="AD80" s="50">
        <v>0</v>
      </c>
      <c r="AE80" s="50">
        <v>0</v>
      </c>
      <c r="AF80" s="50">
        <v>20.532399999999999</v>
      </c>
      <c r="AG80" s="50">
        <v>11.9</v>
      </c>
      <c r="AH80" s="50">
        <v>0</v>
      </c>
      <c r="AI80" s="50">
        <v>11.9</v>
      </c>
      <c r="AJ80" s="50">
        <v>0</v>
      </c>
      <c r="AK80" s="50" t="s">
        <v>126</v>
      </c>
      <c r="AL80" s="50">
        <v>11.9</v>
      </c>
      <c r="AM80" s="50">
        <v>26.413499999999999</v>
      </c>
    </row>
    <row r="81" spans="1:39" hidden="1" outlineLevel="1">
      <c r="A81" s="15">
        <v>42675</v>
      </c>
      <c r="B81" s="50">
        <v>30.8765</v>
      </c>
      <c r="C81" s="50">
        <v>32.485900000000001</v>
      </c>
      <c r="D81" s="50">
        <v>36.068399999999997</v>
      </c>
      <c r="E81" s="50">
        <v>29.790199999999999</v>
      </c>
      <c r="F81" s="50">
        <v>34.349800000000002</v>
      </c>
      <c r="G81" s="50">
        <v>30.889399999999998</v>
      </c>
      <c r="H81" s="50">
        <v>18.317799999999998</v>
      </c>
      <c r="I81" s="50">
        <v>32.482900000000001</v>
      </c>
      <c r="J81" s="50">
        <v>36.063600000000001</v>
      </c>
      <c r="K81" s="50">
        <v>29.790199999999999</v>
      </c>
      <c r="L81" s="50">
        <v>34.349800000000002</v>
      </c>
      <c r="M81" s="50">
        <v>30.889399999999998</v>
      </c>
      <c r="N81" s="50">
        <v>18.317799999999998</v>
      </c>
      <c r="O81" s="50">
        <v>43.652299999999997</v>
      </c>
      <c r="P81" s="50">
        <v>43.652299999999997</v>
      </c>
      <c r="Q81" s="50">
        <v>0</v>
      </c>
      <c r="R81" s="50" t="s">
        <v>126</v>
      </c>
      <c r="S81" s="50">
        <v>0</v>
      </c>
      <c r="T81" s="50">
        <v>0</v>
      </c>
      <c r="U81" s="50">
        <v>17.785499999999999</v>
      </c>
      <c r="V81" s="50">
        <v>0</v>
      </c>
      <c r="W81" s="50">
        <v>17.785499999999999</v>
      </c>
      <c r="X81" s="50">
        <v>0</v>
      </c>
      <c r="Y81" s="50">
        <v>19.324000000000002</v>
      </c>
      <c r="Z81" s="50">
        <v>15.990399999999999</v>
      </c>
      <c r="AA81" s="50">
        <v>23.850999999999999</v>
      </c>
      <c r="AB81" s="50">
        <v>0</v>
      </c>
      <c r="AC81" s="50">
        <v>23.850999999999999</v>
      </c>
      <c r="AD81" s="50">
        <v>0</v>
      </c>
      <c r="AE81" s="50">
        <v>25.683399999999999</v>
      </c>
      <c r="AF81" s="50">
        <v>20.543700000000001</v>
      </c>
      <c r="AG81" s="50">
        <v>8.1942000000000004</v>
      </c>
      <c r="AH81" s="50">
        <v>0</v>
      </c>
      <c r="AI81" s="50">
        <v>8.1942000000000004</v>
      </c>
      <c r="AJ81" s="50" t="s">
        <v>126</v>
      </c>
      <c r="AK81" s="50">
        <v>1.95</v>
      </c>
      <c r="AL81" s="50">
        <v>11.9</v>
      </c>
      <c r="AM81" s="50">
        <v>24.58</v>
      </c>
    </row>
    <row r="82" spans="1:39" hidden="1" outlineLevel="1">
      <c r="A82" s="15">
        <v>42705</v>
      </c>
      <c r="B82" s="50">
        <v>31.591899999999999</v>
      </c>
      <c r="C82" s="50">
        <v>33.505800000000001</v>
      </c>
      <c r="D82" s="50">
        <v>37.325099999999999</v>
      </c>
      <c r="E82" s="50">
        <v>30.621700000000001</v>
      </c>
      <c r="F82" s="50">
        <v>32.725299999999997</v>
      </c>
      <c r="G82" s="50">
        <v>31.517199999999999</v>
      </c>
      <c r="H82" s="50">
        <v>21.2531</v>
      </c>
      <c r="I82" s="50">
        <v>33.498399999999997</v>
      </c>
      <c r="J82" s="50">
        <v>37.311900000000001</v>
      </c>
      <c r="K82" s="50">
        <v>30.6221</v>
      </c>
      <c r="L82" s="50">
        <v>32.728900000000003</v>
      </c>
      <c r="M82" s="50">
        <v>31.517199999999999</v>
      </c>
      <c r="N82" s="50">
        <v>21.2531</v>
      </c>
      <c r="O82" s="50">
        <v>47.401400000000002</v>
      </c>
      <c r="P82" s="50">
        <v>48.134300000000003</v>
      </c>
      <c r="Q82" s="50">
        <v>14</v>
      </c>
      <c r="R82" s="50">
        <v>14</v>
      </c>
      <c r="S82" s="50" t="s">
        <v>126</v>
      </c>
      <c r="T82" s="50" t="s">
        <v>126</v>
      </c>
      <c r="U82" s="50">
        <v>14.3239</v>
      </c>
      <c r="V82" s="50">
        <v>0</v>
      </c>
      <c r="W82" s="50">
        <v>14.3239</v>
      </c>
      <c r="X82" s="50">
        <v>0</v>
      </c>
      <c r="Y82" s="50">
        <v>2.4988999999999999</v>
      </c>
      <c r="Z82" s="50">
        <v>14.3353</v>
      </c>
      <c r="AA82" s="50">
        <v>14.3239</v>
      </c>
      <c r="AB82" s="50">
        <v>0</v>
      </c>
      <c r="AC82" s="50">
        <v>14.3239</v>
      </c>
      <c r="AD82" s="50">
        <v>0</v>
      </c>
      <c r="AE82" s="50">
        <v>2.4988999999999999</v>
      </c>
      <c r="AF82" s="50">
        <v>14.3353</v>
      </c>
      <c r="AG82" s="50">
        <v>0</v>
      </c>
      <c r="AH82" s="50">
        <v>0</v>
      </c>
      <c r="AI82" s="50">
        <v>0</v>
      </c>
      <c r="AJ82" s="50">
        <v>0</v>
      </c>
      <c r="AK82" s="50" t="s">
        <v>126</v>
      </c>
      <c r="AL82" s="50" t="s">
        <v>126</v>
      </c>
      <c r="AM82" s="50">
        <v>23.976299999999998</v>
      </c>
    </row>
    <row r="83" spans="1:39" hidden="1" outlineLevel="1">
      <c r="A83" s="15">
        <v>42736</v>
      </c>
      <c r="B83" s="50">
        <v>32.4968</v>
      </c>
      <c r="C83" s="50">
        <v>33.9375</v>
      </c>
      <c r="D83" s="50">
        <v>37.616900000000001</v>
      </c>
      <c r="E83" s="50">
        <v>30.866599999999998</v>
      </c>
      <c r="F83" s="50">
        <v>33.687600000000003</v>
      </c>
      <c r="G83" s="50">
        <v>30.404499999999999</v>
      </c>
      <c r="H83" s="50">
        <v>33.173299999999998</v>
      </c>
      <c r="I83" s="50">
        <v>33.932499999999997</v>
      </c>
      <c r="J83" s="50">
        <v>37.608499999999999</v>
      </c>
      <c r="K83" s="50">
        <v>30.866700000000002</v>
      </c>
      <c r="L83" s="50">
        <v>33.688600000000001</v>
      </c>
      <c r="M83" s="50">
        <v>30.404499999999999</v>
      </c>
      <c r="N83" s="50">
        <v>33.173299999999998</v>
      </c>
      <c r="O83" s="50">
        <v>48.096499999999999</v>
      </c>
      <c r="P83" s="50">
        <v>48.361600000000003</v>
      </c>
      <c r="Q83" s="50">
        <v>14</v>
      </c>
      <c r="R83" s="50">
        <v>14</v>
      </c>
      <c r="S83" s="50" t="s">
        <v>126</v>
      </c>
      <c r="T83" s="50" t="s">
        <v>126</v>
      </c>
      <c r="U83" s="50">
        <v>6.9111000000000002</v>
      </c>
      <c r="V83" s="50">
        <v>0</v>
      </c>
      <c r="W83" s="50">
        <v>6.9111000000000002</v>
      </c>
      <c r="X83" s="50">
        <v>0</v>
      </c>
      <c r="Y83" s="50">
        <v>0</v>
      </c>
      <c r="Z83" s="50">
        <v>6.9111000000000002</v>
      </c>
      <c r="AA83" s="50">
        <v>6.9111000000000002</v>
      </c>
      <c r="AB83" s="50">
        <v>0</v>
      </c>
      <c r="AC83" s="50">
        <v>6.9111000000000002</v>
      </c>
      <c r="AD83" s="50">
        <v>0</v>
      </c>
      <c r="AE83" s="50">
        <v>0</v>
      </c>
      <c r="AF83" s="50">
        <v>6.9111000000000002</v>
      </c>
      <c r="AG83" s="50">
        <v>0</v>
      </c>
      <c r="AH83" s="50">
        <v>0</v>
      </c>
      <c r="AI83" s="50">
        <v>0</v>
      </c>
      <c r="AJ83" s="50">
        <v>0</v>
      </c>
      <c r="AK83" s="50" t="s">
        <v>126</v>
      </c>
      <c r="AL83" s="50" t="s">
        <v>126</v>
      </c>
      <c r="AM83" s="50">
        <v>26.600100000000001</v>
      </c>
    </row>
    <row r="84" spans="1:39" hidden="1" outlineLevel="1">
      <c r="A84" s="15">
        <v>42767</v>
      </c>
      <c r="B84" s="50">
        <v>31.462900000000001</v>
      </c>
      <c r="C84" s="50">
        <v>32.588299999999997</v>
      </c>
      <c r="D84" s="50">
        <v>32.747999999999998</v>
      </c>
      <c r="E84" s="50">
        <v>32.255200000000002</v>
      </c>
      <c r="F84" s="50">
        <v>38.071899999999999</v>
      </c>
      <c r="G84" s="50">
        <v>32.406399999999998</v>
      </c>
      <c r="H84" s="50">
        <v>23.733799999999999</v>
      </c>
      <c r="I84" s="50">
        <v>32.577800000000003</v>
      </c>
      <c r="J84" s="50">
        <v>32.732700000000001</v>
      </c>
      <c r="K84" s="50">
        <v>32.255200000000002</v>
      </c>
      <c r="L84" s="50">
        <v>38.071899999999999</v>
      </c>
      <c r="M84" s="50">
        <v>32.406399999999998</v>
      </c>
      <c r="N84" s="50">
        <v>23.733799999999999</v>
      </c>
      <c r="O84" s="50">
        <v>40.444699999999997</v>
      </c>
      <c r="P84" s="50">
        <v>40.444699999999997</v>
      </c>
      <c r="Q84" s="50" t="s">
        <v>126</v>
      </c>
      <c r="R84" s="50" t="s">
        <v>126</v>
      </c>
      <c r="S84" s="50" t="s">
        <v>126</v>
      </c>
      <c r="T84" s="50" t="s">
        <v>126</v>
      </c>
      <c r="U84" s="50">
        <v>2.7669999999999999</v>
      </c>
      <c r="V84" s="50">
        <v>0</v>
      </c>
      <c r="W84" s="50">
        <v>2.7669999999999999</v>
      </c>
      <c r="X84" s="50">
        <v>0</v>
      </c>
      <c r="Y84" s="50">
        <v>0</v>
      </c>
      <c r="Z84" s="50">
        <v>2.7669999999999999</v>
      </c>
      <c r="AA84" s="50">
        <v>2.7669999999999999</v>
      </c>
      <c r="AB84" s="50">
        <v>0</v>
      </c>
      <c r="AC84" s="50">
        <v>2.7669999999999999</v>
      </c>
      <c r="AD84" s="50">
        <v>0</v>
      </c>
      <c r="AE84" s="50">
        <v>0</v>
      </c>
      <c r="AF84" s="50">
        <v>2.7669999999999999</v>
      </c>
      <c r="AG84" s="50">
        <v>0</v>
      </c>
      <c r="AH84" s="50">
        <v>0</v>
      </c>
      <c r="AI84" s="50" t="s">
        <v>126</v>
      </c>
      <c r="AJ84" s="50" t="s">
        <v>126</v>
      </c>
      <c r="AK84" s="50" t="s">
        <v>126</v>
      </c>
      <c r="AL84" s="50" t="s">
        <v>126</v>
      </c>
      <c r="AM84" s="50">
        <v>24.9191</v>
      </c>
    </row>
    <row r="85" spans="1:39" hidden="1" outlineLevel="1">
      <c r="A85" s="15">
        <v>42795</v>
      </c>
      <c r="B85" s="50">
        <v>31.226600000000001</v>
      </c>
      <c r="C85" s="50">
        <v>32.712699999999998</v>
      </c>
      <c r="D85" s="50">
        <v>35.150199999999998</v>
      </c>
      <c r="E85" s="50">
        <v>30.3385</v>
      </c>
      <c r="F85" s="50">
        <v>31.917100000000001</v>
      </c>
      <c r="G85" s="50">
        <v>30.1921</v>
      </c>
      <c r="H85" s="50">
        <v>29.435400000000001</v>
      </c>
      <c r="I85" s="50">
        <v>32.686</v>
      </c>
      <c r="J85" s="50">
        <v>35.107399999999998</v>
      </c>
      <c r="K85" s="50">
        <v>30.3385</v>
      </c>
      <c r="L85" s="50">
        <v>31.917100000000001</v>
      </c>
      <c r="M85" s="50">
        <v>30.1921</v>
      </c>
      <c r="N85" s="50">
        <v>29.435400000000001</v>
      </c>
      <c r="O85" s="50">
        <v>44.164400000000001</v>
      </c>
      <c r="P85" s="50">
        <v>44.164400000000001</v>
      </c>
      <c r="Q85" s="50" t="s">
        <v>126</v>
      </c>
      <c r="R85" s="50" t="s">
        <v>126</v>
      </c>
      <c r="S85" s="50" t="s">
        <v>126</v>
      </c>
      <c r="T85" s="50" t="s">
        <v>126</v>
      </c>
      <c r="U85" s="50">
        <v>1.9279999999999999</v>
      </c>
      <c r="V85" s="50">
        <v>0</v>
      </c>
      <c r="W85" s="50">
        <v>1.9279999999999999</v>
      </c>
      <c r="X85" s="50">
        <v>0</v>
      </c>
      <c r="Y85" s="50">
        <v>11.068899999999999</v>
      </c>
      <c r="Z85" s="50">
        <v>4.7699999999999999E-2</v>
      </c>
      <c r="AA85" s="50">
        <v>1.9279999999999999</v>
      </c>
      <c r="AB85" s="50">
        <v>0</v>
      </c>
      <c r="AC85" s="50">
        <v>1.9279999999999999</v>
      </c>
      <c r="AD85" s="50">
        <v>0</v>
      </c>
      <c r="AE85" s="50">
        <v>11.068899999999999</v>
      </c>
      <c r="AF85" s="50">
        <v>4.7699999999999999E-2</v>
      </c>
      <c r="AG85" s="50">
        <v>0</v>
      </c>
      <c r="AH85" s="50">
        <v>0</v>
      </c>
      <c r="AI85" s="50" t="s">
        <v>126</v>
      </c>
      <c r="AJ85" s="50" t="s">
        <v>126</v>
      </c>
      <c r="AK85" s="50" t="s">
        <v>126</v>
      </c>
      <c r="AL85" s="50" t="s">
        <v>126</v>
      </c>
      <c r="AM85" s="50">
        <v>23.898900000000001</v>
      </c>
    </row>
    <row r="86" spans="1:39" hidden="1" outlineLevel="1">
      <c r="A86" s="15">
        <v>42826</v>
      </c>
      <c r="B86" s="50">
        <v>31.459</v>
      </c>
      <c r="C86" s="50">
        <v>33.4878</v>
      </c>
      <c r="D86" s="50">
        <v>38.881799999999998</v>
      </c>
      <c r="E86" s="50">
        <v>30.584700000000002</v>
      </c>
      <c r="F86" s="50">
        <v>26.120899999999999</v>
      </c>
      <c r="G86" s="50">
        <v>31.627199999999998</v>
      </c>
      <c r="H86" s="50">
        <v>26.183499999999999</v>
      </c>
      <c r="I86" s="50">
        <v>33.487000000000002</v>
      </c>
      <c r="J86" s="50">
        <v>38.880299999999998</v>
      </c>
      <c r="K86" s="50">
        <v>30.5854</v>
      </c>
      <c r="L86" s="50">
        <v>26.1248</v>
      </c>
      <c r="M86" s="50">
        <v>31.627199999999998</v>
      </c>
      <c r="N86" s="50">
        <v>26.183499999999999</v>
      </c>
      <c r="O86" s="50">
        <v>38.103400000000001</v>
      </c>
      <c r="P86" s="50">
        <v>42.335900000000002</v>
      </c>
      <c r="Q86" s="50">
        <v>13</v>
      </c>
      <c r="R86" s="50">
        <v>13</v>
      </c>
      <c r="S86" s="50" t="s">
        <v>126</v>
      </c>
      <c r="T86" s="50" t="s">
        <v>126</v>
      </c>
      <c r="U86" s="50">
        <v>8.8984000000000005</v>
      </c>
      <c r="V86" s="50">
        <v>0</v>
      </c>
      <c r="W86" s="50">
        <v>8.8984000000000005</v>
      </c>
      <c r="X86" s="50">
        <v>0</v>
      </c>
      <c r="Y86" s="50">
        <v>22.353400000000001</v>
      </c>
      <c r="Z86" s="50">
        <v>6.0937000000000001</v>
      </c>
      <c r="AA86" s="50">
        <v>8.8984000000000005</v>
      </c>
      <c r="AB86" s="50">
        <v>0</v>
      </c>
      <c r="AC86" s="50">
        <v>8.8984000000000005</v>
      </c>
      <c r="AD86" s="50">
        <v>0</v>
      </c>
      <c r="AE86" s="50">
        <v>22.353400000000001</v>
      </c>
      <c r="AF86" s="50">
        <v>6.0937000000000001</v>
      </c>
      <c r="AG86" s="50">
        <v>0</v>
      </c>
      <c r="AH86" s="50">
        <v>0</v>
      </c>
      <c r="AI86" s="50">
        <v>0</v>
      </c>
      <c r="AJ86" s="50">
        <v>0</v>
      </c>
      <c r="AK86" s="50" t="s">
        <v>126</v>
      </c>
      <c r="AL86" s="50" t="s">
        <v>126</v>
      </c>
      <c r="AM86" s="50">
        <v>22.9499</v>
      </c>
    </row>
    <row r="87" spans="1:39" hidden="1" outlineLevel="1">
      <c r="A87" s="15">
        <v>42856</v>
      </c>
      <c r="B87" s="50">
        <v>31.3003</v>
      </c>
      <c r="C87" s="50">
        <v>33.241900000000001</v>
      </c>
      <c r="D87" s="50">
        <v>36.661200000000001</v>
      </c>
      <c r="E87" s="50">
        <v>30.652200000000001</v>
      </c>
      <c r="F87" s="50">
        <v>30.914100000000001</v>
      </c>
      <c r="G87" s="50">
        <v>30.852900000000002</v>
      </c>
      <c r="H87" s="50">
        <v>28.031099999999999</v>
      </c>
      <c r="I87" s="50">
        <v>33.241799999999998</v>
      </c>
      <c r="J87" s="50">
        <v>36.661200000000001</v>
      </c>
      <c r="K87" s="50">
        <v>30.652200000000001</v>
      </c>
      <c r="L87" s="50">
        <v>30.914200000000001</v>
      </c>
      <c r="M87" s="50">
        <v>30.852900000000002</v>
      </c>
      <c r="N87" s="50">
        <v>28.031099999999999</v>
      </c>
      <c r="O87" s="50">
        <v>36.021999999999998</v>
      </c>
      <c r="P87" s="50">
        <v>36.627200000000002</v>
      </c>
      <c r="Q87" s="50">
        <v>13</v>
      </c>
      <c r="R87" s="50">
        <v>13</v>
      </c>
      <c r="S87" s="50" t="s">
        <v>126</v>
      </c>
      <c r="T87" s="50">
        <v>0</v>
      </c>
      <c r="U87" s="50">
        <v>15.825100000000001</v>
      </c>
      <c r="V87" s="50">
        <v>0</v>
      </c>
      <c r="W87" s="50">
        <v>15.825100000000001</v>
      </c>
      <c r="X87" s="50">
        <v>0</v>
      </c>
      <c r="Y87" s="50">
        <v>16.098099999999999</v>
      </c>
      <c r="Z87" s="50">
        <v>15.7737</v>
      </c>
      <c r="AA87" s="50">
        <v>16.5562</v>
      </c>
      <c r="AB87" s="50">
        <v>0</v>
      </c>
      <c r="AC87" s="50">
        <v>16.5562</v>
      </c>
      <c r="AD87" s="50">
        <v>0</v>
      </c>
      <c r="AE87" s="50">
        <v>16.098099999999999</v>
      </c>
      <c r="AF87" s="50">
        <v>16.739899999999999</v>
      </c>
      <c r="AG87" s="50">
        <v>14.92</v>
      </c>
      <c r="AH87" s="50">
        <v>0</v>
      </c>
      <c r="AI87" s="50">
        <v>14.92</v>
      </c>
      <c r="AJ87" s="50">
        <v>0</v>
      </c>
      <c r="AK87" s="50" t="s">
        <v>126</v>
      </c>
      <c r="AL87" s="50">
        <v>14.92</v>
      </c>
      <c r="AM87" s="50">
        <v>22.5107</v>
      </c>
    </row>
    <row r="88" spans="1:39" hidden="1" outlineLevel="1">
      <c r="A88" s="15">
        <v>42887</v>
      </c>
      <c r="B88" s="50">
        <v>31.003</v>
      </c>
      <c r="C88" s="50">
        <v>33.331499999999998</v>
      </c>
      <c r="D88" s="50">
        <v>37.026699999999998</v>
      </c>
      <c r="E88" s="50">
        <v>30.551300000000001</v>
      </c>
      <c r="F88" s="50">
        <v>34.023000000000003</v>
      </c>
      <c r="G88" s="50">
        <v>29.963799999999999</v>
      </c>
      <c r="H88" s="50">
        <v>32.361199999999997</v>
      </c>
      <c r="I88" s="50">
        <v>33.327500000000001</v>
      </c>
      <c r="J88" s="50">
        <v>37.0199</v>
      </c>
      <c r="K88" s="50">
        <v>30.551300000000001</v>
      </c>
      <c r="L88" s="50">
        <v>34.023000000000003</v>
      </c>
      <c r="M88" s="50">
        <v>29.963799999999999</v>
      </c>
      <c r="N88" s="50">
        <v>32.361199999999997</v>
      </c>
      <c r="O88" s="50">
        <v>46.921399999999998</v>
      </c>
      <c r="P88" s="50">
        <v>46.921399999999998</v>
      </c>
      <c r="Q88" s="50">
        <v>0</v>
      </c>
      <c r="R88" s="50" t="s">
        <v>126</v>
      </c>
      <c r="S88" s="50" t="s">
        <v>126</v>
      </c>
      <c r="T88" s="50">
        <v>0</v>
      </c>
      <c r="U88" s="50">
        <v>19.866199999999999</v>
      </c>
      <c r="V88" s="50">
        <v>0</v>
      </c>
      <c r="W88" s="50">
        <v>19.866199999999999</v>
      </c>
      <c r="X88" s="50">
        <v>0</v>
      </c>
      <c r="Y88" s="50">
        <v>18</v>
      </c>
      <c r="Z88" s="50">
        <v>19.866700000000002</v>
      </c>
      <c r="AA88" s="50">
        <v>21.098400000000002</v>
      </c>
      <c r="AB88" s="50">
        <v>0</v>
      </c>
      <c r="AC88" s="50">
        <v>21.098400000000002</v>
      </c>
      <c r="AD88" s="50">
        <v>0</v>
      </c>
      <c r="AE88" s="50">
        <v>18</v>
      </c>
      <c r="AF88" s="50">
        <v>21.0992</v>
      </c>
      <c r="AG88" s="50">
        <v>0</v>
      </c>
      <c r="AH88" s="50">
        <v>0</v>
      </c>
      <c r="AI88" s="50">
        <v>0</v>
      </c>
      <c r="AJ88" s="50" t="s">
        <v>126</v>
      </c>
      <c r="AK88" s="50" t="s">
        <v>126</v>
      </c>
      <c r="AL88" s="50">
        <v>0</v>
      </c>
      <c r="AM88" s="50">
        <v>21.979900000000001</v>
      </c>
    </row>
    <row r="89" spans="1:39" hidden="1" outlineLevel="1">
      <c r="A89" s="15">
        <v>42917</v>
      </c>
      <c r="B89" s="50">
        <v>30.513500000000001</v>
      </c>
      <c r="C89" s="50">
        <v>31.949000000000002</v>
      </c>
      <c r="D89" s="50">
        <v>38.576300000000003</v>
      </c>
      <c r="E89" s="50">
        <v>28.0336</v>
      </c>
      <c r="F89" s="50">
        <v>20.145</v>
      </c>
      <c r="G89" s="50">
        <v>29.999300000000002</v>
      </c>
      <c r="H89" s="50">
        <v>27.007300000000001</v>
      </c>
      <c r="I89" s="50">
        <v>31.945499999999999</v>
      </c>
      <c r="J89" s="50">
        <v>38.569200000000002</v>
      </c>
      <c r="K89" s="50">
        <v>28.034800000000001</v>
      </c>
      <c r="L89" s="50">
        <v>20.148299999999999</v>
      </c>
      <c r="M89" s="50">
        <v>29.999300000000002</v>
      </c>
      <c r="N89" s="50">
        <v>27.007300000000001</v>
      </c>
      <c r="O89" s="50">
        <v>43.154899999999998</v>
      </c>
      <c r="P89" s="50">
        <v>48.618299999999998</v>
      </c>
      <c r="Q89" s="50">
        <v>12.5</v>
      </c>
      <c r="R89" s="50">
        <v>12.5</v>
      </c>
      <c r="S89" s="50" t="s">
        <v>126</v>
      </c>
      <c r="T89" s="50" t="s">
        <v>126</v>
      </c>
      <c r="U89" s="50">
        <v>12.541499999999999</v>
      </c>
      <c r="V89" s="50">
        <v>0</v>
      </c>
      <c r="W89" s="50">
        <v>12.541499999999999</v>
      </c>
      <c r="X89" s="50">
        <v>0</v>
      </c>
      <c r="Y89" s="50">
        <v>2.133</v>
      </c>
      <c r="Z89" s="50">
        <v>15.1404</v>
      </c>
      <c r="AA89" s="50">
        <v>12.541499999999999</v>
      </c>
      <c r="AB89" s="50">
        <v>0</v>
      </c>
      <c r="AC89" s="50">
        <v>12.541499999999999</v>
      </c>
      <c r="AD89" s="50">
        <v>0</v>
      </c>
      <c r="AE89" s="50">
        <v>2.133</v>
      </c>
      <c r="AF89" s="50">
        <v>15.1404</v>
      </c>
      <c r="AG89" s="50">
        <v>0</v>
      </c>
      <c r="AH89" s="50">
        <v>0</v>
      </c>
      <c r="AI89" s="50">
        <v>0</v>
      </c>
      <c r="AJ89" s="50">
        <v>0</v>
      </c>
      <c r="AK89" s="50" t="s">
        <v>126</v>
      </c>
      <c r="AL89" s="50" t="s">
        <v>126</v>
      </c>
      <c r="AM89" s="50">
        <v>22.890799999999999</v>
      </c>
    </row>
    <row r="90" spans="1:39" hidden="1" outlineLevel="1">
      <c r="A90" s="15">
        <v>42948</v>
      </c>
      <c r="B90" s="50">
        <v>29.984200000000001</v>
      </c>
      <c r="C90" s="50">
        <v>31.378599999999999</v>
      </c>
      <c r="D90" s="50">
        <v>37.746400000000001</v>
      </c>
      <c r="E90" s="50">
        <v>27.357700000000001</v>
      </c>
      <c r="F90" s="50">
        <v>15.1378</v>
      </c>
      <c r="G90" s="50">
        <v>31.251999999999999</v>
      </c>
      <c r="H90" s="50">
        <v>31.688600000000001</v>
      </c>
      <c r="I90" s="50">
        <v>31.375699999999998</v>
      </c>
      <c r="J90" s="50">
        <v>37.7423</v>
      </c>
      <c r="K90" s="50">
        <v>27.357700000000001</v>
      </c>
      <c r="L90" s="50">
        <v>15.1378</v>
      </c>
      <c r="M90" s="50">
        <v>31.251999999999999</v>
      </c>
      <c r="N90" s="50">
        <v>31.688600000000001</v>
      </c>
      <c r="O90" s="50">
        <v>45.842599999999997</v>
      </c>
      <c r="P90" s="50">
        <v>45.842599999999997</v>
      </c>
      <c r="Q90" s="50" t="s">
        <v>126</v>
      </c>
      <c r="R90" s="50" t="s">
        <v>126</v>
      </c>
      <c r="S90" s="50" t="s">
        <v>126</v>
      </c>
      <c r="T90" s="50" t="s">
        <v>126</v>
      </c>
      <c r="U90" s="50">
        <v>9.5480999999999998</v>
      </c>
      <c r="V90" s="50">
        <v>0</v>
      </c>
      <c r="W90" s="50">
        <v>9.5480999999999998</v>
      </c>
      <c r="X90" s="50">
        <v>0</v>
      </c>
      <c r="Y90" s="50">
        <v>21.799800000000001</v>
      </c>
      <c r="Z90" s="50">
        <v>20.9542</v>
      </c>
      <c r="AA90" s="50">
        <v>9.5480999999999998</v>
      </c>
      <c r="AB90" s="50">
        <v>0</v>
      </c>
      <c r="AC90" s="50">
        <v>9.5480999999999998</v>
      </c>
      <c r="AD90" s="50">
        <v>0</v>
      </c>
      <c r="AE90" s="50">
        <v>21.799800000000001</v>
      </c>
      <c r="AF90" s="50">
        <v>20.9542</v>
      </c>
      <c r="AG90" s="50">
        <v>0</v>
      </c>
      <c r="AH90" s="50">
        <v>0</v>
      </c>
      <c r="AI90" s="50" t="s">
        <v>126</v>
      </c>
      <c r="AJ90" s="50" t="s">
        <v>126</v>
      </c>
      <c r="AK90" s="50" t="s">
        <v>126</v>
      </c>
      <c r="AL90" s="50" t="s">
        <v>126</v>
      </c>
      <c r="AM90" s="50">
        <v>21.6784</v>
      </c>
    </row>
    <row r="91" spans="1:39" hidden="1" outlineLevel="1">
      <c r="A91" s="15">
        <v>42979</v>
      </c>
      <c r="B91" s="50">
        <v>30.725000000000001</v>
      </c>
      <c r="C91" s="50">
        <v>32.993899999999996</v>
      </c>
      <c r="D91" s="50">
        <v>38.809199999999997</v>
      </c>
      <c r="E91" s="50">
        <v>29.604399999999998</v>
      </c>
      <c r="F91" s="50">
        <v>28.239899999999999</v>
      </c>
      <c r="G91" s="50">
        <v>29.808</v>
      </c>
      <c r="H91" s="50">
        <v>31.764700000000001</v>
      </c>
      <c r="I91" s="50">
        <v>32.991</v>
      </c>
      <c r="J91" s="50">
        <v>38.804299999999998</v>
      </c>
      <c r="K91" s="50">
        <v>29.604399999999998</v>
      </c>
      <c r="L91" s="50">
        <v>28.239899999999999</v>
      </c>
      <c r="M91" s="50">
        <v>29.808</v>
      </c>
      <c r="N91" s="50">
        <v>31.764700000000001</v>
      </c>
      <c r="O91" s="50">
        <v>48.120899999999999</v>
      </c>
      <c r="P91" s="50">
        <v>48.120899999999999</v>
      </c>
      <c r="Q91" s="50" t="s">
        <v>126</v>
      </c>
      <c r="R91" s="50" t="s">
        <v>126</v>
      </c>
      <c r="S91" s="50" t="s">
        <v>126</v>
      </c>
      <c r="T91" s="50" t="s">
        <v>126</v>
      </c>
      <c r="U91" s="50">
        <v>9.2325999999999997</v>
      </c>
      <c r="V91" s="50">
        <v>0</v>
      </c>
      <c r="W91" s="50">
        <v>9.2325999999999997</v>
      </c>
      <c r="X91" s="50">
        <v>0</v>
      </c>
      <c r="Y91" s="50">
        <v>0</v>
      </c>
      <c r="Z91" s="50">
        <v>9.5593000000000004</v>
      </c>
      <c r="AA91" s="50">
        <v>9.2325999999999997</v>
      </c>
      <c r="AB91" s="50">
        <v>0</v>
      </c>
      <c r="AC91" s="50">
        <v>9.2325999999999997</v>
      </c>
      <c r="AD91" s="50">
        <v>0</v>
      </c>
      <c r="AE91" s="50">
        <v>0</v>
      </c>
      <c r="AF91" s="50">
        <v>9.5593000000000004</v>
      </c>
      <c r="AG91" s="50">
        <v>0</v>
      </c>
      <c r="AH91" s="50">
        <v>0</v>
      </c>
      <c r="AI91" s="50" t="s">
        <v>126</v>
      </c>
      <c r="AJ91" s="50" t="s">
        <v>126</v>
      </c>
      <c r="AK91" s="50" t="s">
        <v>126</v>
      </c>
      <c r="AL91" s="50" t="s">
        <v>126</v>
      </c>
      <c r="AM91" s="50">
        <v>20.933</v>
      </c>
    </row>
    <row r="92" spans="1:39" hidden="1" outlineLevel="1">
      <c r="A92" s="15">
        <v>43009</v>
      </c>
      <c r="B92" s="50">
        <v>32.5642</v>
      </c>
      <c r="C92" s="50">
        <v>34.561</v>
      </c>
      <c r="D92" s="50">
        <v>41.131</v>
      </c>
      <c r="E92" s="50">
        <v>30.773800000000001</v>
      </c>
      <c r="F92" s="50">
        <v>27.306000000000001</v>
      </c>
      <c r="G92" s="50">
        <v>31.654699999999998</v>
      </c>
      <c r="H92" s="50">
        <v>32.036700000000003</v>
      </c>
      <c r="I92" s="50">
        <v>34.561500000000002</v>
      </c>
      <c r="J92" s="50">
        <v>41.1312</v>
      </c>
      <c r="K92" s="50">
        <v>30.774899999999999</v>
      </c>
      <c r="L92" s="50">
        <v>27.310300000000002</v>
      </c>
      <c r="M92" s="50">
        <v>31.654699999999998</v>
      </c>
      <c r="N92" s="50">
        <v>32.036700000000003</v>
      </c>
      <c r="O92" s="50">
        <v>30.015699999999999</v>
      </c>
      <c r="P92" s="50">
        <v>39.822400000000002</v>
      </c>
      <c r="Q92" s="50">
        <v>12.5</v>
      </c>
      <c r="R92" s="50">
        <v>12.5</v>
      </c>
      <c r="S92" s="50" t="s">
        <v>126</v>
      </c>
      <c r="T92" s="50" t="s">
        <v>126</v>
      </c>
      <c r="U92" s="50">
        <v>11.2463</v>
      </c>
      <c r="V92" s="50">
        <v>0</v>
      </c>
      <c r="W92" s="50">
        <v>11.2463</v>
      </c>
      <c r="X92" s="50">
        <v>0</v>
      </c>
      <c r="Y92" s="50">
        <v>0</v>
      </c>
      <c r="Z92" s="50">
        <v>11.2463</v>
      </c>
      <c r="AA92" s="50">
        <v>11.2463</v>
      </c>
      <c r="AB92" s="50">
        <v>0</v>
      </c>
      <c r="AC92" s="50">
        <v>11.2463</v>
      </c>
      <c r="AD92" s="50">
        <v>0</v>
      </c>
      <c r="AE92" s="50">
        <v>0</v>
      </c>
      <c r="AF92" s="50">
        <v>11.2463</v>
      </c>
      <c r="AG92" s="50">
        <v>0</v>
      </c>
      <c r="AH92" s="50">
        <v>0</v>
      </c>
      <c r="AI92" s="50">
        <v>0</v>
      </c>
      <c r="AJ92" s="50">
        <v>0</v>
      </c>
      <c r="AK92" s="50" t="s">
        <v>126</v>
      </c>
      <c r="AL92" s="50" t="s">
        <v>126</v>
      </c>
      <c r="AM92" s="50">
        <v>20.950600000000001</v>
      </c>
    </row>
    <row r="93" spans="1:39" hidden="1" outlineLevel="1">
      <c r="A93" s="15">
        <v>43040</v>
      </c>
      <c r="B93" s="50">
        <v>31.207000000000001</v>
      </c>
      <c r="C93" s="50">
        <v>32.867100000000001</v>
      </c>
      <c r="D93" s="50">
        <v>38.998600000000003</v>
      </c>
      <c r="E93" s="50">
        <v>29.1951</v>
      </c>
      <c r="F93" s="50">
        <v>26.2288</v>
      </c>
      <c r="G93" s="50">
        <v>29.877700000000001</v>
      </c>
      <c r="H93" s="50">
        <v>29.3964</v>
      </c>
      <c r="I93" s="50">
        <v>32.860700000000001</v>
      </c>
      <c r="J93" s="50">
        <v>38.986400000000003</v>
      </c>
      <c r="K93" s="50">
        <v>29.195699999999999</v>
      </c>
      <c r="L93" s="50">
        <v>26.2315</v>
      </c>
      <c r="M93" s="50">
        <v>29.877700000000001</v>
      </c>
      <c r="N93" s="50">
        <v>29.3964</v>
      </c>
      <c r="O93" s="50">
        <v>49.491199999999999</v>
      </c>
      <c r="P93" s="50">
        <v>51.862499999999997</v>
      </c>
      <c r="Q93" s="50">
        <v>13.5</v>
      </c>
      <c r="R93" s="50">
        <v>13.5</v>
      </c>
      <c r="S93" s="50" t="s">
        <v>126</v>
      </c>
      <c r="T93" s="50" t="s">
        <v>126</v>
      </c>
      <c r="U93" s="50">
        <v>14.7125</v>
      </c>
      <c r="V93" s="50">
        <v>0</v>
      </c>
      <c r="W93" s="50">
        <v>14.7125</v>
      </c>
      <c r="X93" s="50">
        <v>2.3205</v>
      </c>
      <c r="Y93" s="50">
        <v>17.420300000000001</v>
      </c>
      <c r="Z93" s="50">
        <v>18.0032</v>
      </c>
      <c r="AA93" s="50">
        <v>14.7125</v>
      </c>
      <c r="AB93" s="50">
        <v>0</v>
      </c>
      <c r="AC93" s="50">
        <v>14.7125</v>
      </c>
      <c r="AD93" s="50">
        <v>2.3205</v>
      </c>
      <c r="AE93" s="50">
        <v>17.420300000000001</v>
      </c>
      <c r="AF93" s="50">
        <v>18.0032</v>
      </c>
      <c r="AG93" s="50">
        <v>0</v>
      </c>
      <c r="AH93" s="50">
        <v>0</v>
      </c>
      <c r="AI93" s="50">
        <v>0</v>
      </c>
      <c r="AJ93" s="50">
        <v>0</v>
      </c>
      <c r="AK93" s="50" t="s">
        <v>126</v>
      </c>
      <c r="AL93" s="50" t="s">
        <v>126</v>
      </c>
      <c r="AM93" s="50">
        <v>21.734100000000002</v>
      </c>
    </row>
    <row r="94" spans="1:39" hidden="1" outlineLevel="1">
      <c r="A94" s="15">
        <v>43070</v>
      </c>
      <c r="B94" s="50">
        <v>30.700900000000001</v>
      </c>
      <c r="C94" s="50">
        <v>32.928199999999997</v>
      </c>
      <c r="D94" s="50">
        <v>39.207099999999997</v>
      </c>
      <c r="E94" s="50">
        <v>29.519400000000001</v>
      </c>
      <c r="F94" s="50">
        <v>29.890499999999999</v>
      </c>
      <c r="G94" s="50">
        <v>29.4634</v>
      </c>
      <c r="H94" s="50">
        <v>29.480799999999999</v>
      </c>
      <c r="I94" s="50">
        <v>32.926900000000003</v>
      </c>
      <c r="J94" s="50">
        <v>39.204900000000002</v>
      </c>
      <c r="K94" s="50">
        <v>29.519600000000001</v>
      </c>
      <c r="L94" s="50">
        <v>29.8916</v>
      </c>
      <c r="M94" s="50">
        <v>29.4634</v>
      </c>
      <c r="N94" s="50">
        <v>29.480799999999999</v>
      </c>
      <c r="O94" s="50">
        <v>45.623600000000003</v>
      </c>
      <c r="P94" s="50">
        <v>47.5364</v>
      </c>
      <c r="Q94" s="50">
        <v>14.109299999999999</v>
      </c>
      <c r="R94" s="50">
        <v>14.109299999999999</v>
      </c>
      <c r="S94" s="50" t="s">
        <v>126</v>
      </c>
      <c r="T94" s="50" t="s">
        <v>126</v>
      </c>
      <c r="U94" s="50">
        <v>18.060199999999998</v>
      </c>
      <c r="V94" s="50">
        <v>0</v>
      </c>
      <c r="W94" s="50">
        <v>18.060199999999998</v>
      </c>
      <c r="X94" s="50">
        <v>4.4543999999999997</v>
      </c>
      <c r="Y94" s="50">
        <v>19.906199999999998</v>
      </c>
      <c r="Z94" s="50">
        <v>18.327200000000001</v>
      </c>
      <c r="AA94" s="50">
        <v>18.060199999999998</v>
      </c>
      <c r="AB94" s="50">
        <v>0</v>
      </c>
      <c r="AC94" s="50">
        <v>18.060199999999998</v>
      </c>
      <c r="AD94" s="50">
        <v>4.4543999999999997</v>
      </c>
      <c r="AE94" s="50">
        <v>19.906199999999998</v>
      </c>
      <c r="AF94" s="50">
        <v>18.327200000000001</v>
      </c>
      <c r="AG94" s="50">
        <v>0</v>
      </c>
      <c r="AH94" s="50">
        <v>0</v>
      </c>
      <c r="AI94" s="50">
        <v>0</v>
      </c>
      <c r="AJ94" s="50">
        <v>0</v>
      </c>
      <c r="AK94" s="50" t="s">
        <v>126</v>
      </c>
      <c r="AL94" s="50" t="s">
        <v>126</v>
      </c>
      <c r="AM94" s="50">
        <v>20.203600000000002</v>
      </c>
    </row>
    <row r="95" spans="1:39" hidden="1" outlineLevel="1">
      <c r="A95" s="15">
        <v>43101</v>
      </c>
      <c r="B95" s="50">
        <v>32.361600000000003</v>
      </c>
      <c r="C95" s="50">
        <v>34.024700000000003</v>
      </c>
      <c r="D95" s="50">
        <v>38.111600000000003</v>
      </c>
      <c r="E95" s="50">
        <v>31.0366</v>
      </c>
      <c r="F95" s="50">
        <v>30.154800000000002</v>
      </c>
      <c r="G95" s="50">
        <v>31.150099999999998</v>
      </c>
      <c r="H95" s="50">
        <v>31.0258</v>
      </c>
      <c r="I95" s="50">
        <v>34.0259</v>
      </c>
      <c r="J95" s="50">
        <v>38.111699999999999</v>
      </c>
      <c r="K95" s="50">
        <v>31.038399999999999</v>
      </c>
      <c r="L95" s="50">
        <v>30.1709</v>
      </c>
      <c r="M95" s="50">
        <v>31.150099999999998</v>
      </c>
      <c r="N95" s="50">
        <v>31.0258</v>
      </c>
      <c r="O95" s="50">
        <v>18.192599999999999</v>
      </c>
      <c r="P95" s="50">
        <v>37.042200000000001</v>
      </c>
      <c r="Q95" s="50">
        <v>14.5</v>
      </c>
      <c r="R95" s="50">
        <v>14.5</v>
      </c>
      <c r="S95" s="50" t="s">
        <v>126</v>
      </c>
      <c r="T95" s="50" t="s">
        <v>126</v>
      </c>
      <c r="U95" s="50">
        <v>12.4077</v>
      </c>
      <c r="V95" s="50">
        <v>0</v>
      </c>
      <c r="W95" s="50">
        <v>12.4077</v>
      </c>
      <c r="X95" s="50">
        <v>0</v>
      </c>
      <c r="Y95" s="50">
        <v>18.967400000000001</v>
      </c>
      <c r="Z95" s="50">
        <v>14.918699999999999</v>
      </c>
      <c r="AA95" s="50">
        <v>12.4077</v>
      </c>
      <c r="AB95" s="50">
        <v>0</v>
      </c>
      <c r="AC95" s="50">
        <v>12.4077</v>
      </c>
      <c r="AD95" s="50">
        <v>0</v>
      </c>
      <c r="AE95" s="50">
        <v>18.967400000000001</v>
      </c>
      <c r="AF95" s="50">
        <v>14.918699999999999</v>
      </c>
      <c r="AG95" s="50">
        <v>0</v>
      </c>
      <c r="AH95" s="50">
        <v>0</v>
      </c>
      <c r="AI95" s="50">
        <v>0</v>
      </c>
      <c r="AJ95" s="50">
        <v>0</v>
      </c>
      <c r="AK95" s="50" t="s">
        <v>126</v>
      </c>
      <c r="AL95" s="50" t="s">
        <v>126</v>
      </c>
      <c r="AM95" s="50">
        <v>21.5915</v>
      </c>
    </row>
    <row r="96" spans="1:39" hidden="1" outlineLevel="1">
      <c r="A96" s="15">
        <v>43132</v>
      </c>
      <c r="B96" s="50">
        <v>32.044899999999998</v>
      </c>
      <c r="C96" s="50">
        <v>35.088299999999997</v>
      </c>
      <c r="D96" s="50">
        <v>39.799900000000001</v>
      </c>
      <c r="E96" s="50">
        <v>32.302100000000003</v>
      </c>
      <c r="F96" s="50">
        <v>27.154900000000001</v>
      </c>
      <c r="G96" s="50">
        <v>33.630600000000001</v>
      </c>
      <c r="H96" s="50">
        <v>23.210999999999999</v>
      </c>
      <c r="I96" s="50">
        <v>35.068899999999999</v>
      </c>
      <c r="J96" s="50">
        <v>39.764200000000002</v>
      </c>
      <c r="K96" s="50">
        <v>32.302100000000003</v>
      </c>
      <c r="L96" s="50">
        <v>27.154900000000001</v>
      </c>
      <c r="M96" s="50">
        <v>33.630600000000001</v>
      </c>
      <c r="N96" s="50">
        <v>23.210999999999999</v>
      </c>
      <c r="O96" s="50">
        <v>49.886299999999999</v>
      </c>
      <c r="P96" s="50">
        <v>49.886899999999997</v>
      </c>
      <c r="Q96" s="50">
        <v>16</v>
      </c>
      <c r="R96" s="50">
        <v>16</v>
      </c>
      <c r="S96" s="50" t="s">
        <v>126</v>
      </c>
      <c r="T96" s="50" t="s">
        <v>126</v>
      </c>
      <c r="U96" s="50">
        <v>19.466699999999999</v>
      </c>
      <c r="V96" s="50">
        <v>0</v>
      </c>
      <c r="W96" s="50">
        <v>19.466699999999999</v>
      </c>
      <c r="X96" s="50">
        <v>0</v>
      </c>
      <c r="Y96" s="50">
        <v>19.899999999999999</v>
      </c>
      <c r="Z96" s="50">
        <v>19.345600000000001</v>
      </c>
      <c r="AA96" s="50">
        <v>19.466699999999999</v>
      </c>
      <c r="AB96" s="50">
        <v>0</v>
      </c>
      <c r="AC96" s="50">
        <v>19.466699999999999</v>
      </c>
      <c r="AD96" s="50">
        <v>0</v>
      </c>
      <c r="AE96" s="50">
        <v>19.899999999999999</v>
      </c>
      <c r="AF96" s="50">
        <v>19.345600000000001</v>
      </c>
      <c r="AG96" s="50">
        <v>0</v>
      </c>
      <c r="AH96" s="50">
        <v>0</v>
      </c>
      <c r="AI96" s="50">
        <v>0</v>
      </c>
      <c r="AJ96" s="50">
        <v>0</v>
      </c>
      <c r="AK96" s="50" t="s">
        <v>126</v>
      </c>
      <c r="AL96" s="50" t="s">
        <v>126</v>
      </c>
      <c r="AM96" s="50">
        <v>20.637899999999998</v>
      </c>
    </row>
    <row r="97" spans="1:39" hidden="1" outlineLevel="1">
      <c r="A97" s="15">
        <v>43160</v>
      </c>
      <c r="B97" s="50">
        <v>31.5883</v>
      </c>
      <c r="C97" s="50">
        <v>33.367199999999997</v>
      </c>
      <c r="D97" s="50">
        <v>39.466999999999999</v>
      </c>
      <c r="E97" s="50">
        <v>29.652699999999999</v>
      </c>
      <c r="F97" s="50">
        <v>24.512899999999998</v>
      </c>
      <c r="G97" s="50">
        <v>30.8857</v>
      </c>
      <c r="H97" s="50">
        <v>25.277899999999999</v>
      </c>
      <c r="I97" s="50">
        <v>33.364699999999999</v>
      </c>
      <c r="J97" s="50">
        <v>39.462699999999998</v>
      </c>
      <c r="K97" s="50">
        <v>29.653600000000001</v>
      </c>
      <c r="L97" s="50">
        <v>24.515999999999998</v>
      </c>
      <c r="M97" s="50">
        <v>30.8857</v>
      </c>
      <c r="N97" s="50">
        <v>25.277899999999999</v>
      </c>
      <c r="O97" s="50">
        <v>41.630600000000001</v>
      </c>
      <c r="P97" s="50">
        <v>45.376800000000003</v>
      </c>
      <c r="Q97" s="50">
        <v>16.502300000000002</v>
      </c>
      <c r="R97" s="50">
        <v>16.502300000000002</v>
      </c>
      <c r="S97" s="50" t="s">
        <v>126</v>
      </c>
      <c r="T97" s="50" t="s">
        <v>126</v>
      </c>
      <c r="U97" s="50">
        <v>19.7727</v>
      </c>
      <c r="V97" s="50">
        <v>0</v>
      </c>
      <c r="W97" s="50">
        <v>19.7727</v>
      </c>
      <c r="X97" s="50">
        <v>0</v>
      </c>
      <c r="Y97" s="50">
        <v>19.565200000000001</v>
      </c>
      <c r="Z97" s="50">
        <v>19.858499999999999</v>
      </c>
      <c r="AA97" s="50">
        <v>19.7727</v>
      </c>
      <c r="AB97" s="50">
        <v>0</v>
      </c>
      <c r="AC97" s="50">
        <v>19.7727</v>
      </c>
      <c r="AD97" s="50">
        <v>0</v>
      </c>
      <c r="AE97" s="50">
        <v>19.565200000000001</v>
      </c>
      <c r="AF97" s="50">
        <v>19.858499999999999</v>
      </c>
      <c r="AG97" s="50">
        <v>0</v>
      </c>
      <c r="AH97" s="50">
        <v>0</v>
      </c>
      <c r="AI97" s="50">
        <v>0</v>
      </c>
      <c r="AJ97" s="50">
        <v>0</v>
      </c>
      <c r="AK97" s="50" t="s">
        <v>126</v>
      </c>
      <c r="AL97" s="50" t="s">
        <v>126</v>
      </c>
      <c r="AM97" s="50">
        <v>21.6736</v>
      </c>
    </row>
    <row r="98" spans="1:39" hidden="1" outlineLevel="1">
      <c r="A98" s="15">
        <v>43191</v>
      </c>
      <c r="B98" s="50">
        <v>31.984500000000001</v>
      </c>
      <c r="C98" s="50">
        <v>34.122100000000003</v>
      </c>
      <c r="D98" s="50">
        <v>39.558900000000001</v>
      </c>
      <c r="E98" s="50">
        <v>30.857199999999999</v>
      </c>
      <c r="F98" s="50">
        <v>28.873699999999999</v>
      </c>
      <c r="G98" s="50">
        <v>31.562000000000001</v>
      </c>
      <c r="H98" s="50">
        <v>22.600200000000001</v>
      </c>
      <c r="I98" s="50">
        <v>34.1218</v>
      </c>
      <c r="J98" s="50">
        <v>39.558700000000002</v>
      </c>
      <c r="K98" s="50">
        <v>30.857199999999999</v>
      </c>
      <c r="L98" s="50">
        <v>28.873699999999999</v>
      </c>
      <c r="M98" s="50">
        <v>31.562000000000001</v>
      </c>
      <c r="N98" s="50">
        <v>22.600200000000001</v>
      </c>
      <c r="O98" s="50">
        <v>41.353000000000002</v>
      </c>
      <c r="P98" s="50">
        <v>41.353000000000002</v>
      </c>
      <c r="Q98" s="50">
        <v>0</v>
      </c>
      <c r="R98" s="50" t="s">
        <v>126</v>
      </c>
      <c r="S98" s="50" t="s">
        <v>126</v>
      </c>
      <c r="T98" s="50">
        <v>0</v>
      </c>
      <c r="U98" s="50">
        <v>11.324199999999999</v>
      </c>
      <c r="V98" s="50">
        <v>0</v>
      </c>
      <c r="W98" s="50">
        <v>11.324199999999999</v>
      </c>
      <c r="X98" s="50">
        <v>0</v>
      </c>
      <c r="Y98" s="50">
        <v>19.2714</v>
      </c>
      <c r="Z98" s="50">
        <v>16.91</v>
      </c>
      <c r="AA98" s="50">
        <v>11.7346</v>
      </c>
      <c r="AB98" s="50">
        <v>0</v>
      </c>
      <c r="AC98" s="50">
        <v>11.7346</v>
      </c>
      <c r="AD98" s="50">
        <v>0</v>
      </c>
      <c r="AE98" s="50">
        <v>19.2714</v>
      </c>
      <c r="AF98" s="50">
        <v>19.542100000000001</v>
      </c>
      <c r="AG98" s="50">
        <v>8.86</v>
      </c>
      <c r="AH98" s="50">
        <v>0</v>
      </c>
      <c r="AI98" s="50">
        <v>8.86</v>
      </c>
      <c r="AJ98" s="50" t="s">
        <v>126</v>
      </c>
      <c r="AK98" s="50" t="s">
        <v>126</v>
      </c>
      <c r="AL98" s="50">
        <v>8.86</v>
      </c>
      <c r="AM98" s="50">
        <v>21.1007</v>
      </c>
    </row>
    <row r="99" spans="1:39" hidden="1" outlineLevel="1">
      <c r="A99" s="15">
        <v>43221</v>
      </c>
      <c r="B99" s="50">
        <v>32.699800000000003</v>
      </c>
      <c r="C99" s="50">
        <v>34.0015</v>
      </c>
      <c r="D99" s="50">
        <v>37.557899999999997</v>
      </c>
      <c r="E99" s="50">
        <v>31.212599999999998</v>
      </c>
      <c r="F99" s="50">
        <v>28.706900000000001</v>
      </c>
      <c r="G99" s="50">
        <v>32.108600000000003</v>
      </c>
      <c r="H99" s="50">
        <v>22.2165</v>
      </c>
      <c r="I99" s="50">
        <v>34.000500000000002</v>
      </c>
      <c r="J99" s="50">
        <v>37.556199999999997</v>
      </c>
      <c r="K99" s="50">
        <v>31.212599999999998</v>
      </c>
      <c r="L99" s="50">
        <v>28.706900000000001</v>
      </c>
      <c r="M99" s="50">
        <v>32.108600000000003</v>
      </c>
      <c r="N99" s="50">
        <v>22.2165</v>
      </c>
      <c r="O99" s="50">
        <v>48.477200000000003</v>
      </c>
      <c r="P99" s="50">
        <v>48.477200000000003</v>
      </c>
      <c r="Q99" s="50" t="s">
        <v>126</v>
      </c>
      <c r="R99" s="50" t="s">
        <v>126</v>
      </c>
      <c r="S99" s="50" t="s">
        <v>126</v>
      </c>
      <c r="T99" s="50" t="s">
        <v>126</v>
      </c>
      <c r="U99" s="50">
        <v>15.206200000000001</v>
      </c>
      <c r="V99" s="50">
        <v>0</v>
      </c>
      <c r="W99" s="50">
        <v>15.206200000000001</v>
      </c>
      <c r="X99" s="50">
        <v>0</v>
      </c>
      <c r="Y99" s="50">
        <v>19.451599999999999</v>
      </c>
      <c r="Z99" s="50">
        <v>19.440200000000001</v>
      </c>
      <c r="AA99" s="50">
        <v>15.206200000000001</v>
      </c>
      <c r="AB99" s="50">
        <v>0</v>
      </c>
      <c r="AC99" s="50">
        <v>15.206200000000001</v>
      </c>
      <c r="AD99" s="50">
        <v>0</v>
      </c>
      <c r="AE99" s="50">
        <v>19.451599999999999</v>
      </c>
      <c r="AF99" s="50">
        <v>19.440200000000001</v>
      </c>
      <c r="AG99" s="50">
        <v>0</v>
      </c>
      <c r="AH99" s="50">
        <v>0</v>
      </c>
      <c r="AI99" s="50" t="s">
        <v>126</v>
      </c>
      <c r="AJ99" s="50" t="s">
        <v>126</v>
      </c>
      <c r="AK99" s="50" t="s">
        <v>126</v>
      </c>
      <c r="AL99" s="50" t="s">
        <v>126</v>
      </c>
      <c r="AM99" s="50">
        <v>23.019300000000001</v>
      </c>
    </row>
    <row r="100" spans="1:39" hidden="1" outlineLevel="1">
      <c r="A100" s="15">
        <v>43252</v>
      </c>
      <c r="B100" s="50">
        <v>32.712699999999998</v>
      </c>
      <c r="C100" s="50">
        <v>34.813800000000001</v>
      </c>
      <c r="D100" s="50">
        <v>39.989600000000003</v>
      </c>
      <c r="E100" s="50">
        <v>32.054099999999998</v>
      </c>
      <c r="F100" s="50">
        <v>25.376799999999999</v>
      </c>
      <c r="G100" s="50">
        <v>33.765300000000003</v>
      </c>
      <c r="H100" s="50">
        <v>23.4617</v>
      </c>
      <c r="I100" s="50">
        <v>34.813400000000001</v>
      </c>
      <c r="J100" s="50">
        <v>39.988999999999997</v>
      </c>
      <c r="K100" s="50">
        <v>32.054099999999998</v>
      </c>
      <c r="L100" s="50">
        <v>25.376799999999999</v>
      </c>
      <c r="M100" s="50">
        <v>33.765300000000003</v>
      </c>
      <c r="N100" s="50">
        <v>23.4617</v>
      </c>
      <c r="O100" s="50">
        <v>46.828400000000002</v>
      </c>
      <c r="P100" s="50">
        <v>46.828400000000002</v>
      </c>
      <c r="Q100" s="50" t="s">
        <v>126</v>
      </c>
      <c r="R100" s="50" t="s">
        <v>126</v>
      </c>
      <c r="S100" s="50" t="s">
        <v>126</v>
      </c>
      <c r="T100" s="50" t="s">
        <v>126</v>
      </c>
      <c r="U100" s="50">
        <v>17.855399999999999</v>
      </c>
      <c r="V100" s="50">
        <v>0</v>
      </c>
      <c r="W100" s="50">
        <v>17.855399999999999</v>
      </c>
      <c r="X100" s="50">
        <v>0</v>
      </c>
      <c r="Y100" s="50">
        <v>20.9313</v>
      </c>
      <c r="Z100" s="50">
        <v>18.6495</v>
      </c>
      <c r="AA100" s="50">
        <v>17.855399999999999</v>
      </c>
      <c r="AB100" s="50">
        <v>0</v>
      </c>
      <c r="AC100" s="50">
        <v>17.855399999999999</v>
      </c>
      <c r="AD100" s="50">
        <v>0</v>
      </c>
      <c r="AE100" s="50">
        <v>20.9313</v>
      </c>
      <c r="AF100" s="50">
        <v>18.6495</v>
      </c>
      <c r="AG100" s="50">
        <v>0</v>
      </c>
      <c r="AH100" s="50">
        <v>0</v>
      </c>
      <c r="AI100" s="50" t="s">
        <v>126</v>
      </c>
      <c r="AJ100" s="50" t="s">
        <v>126</v>
      </c>
      <c r="AK100" s="50" t="s">
        <v>126</v>
      </c>
      <c r="AL100" s="50" t="s">
        <v>126</v>
      </c>
      <c r="AM100" s="50">
        <v>22.4377</v>
      </c>
    </row>
    <row r="101" spans="1:39" hidden="1" outlineLevel="1">
      <c r="A101" s="15">
        <v>43282</v>
      </c>
      <c r="B101" s="50">
        <v>32.821300000000001</v>
      </c>
      <c r="C101" s="50">
        <v>35.286299999999997</v>
      </c>
      <c r="D101" s="50">
        <v>40.3108</v>
      </c>
      <c r="E101" s="50">
        <v>32.122199999999999</v>
      </c>
      <c r="F101" s="50">
        <v>26.318000000000001</v>
      </c>
      <c r="G101" s="50">
        <v>33.825699999999998</v>
      </c>
      <c r="H101" s="50">
        <v>28.548300000000001</v>
      </c>
      <c r="I101" s="50">
        <v>35.282299999999999</v>
      </c>
      <c r="J101" s="50">
        <v>40.3033</v>
      </c>
      <c r="K101" s="50">
        <v>32.122199999999999</v>
      </c>
      <c r="L101" s="50">
        <v>26.318000000000001</v>
      </c>
      <c r="M101" s="50">
        <v>33.825699999999998</v>
      </c>
      <c r="N101" s="50">
        <v>28.548300000000001</v>
      </c>
      <c r="O101" s="50">
        <v>53.246899999999997</v>
      </c>
      <c r="P101" s="50">
        <v>53.246899999999997</v>
      </c>
      <c r="Q101" s="50" t="s">
        <v>126</v>
      </c>
      <c r="R101" s="50" t="s">
        <v>126</v>
      </c>
      <c r="S101" s="50" t="s">
        <v>126</v>
      </c>
      <c r="T101" s="50" t="s">
        <v>126</v>
      </c>
      <c r="U101" s="50">
        <v>14.9558</v>
      </c>
      <c r="V101" s="50">
        <v>0</v>
      </c>
      <c r="W101" s="50">
        <v>14.9558</v>
      </c>
      <c r="X101" s="50">
        <v>0</v>
      </c>
      <c r="Y101" s="50">
        <v>0</v>
      </c>
      <c r="Z101" s="50">
        <v>20.103300000000001</v>
      </c>
      <c r="AA101" s="50">
        <v>14.9558</v>
      </c>
      <c r="AB101" s="50">
        <v>0</v>
      </c>
      <c r="AC101" s="50">
        <v>14.9558</v>
      </c>
      <c r="AD101" s="50">
        <v>0</v>
      </c>
      <c r="AE101" s="50">
        <v>0</v>
      </c>
      <c r="AF101" s="50">
        <v>20.103300000000001</v>
      </c>
      <c r="AG101" s="50">
        <v>0</v>
      </c>
      <c r="AH101" s="50">
        <v>0</v>
      </c>
      <c r="AI101" s="50" t="s">
        <v>126</v>
      </c>
      <c r="AJ101" s="50" t="s">
        <v>126</v>
      </c>
      <c r="AK101" s="50" t="s">
        <v>126</v>
      </c>
      <c r="AL101" s="50" t="s">
        <v>126</v>
      </c>
      <c r="AM101" s="50">
        <v>22.163599999999999</v>
      </c>
    </row>
    <row r="102" spans="1:39" hidden="1" outlineLevel="1">
      <c r="A102" s="15">
        <v>43313</v>
      </c>
      <c r="B102" s="50">
        <v>32.336500000000001</v>
      </c>
      <c r="C102" s="50">
        <v>34.444899999999997</v>
      </c>
      <c r="D102" s="50">
        <v>38.657800000000002</v>
      </c>
      <c r="E102" s="50">
        <v>31.371099999999998</v>
      </c>
      <c r="F102" s="50">
        <v>25.587299999999999</v>
      </c>
      <c r="G102" s="50">
        <v>33.2697</v>
      </c>
      <c r="H102" s="50">
        <v>22.1904</v>
      </c>
      <c r="I102" s="50">
        <v>34.4101</v>
      </c>
      <c r="J102" s="50">
        <v>38.598100000000002</v>
      </c>
      <c r="K102" s="50">
        <v>31.371099999999998</v>
      </c>
      <c r="L102" s="50">
        <v>25.587299999999999</v>
      </c>
      <c r="M102" s="50">
        <v>33.2697</v>
      </c>
      <c r="N102" s="50">
        <v>22.1904</v>
      </c>
      <c r="O102" s="50">
        <v>49.5657</v>
      </c>
      <c r="P102" s="50">
        <v>49.5657</v>
      </c>
      <c r="Q102" s="50" t="s">
        <v>126</v>
      </c>
      <c r="R102" s="50" t="s">
        <v>126</v>
      </c>
      <c r="S102" s="50" t="s">
        <v>126</v>
      </c>
      <c r="T102" s="50" t="s">
        <v>126</v>
      </c>
      <c r="U102" s="50">
        <v>17.3111</v>
      </c>
      <c r="V102" s="50">
        <v>0</v>
      </c>
      <c r="W102" s="50">
        <v>17.3111</v>
      </c>
      <c r="X102" s="50">
        <v>0</v>
      </c>
      <c r="Y102" s="50">
        <v>17.611599999999999</v>
      </c>
      <c r="Z102" s="50">
        <v>19.060300000000002</v>
      </c>
      <c r="AA102" s="50">
        <v>17.3111</v>
      </c>
      <c r="AB102" s="50">
        <v>0</v>
      </c>
      <c r="AC102" s="50">
        <v>17.3111</v>
      </c>
      <c r="AD102" s="50">
        <v>0</v>
      </c>
      <c r="AE102" s="50">
        <v>17.611599999999999</v>
      </c>
      <c r="AF102" s="50">
        <v>19.060300000000002</v>
      </c>
      <c r="AG102" s="50">
        <v>0</v>
      </c>
      <c r="AH102" s="50">
        <v>0</v>
      </c>
      <c r="AI102" s="50" t="s">
        <v>126</v>
      </c>
      <c r="AJ102" s="50" t="s">
        <v>126</v>
      </c>
      <c r="AK102" s="50" t="s">
        <v>126</v>
      </c>
      <c r="AL102" s="50" t="s">
        <v>126</v>
      </c>
      <c r="AM102" s="50">
        <v>23.685099999999998</v>
      </c>
    </row>
    <row r="103" spans="1:39" hidden="1" outlineLevel="1">
      <c r="A103" s="15">
        <v>43344</v>
      </c>
      <c r="B103" s="50">
        <v>32.375100000000003</v>
      </c>
      <c r="C103" s="50">
        <v>34.848300000000002</v>
      </c>
      <c r="D103" s="50">
        <v>39.919600000000003</v>
      </c>
      <c r="E103" s="50">
        <v>31.9177</v>
      </c>
      <c r="F103" s="50">
        <v>24.134</v>
      </c>
      <c r="G103" s="50">
        <v>34.543999999999997</v>
      </c>
      <c r="H103" s="50">
        <v>23.866399999999999</v>
      </c>
      <c r="I103" s="50">
        <v>34.847299999999997</v>
      </c>
      <c r="J103" s="50">
        <v>39.918700000000001</v>
      </c>
      <c r="K103" s="50">
        <v>31.9177</v>
      </c>
      <c r="L103" s="50">
        <v>24.134</v>
      </c>
      <c r="M103" s="50">
        <v>34.543999999999997</v>
      </c>
      <c r="N103" s="50">
        <v>23.866399999999999</v>
      </c>
      <c r="O103" s="50">
        <v>42.217300000000002</v>
      </c>
      <c r="P103" s="50">
        <v>42.217300000000002</v>
      </c>
      <c r="Q103" s="50" t="s">
        <v>126</v>
      </c>
      <c r="R103" s="50" t="s">
        <v>126</v>
      </c>
      <c r="S103" s="50" t="s">
        <v>126</v>
      </c>
      <c r="T103" s="50" t="s">
        <v>126</v>
      </c>
      <c r="U103" s="50">
        <v>15.861800000000001</v>
      </c>
      <c r="V103" s="50">
        <v>0</v>
      </c>
      <c r="W103" s="50">
        <v>15.861800000000001</v>
      </c>
      <c r="X103" s="50">
        <v>0</v>
      </c>
      <c r="Y103" s="50">
        <v>19.594000000000001</v>
      </c>
      <c r="Z103" s="50">
        <v>18.366099999999999</v>
      </c>
      <c r="AA103" s="50">
        <v>15.861800000000001</v>
      </c>
      <c r="AB103" s="50">
        <v>0</v>
      </c>
      <c r="AC103" s="50">
        <v>15.861800000000001</v>
      </c>
      <c r="AD103" s="50">
        <v>0</v>
      </c>
      <c r="AE103" s="50">
        <v>19.594000000000001</v>
      </c>
      <c r="AF103" s="50">
        <v>18.366099999999999</v>
      </c>
      <c r="AG103" s="50">
        <v>0</v>
      </c>
      <c r="AH103" s="50">
        <v>0</v>
      </c>
      <c r="AI103" s="50" t="s">
        <v>126</v>
      </c>
      <c r="AJ103" s="50" t="s">
        <v>126</v>
      </c>
      <c r="AK103" s="50" t="s">
        <v>126</v>
      </c>
      <c r="AL103" s="50" t="s">
        <v>126</v>
      </c>
      <c r="AM103" s="50">
        <v>23.2301</v>
      </c>
    </row>
    <row r="104" spans="1:39" hidden="1" outlineLevel="1">
      <c r="A104" s="15">
        <v>43374</v>
      </c>
      <c r="B104" s="50">
        <v>35.630499999999998</v>
      </c>
      <c r="C104" s="50">
        <v>37.280900000000003</v>
      </c>
      <c r="D104" s="50">
        <v>46.265700000000002</v>
      </c>
      <c r="E104" s="50">
        <v>33.144300000000001</v>
      </c>
      <c r="F104" s="50">
        <v>34.213799999999999</v>
      </c>
      <c r="G104" s="50">
        <v>32.930999999999997</v>
      </c>
      <c r="H104" s="50">
        <v>26.011900000000001</v>
      </c>
      <c r="I104" s="50">
        <v>37.279699999999998</v>
      </c>
      <c r="J104" s="50">
        <v>46.265099999999997</v>
      </c>
      <c r="K104" s="50">
        <v>33.144300000000001</v>
      </c>
      <c r="L104" s="50">
        <v>34.213799999999999</v>
      </c>
      <c r="M104" s="50">
        <v>32.930999999999997</v>
      </c>
      <c r="N104" s="50">
        <v>26.011900000000001</v>
      </c>
      <c r="O104" s="50">
        <v>48.113500000000002</v>
      </c>
      <c r="P104" s="50">
        <v>48.113500000000002</v>
      </c>
      <c r="Q104" s="50" t="s">
        <v>126</v>
      </c>
      <c r="R104" s="50" t="s">
        <v>126</v>
      </c>
      <c r="S104" s="50" t="s">
        <v>126</v>
      </c>
      <c r="T104" s="50" t="s">
        <v>126</v>
      </c>
      <c r="U104" s="50">
        <v>16.9956</v>
      </c>
      <c r="V104" s="50">
        <v>0</v>
      </c>
      <c r="W104" s="50">
        <v>16.9956</v>
      </c>
      <c r="X104" s="50">
        <v>0</v>
      </c>
      <c r="Y104" s="50">
        <v>18.7378</v>
      </c>
      <c r="Z104" s="50">
        <v>19.0472</v>
      </c>
      <c r="AA104" s="50">
        <v>16.9956</v>
      </c>
      <c r="AB104" s="50">
        <v>0</v>
      </c>
      <c r="AC104" s="50">
        <v>16.9956</v>
      </c>
      <c r="AD104" s="50">
        <v>0</v>
      </c>
      <c r="AE104" s="50">
        <v>18.7378</v>
      </c>
      <c r="AF104" s="50">
        <v>19.0472</v>
      </c>
      <c r="AG104" s="50">
        <v>0</v>
      </c>
      <c r="AH104" s="50">
        <v>0</v>
      </c>
      <c r="AI104" s="50" t="s">
        <v>126</v>
      </c>
      <c r="AJ104" s="50" t="s">
        <v>126</v>
      </c>
      <c r="AK104" s="50" t="s">
        <v>126</v>
      </c>
      <c r="AL104" s="50" t="s">
        <v>126</v>
      </c>
      <c r="AM104" s="50">
        <v>26.2866</v>
      </c>
    </row>
    <row r="105" spans="1:39" hidden="1" outlineLevel="1">
      <c r="A105" s="15">
        <v>43405</v>
      </c>
      <c r="B105" s="50">
        <v>34.556800000000003</v>
      </c>
      <c r="C105" s="50">
        <v>36.328899999999997</v>
      </c>
      <c r="D105" s="50">
        <v>46.322099999999999</v>
      </c>
      <c r="E105" s="50">
        <v>32.914900000000003</v>
      </c>
      <c r="F105" s="50">
        <v>33.363300000000002</v>
      </c>
      <c r="G105" s="50">
        <v>33.240400000000001</v>
      </c>
      <c r="H105" s="50">
        <v>20.138300000000001</v>
      </c>
      <c r="I105" s="50">
        <v>36.3262</v>
      </c>
      <c r="J105" s="50">
        <v>46.317999999999998</v>
      </c>
      <c r="K105" s="50">
        <v>32.914999999999999</v>
      </c>
      <c r="L105" s="50">
        <v>33.363500000000002</v>
      </c>
      <c r="M105" s="50">
        <v>33.240400000000001</v>
      </c>
      <c r="N105" s="50">
        <v>20.138300000000001</v>
      </c>
      <c r="O105" s="50">
        <v>51.457099999999997</v>
      </c>
      <c r="P105" s="50">
        <v>52.403500000000001</v>
      </c>
      <c r="Q105" s="50">
        <v>18</v>
      </c>
      <c r="R105" s="50">
        <v>18</v>
      </c>
      <c r="S105" s="50" t="s">
        <v>126</v>
      </c>
      <c r="T105" s="50" t="s">
        <v>126</v>
      </c>
      <c r="U105" s="50">
        <v>19.280100000000001</v>
      </c>
      <c r="V105" s="50">
        <v>0</v>
      </c>
      <c r="W105" s="50">
        <v>19.280100000000001</v>
      </c>
      <c r="X105" s="50">
        <v>0</v>
      </c>
      <c r="Y105" s="50">
        <v>19.1981</v>
      </c>
      <c r="Z105" s="50">
        <v>19.2879</v>
      </c>
      <c r="AA105" s="50">
        <v>19.280100000000001</v>
      </c>
      <c r="AB105" s="50">
        <v>0</v>
      </c>
      <c r="AC105" s="50">
        <v>19.280100000000001</v>
      </c>
      <c r="AD105" s="50">
        <v>0</v>
      </c>
      <c r="AE105" s="50">
        <v>19.1981</v>
      </c>
      <c r="AF105" s="50">
        <v>19.2879</v>
      </c>
      <c r="AG105" s="50">
        <v>0</v>
      </c>
      <c r="AH105" s="50">
        <v>0</v>
      </c>
      <c r="AI105" s="50">
        <v>0</v>
      </c>
      <c r="AJ105" s="50">
        <v>0</v>
      </c>
      <c r="AK105" s="50" t="s">
        <v>126</v>
      </c>
      <c r="AL105" s="50" t="s">
        <v>126</v>
      </c>
      <c r="AM105" s="50">
        <v>25.2789</v>
      </c>
    </row>
    <row r="106" spans="1:39" hidden="1" outlineLevel="1">
      <c r="A106" s="15">
        <v>43435</v>
      </c>
      <c r="B106" s="50">
        <v>34.101700000000001</v>
      </c>
      <c r="C106" s="50">
        <v>35.919800000000002</v>
      </c>
      <c r="D106" s="50">
        <v>48.338200000000001</v>
      </c>
      <c r="E106" s="50">
        <v>32.232500000000002</v>
      </c>
      <c r="F106" s="50">
        <v>32.912500000000001</v>
      </c>
      <c r="G106" s="50">
        <v>32.483699999999999</v>
      </c>
      <c r="H106" s="50">
        <v>16.5154</v>
      </c>
      <c r="I106" s="50">
        <v>35.917900000000003</v>
      </c>
      <c r="J106" s="50">
        <v>48.337200000000003</v>
      </c>
      <c r="K106" s="50">
        <v>32.2331</v>
      </c>
      <c r="L106" s="50">
        <v>32.914099999999998</v>
      </c>
      <c r="M106" s="50">
        <v>32.483699999999999</v>
      </c>
      <c r="N106" s="50">
        <v>16.5154</v>
      </c>
      <c r="O106" s="50">
        <v>44.835799999999999</v>
      </c>
      <c r="P106" s="50">
        <v>49.552500000000002</v>
      </c>
      <c r="Q106" s="50">
        <v>18</v>
      </c>
      <c r="R106" s="50">
        <v>18</v>
      </c>
      <c r="S106" s="50">
        <v>0</v>
      </c>
      <c r="T106" s="50" t="s">
        <v>126</v>
      </c>
      <c r="U106" s="50">
        <v>15.649800000000001</v>
      </c>
      <c r="V106" s="50">
        <v>0</v>
      </c>
      <c r="W106" s="50">
        <v>15.649800000000001</v>
      </c>
      <c r="X106" s="50">
        <v>0</v>
      </c>
      <c r="Y106" s="50">
        <v>15.448399999999999</v>
      </c>
      <c r="Z106" s="50">
        <v>19.9087</v>
      </c>
      <c r="AA106" s="50">
        <v>16.358499999999999</v>
      </c>
      <c r="AB106" s="50">
        <v>0</v>
      </c>
      <c r="AC106" s="50">
        <v>16.358499999999999</v>
      </c>
      <c r="AD106" s="50">
        <v>0</v>
      </c>
      <c r="AE106" s="50">
        <v>19.9788</v>
      </c>
      <c r="AF106" s="50">
        <v>19.9087</v>
      </c>
      <c r="AG106" s="50">
        <v>15</v>
      </c>
      <c r="AH106" s="50">
        <v>0</v>
      </c>
      <c r="AI106" s="50">
        <v>15</v>
      </c>
      <c r="AJ106" s="50">
        <v>0</v>
      </c>
      <c r="AK106" s="50">
        <v>15</v>
      </c>
      <c r="AL106" s="50" t="s">
        <v>126</v>
      </c>
      <c r="AM106" s="50">
        <v>25.491</v>
      </c>
    </row>
    <row r="107" spans="1:39" hidden="1" outlineLevel="1">
      <c r="A107" s="15">
        <v>43466</v>
      </c>
      <c r="B107" s="50">
        <v>36.063099999999999</v>
      </c>
      <c r="C107" s="50">
        <v>37.652999999999999</v>
      </c>
      <c r="D107" s="50">
        <v>48.243899999999996</v>
      </c>
      <c r="E107" s="50">
        <v>34.775399999999998</v>
      </c>
      <c r="F107" s="50">
        <v>35.564</v>
      </c>
      <c r="G107" s="50">
        <v>34.710599999999999</v>
      </c>
      <c r="H107" s="50">
        <v>21.270099999999999</v>
      </c>
      <c r="I107" s="50">
        <v>37.650300000000001</v>
      </c>
      <c r="J107" s="50">
        <v>48.239600000000003</v>
      </c>
      <c r="K107" s="50">
        <v>34.775799999999997</v>
      </c>
      <c r="L107" s="50">
        <v>35.564900000000002</v>
      </c>
      <c r="M107" s="50">
        <v>34.710599999999999</v>
      </c>
      <c r="N107" s="50">
        <v>21.270099999999999</v>
      </c>
      <c r="O107" s="50">
        <v>49.747500000000002</v>
      </c>
      <c r="P107" s="50">
        <v>52.607799999999997</v>
      </c>
      <c r="Q107" s="50">
        <v>18</v>
      </c>
      <c r="R107" s="50">
        <v>18</v>
      </c>
      <c r="S107" s="50" t="s">
        <v>126</v>
      </c>
      <c r="T107" s="50" t="s">
        <v>126</v>
      </c>
      <c r="U107" s="50">
        <v>16.610700000000001</v>
      </c>
      <c r="V107" s="50">
        <v>0</v>
      </c>
      <c r="W107" s="50">
        <v>16.610700000000001</v>
      </c>
      <c r="X107" s="50">
        <v>0</v>
      </c>
      <c r="Y107" s="50">
        <v>19</v>
      </c>
      <c r="Z107" s="50">
        <v>19.100300000000001</v>
      </c>
      <c r="AA107" s="50">
        <v>16.610700000000001</v>
      </c>
      <c r="AB107" s="50">
        <v>0</v>
      </c>
      <c r="AC107" s="50">
        <v>16.610700000000001</v>
      </c>
      <c r="AD107" s="50">
        <v>0</v>
      </c>
      <c r="AE107" s="50">
        <v>19</v>
      </c>
      <c r="AF107" s="50">
        <v>19.100300000000001</v>
      </c>
      <c r="AG107" s="50">
        <v>0</v>
      </c>
      <c r="AH107" s="50">
        <v>0</v>
      </c>
      <c r="AI107" s="50">
        <v>0</v>
      </c>
      <c r="AJ107" s="50">
        <v>0</v>
      </c>
      <c r="AK107" s="50" t="s">
        <v>126</v>
      </c>
      <c r="AL107" s="50" t="s">
        <v>126</v>
      </c>
      <c r="AM107" s="50">
        <v>26.1706</v>
      </c>
    </row>
    <row r="108" spans="1:39" hidden="1" outlineLevel="1">
      <c r="A108" s="15">
        <v>43497</v>
      </c>
      <c r="B108" s="50">
        <v>34.373600000000003</v>
      </c>
      <c r="C108" s="50">
        <v>36.4649</v>
      </c>
      <c r="D108" s="50">
        <v>48.680199999999999</v>
      </c>
      <c r="E108" s="50">
        <v>32.726300000000002</v>
      </c>
      <c r="F108" s="50">
        <v>34.438299999999998</v>
      </c>
      <c r="G108" s="50">
        <v>32.738500000000002</v>
      </c>
      <c r="H108" s="50">
        <v>17.375499999999999</v>
      </c>
      <c r="I108" s="50">
        <v>36.463200000000001</v>
      </c>
      <c r="J108" s="50">
        <v>48.677100000000003</v>
      </c>
      <c r="K108" s="50">
        <v>32.726700000000001</v>
      </c>
      <c r="L108" s="50">
        <v>34.4392</v>
      </c>
      <c r="M108" s="50">
        <v>32.738500000000002</v>
      </c>
      <c r="N108" s="50">
        <v>17.375499999999999</v>
      </c>
      <c r="O108" s="50">
        <v>50.306199999999997</v>
      </c>
      <c r="P108" s="50">
        <v>55.710700000000003</v>
      </c>
      <c r="Q108" s="50">
        <v>18</v>
      </c>
      <c r="R108" s="50">
        <v>18</v>
      </c>
      <c r="S108" s="50" t="s">
        <v>126</v>
      </c>
      <c r="T108" s="50" t="s">
        <v>126</v>
      </c>
      <c r="U108" s="50">
        <v>10.824</v>
      </c>
      <c r="V108" s="50">
        <v>0</v>
      </c>
      <c r="W108" s="50">
        <v>10.824</v>
      </c>
      <c r="X108" s="50">
        <v>0</v>
      </c>
      <c r="Y108" s="50">
        <v>20.700600000000001</v>
      </c>
      <c r="Z108" s="50">
        <v>18.885100000000001</v>
      </c>
      <c r="AA108" s="50">
        <v>10.824</v>
      </c>
      <c r="AB108" s="50">
        <v>0</v>
      </c>
      <c r="AC108" s="50">
        <v>10.824</v>
      </c>
      <c r="AD108" s="50">
        <v>0</v>
      </c>
      <c r="AE108" s="50">
        <v>20.700600000000001</v>
      </c>
      <c r="AF108" s="50">
        <v>18.885100000000001</v>
      </c>
      <c r="AG108" s="50">
        <v>0</v>
      </c>
      <c r="AH108" s="50">
        <v>0</v>
      </c>
      <c r="AI108" s="50">
        <v>0</v>
      </c>
      <c r="AJ108" s="50">
        <v>0</v>
      </c>
      <c r="AK108" s="50" t="s">
        <v>126</v>
      </c>
      <c r="AL108" s="50" t="s">
        <v>126</v>
      </c>
      <c r="AM108" s="50">
        <v>25.8979</v>
      </c>
    </row>
    <row r="109" spans="1:39" hidden="1" outlineLevel="1">
      <c r="A109" s="15">
        <v>43525</v>
      </c>
      <c r="B109" s="50">
        <v>32.582799999999999</v>
      </c>
      <c r="C109" s="50">
        <v>34.265799999999999</v>
      </c>
      <c r="D109" s="50">
        <v>48.813299999999998</v>
      </c>
      <c r="E109" s="50">
        <v>30.0167</v>
      </c>
      <c r="F109" s="50">
        <v>28.558800000000002</v>
      </c>
      <c r="G109" s="50">
        <v>32.171300000000002</v>
      </c>
      <c r="H109" s="50">
        <v>14.1318</v>
      </c>
      <c r="I109" s="50">
        <v>34.253700000000002</v>
      </c>
      <c r="J109" s="50">
        <v>48.791200000000003</v>
      </c>
      <c r="K109" s="50">
        <v>30.0169</v>
      </c>
      <c r="L109" s="50">
        <v>28.559200000000001</v>
      </c>
      <c r="M109" s="50">
        <v>32.171300000000002</v>
      </c>
      <c r="N109" s="50">
        <v>14.1318</v>
      </c>
      <c r="O109" s="50">
        <v>57.766800000000003</v>
      </c>
      <c r="P109" s="50">
        <v>58.829099999999997</v>
      </c>
      <c r="Q109" s="50">
        <v>18</v>
      </c>
      <c r="R109" s="50">
        <v>18</v>
      </c>
      <c r="S109" s="50" t="s">
        <v>126</v>
      </c>
      <c r="T109" s="50" t="s">
        <v>126</v>
      </c>
      <c r="U109" s="50">
        <v>14.3428</v>
      </c>
      <c r="V109" s="50">
        <v>0</v>
      </c>
      <c r="W109" s="50">
        <v>14.3428</v>
      </c>
      <c r="X109" s="50">
        <v>0</v>
      </c>
      <c r="Y109" s="50">
        <v>19.989999999999998</v>
      </c>
      <c r="Z109" s="50">
        <v>19.6843</v>
      </c>
      <c r="AA109" s="50">
        <v>14.3428</v>
      </c>
      <c r="AB109" s="50">
        <v>0</v>
      </c>
      <c r="AC109" s="50">
        <v>14.3428</v>
      </c>
      <c r="AD109" s="50">
        <v>0</v>
      </c>
      <c r="AE109" s="50">
        <v>19.989999999999998</v>
      </c>
      <c r="AF109" s="50">
        <v>19.6843</v>
      </c>
      <c r="AG109" s="50">
        <v>0</v>
      </c>
      <c r="AH109" s="50">
        <v>0</v>
      </c>
      <c r="AI109" s="50">
        <v>0</v>
      </c>
      <c r="AJ109" s="50">
        <v>0</v>
      </c>
      <c r="AK109" s="50" t="s">
        <v>126</v>
      </c>
      <c r="AL109" s="50" t="s">
        <v>126</v>
      </c>
      <c r="AM109" s="50">
        <v>24.8032</v>
      </c>
    </row>
    <row r="110" spans="1:39" hidden="1" outlineLevel="1">
      <c r="A110" s="15">
        <v>43556</v>
      </c>
      <c r="B110" s="50">
        <v>34.084299999999999</v>
      </c>
      <c r="C110" s="50">
        <v>37.033700000000003</v>
      </c>
      <c r="D110" s="50">
        <v>48.549700000000001</v>
      </c>
      <c r="E110" s="50">
        <v>33.2149</v>
      </c>
      <c r="F110" s="50">
        <v>33.8919</v>
      </c>
      <c r="G110" s="50">
        <v>32.952399999999997</v>
      </c>
      <c r="H110" s="50">
        <v>29.6157</v>
      </c>
      <c r="I110" s="50">
        <v>37.028199999999998</v>
      </c>
      <c r="J110" s="50">
        <v>48.548200000000001</v>
      </c>
      <c r="K110" s="50">
        <v>33.2151</v>
      </c>
      <c r="L110" s="50">
        <v>33.892400000000002</v>
      </c>
      <c r="M110" s="50">
        <v>32.952399999999997</v>
      </c>
      <c r="N110" s="50">
        <v>29.6157</v>
      </c>
      <c r="O110" s="50">
        <v>48.747399999999999</v>
      </c>
      <c r="P110" s="50">
        <v>49.351900000000001</v>
      </c>
      <c r="Q110" s="50">
        <v>18</v>
      </c>
      <c r="R110" s="50">
        <v>18</v>
      </c>
      <c r="S110" s="50" t="s">
        <v>126</v>
      </c>
      <c r="T110" s="50" t="s">
        <v>126</v>
      </c>
      <c r="U110" s="50">
        <v>8.1875</v>
      </c>
      <c r="V110" s="50">
        <v>0</v>
      </c>
      <c r="W110" s="50">
        <v>8.1875</v>
      </c>
      <c r="X110" s="50">
        <v>0</v>
      </c>
      <c r="Y110" s="50">
        <v>7.1736000000000004</v>
      </c>
      <c r="Z110" s="50">
        <v>19.167400000000001</v>
      </c>
      <c r="AA110" s="50">
        <v>8.1875</v>
      </c>
      <c r="AB110" s="50">
        <v>0</v>
      </c>
      <c r="AC110" s="50">
        <v>8.1875</v>
      </c>
      <c r="AD110" s="50">
        <v>0</v>
      </c>
      <c r="AE110" s="50">
        <v>7.1736000000000004</v>
      </c>
      <c r="AF110" s="50">
        <v>19.167400000000001</v>
      </c>
      <c r="AG110" s="50">
        <v>0</v>
      </c>
      <c r="AH110" s="50">
        <v>0</v>
      </c>
      <c r="AI110" s="50">
        <v>0</v>
      </c>
      <c r="AJ110" s="50">
        <v>0</v>
      </c>
      <c r="AK110" s="50" t="s">
        <v>126</v>
      </c>
      <c r="AL110" s="50" t="s">
        <v>126</v>
      </c>
      <c r="AM110" s="50">
        <v>24.309000000000001</v>
      </c>
    </row>
    <row r="111" spans="1:39" hidden="1" outlineLevel="1">
      <c r="A111" s="15">
        <v>43586</v>
      </c>
      <c r="B111" s="50">
        <v>35.026200000000003</v>
      </c>
      <c r="C111" s="50">
        <v>37.486499999999999</v>
      </c>
      <c r="D111" s="50">
        <v>48.262900000000002</v>
      </c>
      <c r="E111" s="50">
        <v>34.266399999999997</v>
      </c>
      <c r="F111" s="50">
        <v>35.253700000000002</v>
      </c>
      <c r="G111" s="50">
        <v>33.744700000000002</v>
      </c>
      <c r="H111" s="50">
        <v>25.117799999999999</v>
      </c>
      <c r="I111" s="50">
        <v>37.4861</v>
      </c>
      <c r="J111" s="50">
        <v>48.262999999999998</v>
      </c>
      <c r="K111" s="50">
        <v>34.266599999999997</v>
      </c>
      <c r="L111" s="50">
        <v>35.254100000000001</v>
      </c>
      <c r="M111" s="50">
        <v>33.744700000000002</v>
      </c>
      <c r="N111" s="50">
        <v>25.117799999999999</v>
      </c>
      <c r="O111" s="50">
        <v>42.922800000000002</v>
      </c>
      <c r="P111" s="50">
        <v>47.944600000000001</v>
      </c>
      <c r="Q111" s="50">
        <v>17.6892</v>
      </c>
      <c r="R111" s="50">
        <v>17.6892</v>
      </c>
      <c r="S111" s="50" t="s">
        <v>126</v>
      </c>
      <c r="T111" s="50" t="s">
        <v>126</v>
      </c>
      <c r="U111" s="50">
        <v>13.4138</v>
      </c>
      <c r="V111" s="50">
        <v>0</v>
      </c>
      <c r="W111" s="50">
        <v>13.4138</v>
      </c>
      <c r="X111" s="50">
        <v>0.53720000000000001</v>
      </c>
      <c r="Y111" s="50">
        <v>19.899999999999999</v>
      </c>
      <c r="Z111" s="50">
        <v>21.9161</v>
      </c>
      <c r="AA111" s="50">
        <v>13.4138</v>
      </c>
      <c r="AB111" s="50">
        <v>0</v>
      </c>
      <c r="AC111" s="50">
        <v>13.4138</v>
      </c>
      <c r="AD111" s="50">
        <v>0.53720000000000001</v>
      </c>
      <c r="AE111" s="50">
        <v>19.899999999999999</v>
      </c>
      <c r="AF111" s="50">
        <v>21.9161</v>
      </c>
      <c r="AG111" s="50">
        <v>0</v>
      </c>
      <c r="AH111" s="50">
        <v>0</v>
      </c>
      <c r="AI111" s="50">
        <v>0</v>
      </c>
      <c r="AJ111" s="50">
        <v>0</v>
      </c>
      <c r="AK111" s="50" t="s">
        <v>126</v>
      </c>
      <c r="AL111" s="50" t="s">
        <v>126</v>
      </c>
      <c r="AM111" s="50">
        <v>24.309100000000001</v>
      </c>
    </row>
    <row r="112" spans="1:39" hidden="1" outlineLevel="1">
      <c r="A112" s="15">
        <v>43617</v>
      </c>
      <c r="B112" s="50">
        <v>33.521799999999999</v>
      </c>
      <c r="C112" s="50">
        <v>36.393700000000003</v>
      </c>
      <c r="D112" s="50">
        <v>48.022399999999998</v>
      </c>
      <c r="E112" s="50">
        <v>31.790099999999999</v>
      </c>
      <c r="F112" s="50">
        <v>32.672800000000002</v>
      </c>
      <c r="G112" s="50">
        <v>32.125900000000001</v>
      </c>
      <c r="H112" s="50">
        <v>21.3413</v>
      </c>
      <c r="I112" s="50">
        <v>36.392299999999999</v>
      </c>
      <c r="J112" s="50">
        <v>48.022199999999998</v>
      </c>
      <c r="K112" s="50">
        <v>31.790299999999998</v>
      </c>
      <c r="L112" s="50">
        <v>32.6736</v>
      </c>
      <c r="M112" s="50">
        <v>32.125900000000001</v>
      </c>
      <c r="N112" s="50">
        <v>21.3413</v>
      </c>
      <c r="O112" s="50">
        <v>45.552199999999999</v>
      </c>
      <c r="P112" s="50">
        <v>48.242899999999999</v>
      </c>
      <c r="Q112" s="50">
        <v>17.5</v>
      </c>
      <c r="R112" s="50">
        <v>17.5</v>
      </c>
      <c r="S112" s="50" t="s">
        <v>126</v>
      </c>
      <c r="T112" s="50">
        <v>0</v>
      </c>
      <c r="U112" s="50">
        <v>17.252500000000001</v>
      </c>
      <c r="V112" s="50">
        <v>0</v>
      </c>
      <c r="W112" s="50">
        <v>17.252500000000001</v>
      </c>
      <c r="X112" s="50">
        <v>0</v>
      </c>
      <c r="Y112" s="50">
        <v>21.0745</v>
      </c>
      <c r="Z112" s="50">
        <v>17.147300000000001</v>
      </c>
      <c r="AA112" s="50">
        <v>19.694600000000001</v>
      </c>
      <c r="AB112" s="50">
        <v>0</v>
      </c>
      <c r="AC112" s="50">
        <v>19.694600000000001</v>
      </c>
      <c r="AD112" s="50">
        <v>0</v>
      </c>
      <c r="AE112" s="50">
        <v>21.0745</v>
      </c>
      <c r="AF112" s="50">
        <v>19.6387</v>
      </c>
      <c r="AG112" s="50">
        <v>11.857200000000001</v>
      </c>
      <c r="AH112" s="50">
        <v>0</v>
      </c>
      <c r="AI112" s="50">
        <v>11.857200000000001</v>
      </c>
      <c r="AJ112" s="50">
        <v>0</v>
      </c>
      <c r="AK112" s="50" t="s">
        <v>126</v>
      </c>
      <c r="AL112" s="50">
        <v>11.857200000000001</v>
      </c>
      <c r="AM112" s="50">
        <v>24.045500000000001</v>
      </c>
    </row>
    <row r="113" spans="1:39" hidden="1" outlineLevel="1">
      <c r="A113" s="15">
        <v>43647</v>
      </c>
      <c r="B113" s="50">
        <v>36.173000000000002</v>
      </c>
      <c r="C113" s="50">
        <v>37.715299999999999</v>
      </c>
      <c r="D113" s="50">
        <v>47.725200000000001</v>
      </c>
      <c r="E113" s="50">
        <v>34.784199999999998</v>
      </c>
      <c r="F113" s="50">
        <v>37.013399999999997</v>
      </c>
      <c r="G113" s="50">
        <v>30.965</v>
      </c>
      <c r="H113" s="50">
        <v>29.111699999999999</v>
      </c>
      <c r="I113" s="50">
        <v>37.714300000000001</v>
      </c>
      <c r="J113" s="50">
        <v>47.725099999999998</v>
      </c>
      <c r="K113" s="50">
        <v>34.784300000000002</v>
      </c>
      <c r="L113" s="50">
        <v>37.013599999999997</v>
      </c>
      <c r="M113" s="50">
        <v>30.965</v>
      </c>
      <c r="N113" s="50">
        <v>29.111699999999999</v>
      </c>
      <c r="O113" s="50">
        <v>47.1081</v>
      </c>
      <c r="P113" s="50">
        <v>47.853000000000002</v>
      </c>
      <c r="Q113" s="50">
        <v>17</v>
      </c>
      <c r="R113" s="50">
        <v>17</v>
      </c>
      <c r="S113" s="50" t="s">
        <v>126</v>
      </c>
      <c r="T113" s="50" t="s">
        <v>126</v>
      </c>
      <c r="U113" s="50">
        <v>15.55</v>
      </c>
      <c r="V113" s="50">
        <v>0</v>
      </c>
      <c r="W113" s="50">
        <v>15.55</v>
      </c>
      <c r="X113" s="50">
        <v>0</v>
      </c>
      <c r="Y113" s="50">
        <v>19.333100000000002</v>
      </c>
      <c r="Z113" s="50">
        <v>18.986000000000001</v>
      </c>
      <c r="AA113" s="50">
        <v>15.55</v>
      </c>
      <c r="AB113" s="50">
        <v>0</v>
      </c>
      <c r="AC113" s="50">
        <v>15.55</v>
      </c>
      <c r="AD113" s="50">
        <v>0</v>
      </c>
      <c r="AE113" s="50">
        <v>19.333100000000002</v>
      </c>
      <c r="AF113" s="50">
        <v>18.986000000000001</v>
      </c>
      <c r="AG113" s="50">
        <v>0</v>
      </c>
      <c r="AH113" s="50">
        <v>0</v>
      </c>
      <c r="AI113" s="50">
        <v>0</v>
      </c>
      <c r="AJ113" s="50">
        <v>0</v>
      </c>
      <c r="AK113" s="50" t="s">
        <v>126</v>
      </c>
      <c r="AL113" s="50" t="s">
        <v>126</v>
      </c>
      <c r="AM113" s="50">
        <v>25.226500000000001</v>
      </c>
    </row>
    <row r="114" spans="1:39" hidden="1" outlineLevel="1">
      <c r="A114" s="15">
        <v>43678</v>
      </c>
      <c r="B114" s="50">
        <v>37.8583</v>
      </c>
      <c r="C114" s="50">
        <v>39.413800000000002</v>
      </c>
      <c r="D114" s="50">
        <v>47.721499999999999</v>
      </c>
      <c r="E114" s="50">
        <v>38.094499999999996</v>
      </c>
      <c r="F114" s="50">
        <v>40.040799999999997</v>
      </c>
      <c r="G114" s="50">
        <v>31.4038</v>
      </c>
      <c r="H114" s="50">
        <v>24.2941</v>
      </c>
      <c r="I114" s="50">
        <v>39.413800000000002</v>
      </c>
      <c r="J114" s="50">
        <v>47.721200000000003</v>
      </c>
      <c r="K114" s="50">
        <v>38.094700000000003</v>
      </c>
      <c r="L114" s="50">
        <v>40.0411</v>
      </c>
      <c r="M114" s="50">
        <v>31.4038</v>
      </c>
      <c r="N114" s="50">
        <v>24.2941</v>
      </c>
      <c r="O114" s="50">
        <v>41.144199999999998</v>
      </c>
      <c r="P114" s="50">
        <v>48.869399999999999</v>
      </c>
      <c r="Q114" s="50">
        <v>17</v>
      </c>
      <c r="R114" s="50">
        <v>17</v>
      </c>
      <c r="S114" s="50" t="s">
        <v>126</v>
      </c>
      <c r="T114" s="50" t="s">
        <v>126</v>
      </c>
      <c r="U114" s="50">
        <v>15.160299999999999</v>
      </c>
      <c r="V114" s="50">
        <v>0</v>
      </c>
      <c r="W114" s="50">
        <v>15.160299999999999</v>
      </c>
      <c r="X114" s="50">
        <v>0</v>
      </c>
      <c r="Y114" s="50">
        <v>19.141400000000001</v>
      </c>
      <c r="Z114" s="50">
        <v>19.148099999999999</v>
      </c>
      <c r="AA114" s="50">
        <v>15.160299999999999</v>
      </c>
      <c r="AB114" s="50">
        <v>0</v>
      </c>
      <c r="AC114" s="50">
        <v>15.160299999999999</v>
      </c>
      <c r="AD114" s="50">
        <v>0</v>
      </c>
      <c r="AE114" s="50">
        <v>19.141400000000001</v>
      </c>
      <c r="AF114" s="50">
        <v>19.148099999999999</v>
      </c>
      <c r="AG114" s="50">
        <v>0</v>
      </c>
      <c r="AH114" s="50">
        <v>0</v>
      </c>
      <c r="AI114" s="50">
        <v>0</v>
      </c>
      <c r="AJ114" s="50">
        <v>0</v>
      </c>
      <c r="AK114" s="50" t="s">
        <v>126</v>
      </c>
      <c r="AL114" s="50" t="s">
        <v>126</v>
      </c>
      <c r="AM114" s="50">
        <v>23.798300000000001</v>
      </c>
    </row>
    <row r="115" spans="1:39" hidden="1" outlineLevel="1">
      <c r="A115" s="15">
        <v>43709</v>
      </c>
      <c r="B115" s="50">
        <v>37.685600000000001</v>
      </c>
      <c r="C115" s="50">
        <v>39.26</v>
      </c>
      <c r="D115" s="50">
        <v>47.596699999999998</v>
      </c>
      <c r="E115" s="50">
        <v>37.889499999999998</v>
      </c>
      <c r="F115" s="50">
        <v>40.200000000000003</v>
      </c>
      <c r="G115" s="50">
        <v>29.735900000000001</v>
      </c>
      <c r="H115" s="50">
        <v>23.721599999999999</v>
      </c>
      <c r="I115" s="50">
        <v>39.253100000000003</v>
      </c>
      <c r="J115" s="50">
        <v>47.586199999999998</v>
      </c>
      <c r="K115" s="50">
        <v>37.889600000000002</v>
      </c>
      <c r="L115" s="50">
        <v>40.200099999999999</v>
      </c>
      <c r="M115" s="50">
        <v>29.735900000000001</v>
      </c>
      <c r="N115" s="50">
        <v>23.721599999999999</v>
      </c>
      <c r="O115" s="50">
        <v>49.6434</v>
      </c>
      <c r="P115" s="50">
        <v>49.849600000000002</v>
      </c>
      <c r="Q115" s="50">
        <v>16.5</v>
      </c>
      <c r="R115" s="50">
        <v>16.5</v>
      </c>
      <c r="S115" s="50" t="s">
        <v>126</v>
      </c>
      <c r="T115" s="50" t="s">
        <v>126</v>
      </c>
      <c r="U115" s="50">
        <v>18.8142</v>
      </c>
      <c r="V115" s="50">
        <v>0</v>
      </c>
      <c r="W115" s="50">
        <v>18.8142</v>
      </c>
      <c r="X115" s="50">
        <v>0</v>
      </c>
      <c r="Y115" s="50">
        <v>16.490200000000002</v>
      </c>
      <c r="Z115" s="50">
        <v>19.569299999999998</v>
      </c>
      <c r="AA115" s="50">
        <v>18.8142</v>
      </c>
      <c r="AB115" s="50">
        <v>0</v>
      </c>
      <c r="AC115" s="50">
        <v>18.8142</v>
      </c>
      <c r="AD115" s="50">
        <v>0</v>
      </c>
      <c r="AE115" s="50">
        <v>16.490200000000002</v>
      </c>
      <c r="AF115" s="50">
        <v>19.569299999999998</v>
      </c>
      <c r="AG115" s="50">
        <v>0</v>
      </c>
      <c r="AH115" s="50">
        <v>0</v>
      </c>
      <c r="AI115" s="50">
        <v>0</v>
      </c>
      <c r="AJ115" s="50">
        <v>0</v>
      </c>
      <c r="AK115" s="50" t="s">
        <v>126</v>
      </c>
      <c r="AL115" s="50" t="s">
        <v>126</v>
      </c>
      <c r="AM115" s="50">
        <v>24.023399999999999</v>
      </c>
    </row>
    <row r="116" spans="1:39" hidden="1" outlineLevel="1">
      <c r="A116" s="15">
        <v>43739</v>
      </c>
      <c r="B116" s="50">
        <v>37.312600000000003</v>
      </c>
      <c r="C116" s="50">
        <v>39.104700000000001</v>
      </c>
      <c r="D116" s="50">
        <v>47.387599999999999</v>
      </c>
      <c r="E116" s="50">
        <v>37.7059</v>
      </c>
      <c r="F116" s="50">
        <v>40.072699999999998</v>
      </c>
      <c r="G116" s="50">
        <v>30.130500000000001</v>
      </c>
      <c r="H116" s="50">
        <v>23.72</v>
      </c>
      <c r="I116" s="50">
        <v>39.103900000000003</v>
      </c>
      <c r="J116" s="50">
        <v>47.387500000000003</v>
      </c>
      <c r="K116" s="50">
        <v>37.7059</v>
      </c>
      <c r="L116" s="50">
        <v>40.072699999999998</v>
      </c>
      <c r="M116" s="50">
        <v>30.130500000000001</v>
      </c>
      <c r="N116" s="50">
        <v>23.72</v>
      </c>
      <c r="O116" s="50">
        <v>46.961399999999998</v>
      </c>
      <c r="P116" s="50">
        <v>47.515599999999999</v>
      </c>
      <c r="Q116" s="50">
        <v>16.5</v>
      </c>
      <c r="R116" s="50">
        <v>16.5</v>
      </c>
      <c r="S116" s="50" t="s">
        <v>126</v>
      </c>
      <c r="T116" s="50">
        <v>0</v>
      </c>
      <c r="U116" s="50">
        <v>18.687999999999999</v>
      </c>
      <c r="V116" s="50">
        <v>0</v>
      </c>
      <c r="W116" s="50">
        <v>18.687999999999999</v>
      </c>
      <c r="X116" s="50">
        <v>0</v>
      </c>
      <c r="Y116" s="50">
        <v>20.3429</v>
      </c>
      <c r="Z116" s="50">
        <v>19.2683</v>
      </c>
      <c r="AA116" s="50">
        <v>19.259499999999999</v>
      </c>
      <c r="AB116" s="50">
        <v>0</v>
      </c>
      <c r="AC116" s="50">
        <v>19.259499999999999</v>
      </c>
      <c r="AD116" s="50">
        <v>0</v>
      </c>
      <c r="AE116" s="50">
        <v>20.3429</v>
      </c>
      <c r="AF116" s="50">
        <v>20.050599999999999</v>
      </c>
      <c r="AG116" s="50">
        <v>8.3032000000000004</v>
      </c>
      <c r="AH116" s="50">
        <v>0</v>
      </c>
      <c r="AI116" s="50">
        <v>8.3032000000000004</v>
      </c>
      <c r="AJ116" s="50">
        <v>0</v>
      </c>
      <c r="AK116" s="50" t="s">
        <v>126</v>
      </c>
      <c r="AL116" s="50">
        <v>8.3032000000000004</v>
      </c>
      <c r="AM116" s="50">
        <v>24.162600000000001</v>
      </c>
    </row>
    <row r="117" spans="1:39" hidden="1" outlineLevel="1">
      <c r="A117" s="15">
        <v>43770</v>
      </c>
      <c r="B117" s="50">
        <v>37.561799999999998</v>
      </c>
      <c r="C117" s="50">
        <v>39.189100000000003</v>
      </c>
      <c r="D117" s="50">
        <v>47.440899999999999</v>
      </c>
      <c r="E117" s="50">
        <v>37.7943</v>
      </c>
      <c r="F117" s="50">
        <v>40.104799999999997</v>
      </c>
      <c r="G117" s="50">
        <v>29.9099</v>
      </c>
      <c r="H117" s="50">
        <v>23.048500000000001</v>
      </c>
      <c r="I117" s="50">
        <v>39.188699999999997</v>
      </c>
      <c r="J117" s="50">
        <v>47.440100000000001</v>
      </c>
      <c r="K117" s="50">
        <v>37.794400000000003</v>
      </c>
      <c r="L117" s="50">
        <v>40.104900000000001</v>
      </c>
      <c r="M117" s="50">
        <v>29.9099</v>
      </c>
      <c r="N117" s="50">
        <v>23.048500000000001</v>
      </c>
      <c r="O117" s="50">
        <v>48.379300000000001</v>
      </c>
      <c r="P117" s="50">
        <v>50.336100000000002</v>
      </c>
      <c r="Q117" s="50">
        <v>15.5</v>
      </c>
      <c r="R117" s="50">
        <v>15.5</v>
      </c>
      <c r="S117" s="50" t="s">
        <v>126</v>
      </c>
      <c r="T117" s="50" t="s">
        <v>126</v>
      </c>
      <c r="U117" s="50">
        <v>17.485800000000001</v>
      </c>
      <c r="V117" s="50">
        <v>0</v>
      </c>
      <c r="W117" s="50">
        <v>17.485800000000001</v>
      </c>
      <c r="X117" s="50">
        <v>0</v>
      </c>
      <c r="Y117" s="50">
        <v>19.742100000000001</v>
      </c>
      <c r="Z117" s="50">
        <v>19.196100000000001</v>
      </c>
      <c r="AA117" s="50">
        <v>17.485800000000001</v>
      </c>
      <c r="AB117" s="50">
        <v>0</v>
      </c>
      <c r="AC117" s="50">
        <v>17.485800000000001</v>
      </c>
      <c r="AD117" s="50">
        <v>0</v>
      </c>
      <c r="AE117" s="50">
        <v>19.742100000000001</v>
      </c>
      <c r="AF117" s="50">
        <v>19.196100000000001</v>
      </c>
      <c r="AG117" s="50">
        <v>0</v>
      </c>
      <c r="AH117" s="50">
        <v>0</v>
      </c>
      <c r="AI117" s="50">
        <v>0</v>
      </c>
      <c r="AJ117" s="50">
        <v>0</v>
      </c>
      <c r="AK117" s="50" t="s">
        <v>126</v>
      </c>
      <c r="AL117" s="50" t="s">
        <v>126</v>
      </c>
      <c r="AM117" s="50">
        <v>23.634399999999999</v>
      </c>
    </row>
    <row r="118" spans="1:39" hidden="1" outlineLevel="1">
      <c r="A118" s="15">
        <v>43800</v>
      </c>
      <c r="B118" s="50">
        <v>37.558599999999998</v>
      </c>
      <c r="C118" s="50">
        <v>39.124200000000002</v>
      </c>
      <c r="D118" s="50">
        <v>47.271299999999997</v>
      </c>
      <c r="E118" s="50">
        <v>37.744399999999999</v>
      </c>
      <c r="F118" s="50">
        <v>39.983800000000002</v>
      </c>
      <c r="G118" s="50">
        <v>29.7072</v>
      </c>
      <c r="H118" s="50">
        <v>20.653400000000001</v>
      </c>
      <c r="I118" s="50">
        <v>39.123800000000003</v>
      </c>
      <c r="J118" s="50">
        <v>47.270299999999999</v>
      </c>
      <c r="K118" s="50">
        <v>37.744500000000002</v>
      </c>
      <c r="L118" s="50">
        <v>39.983899999999998</v>
      </c>
      <c r="M118" s="50">
        <v>29.7072</v>
      </c>
      <c r="N118" s="50">
        <v>20.653400000000001</v>
      </c>
      <c r="O118" s="50">
        <v>47.904299999999999</v>
      </c>
      <c r="P118" s="50">
        <v>50.191699999999997</v>
      </c>
      <c r="Q118" s="50">
        <v>14.5402</v>
      </c>
      <c r="R118" s="50">
        <v>14.5402</v>
      </c>
      <c r="S118" s="50" t="s">
        <v>126</v>
      </c>
      <c r="T118" s="50">
        <v>0</v>
      </c>
      <c r="U118" s="50">
        <v>15.823700000000001</v>
      </c>
      <c r="V118" s="50">
        <v>0</v>
      </c>
      <c r="W118" s="50">
        <v>15.823700000000001</v>
      </c>
      <c r="X118" s="50">
        <v>0</v>
      </c>
      <c r="Y118" s="50">
        <v>20.653199999999998</v>
      </c>
      <c r="Z118" s="50">
        <v>16.940899999999999</v>
      </c>
      <c r="AA118" s="50">
        <v>16.033200000000001</v>
      </c>
      <c r="AB118" s="50">
        <v>0</v>
      </c>
      <c r="AC118" s="50">
        <v>16.033200000000001</v>
      </c>
      <c r="AD118" s="50">
        <v>0</v>
      </c>
      <c r="AE118" s="50">
        <v>20.653199999999998</v>
      </c>
      <c r="AF118" s="50">
        <v>17.3202</v>
      </c>
      <c r="AG118" s="50">
        <v>10.786799999999999</v>
      </c>
      <c r="AH118" s="50">
        <v>0</v>
      </c>
      <c r="AI118" s="50">
        <v>10.786799999999999</v>
      </c>
      <c r="AJ118" s="50">
        <v>0</v>
      </c>
      <c r="AK118" s="50" t="s">
        <v>126</v>
      </c>
      <c r="AL118" s="50">
        <v>10.786799999999999</v>
      </c>
      <c r="AM118" s="50">
        <v>22.923200000000001</v>
      </c>
    </row>
    <row r="119" spans="1:39" hidden="1" outlineLevel="1">
      <c r="A119" s="15">
        <v>43831</v>
      </c>
      <c r="B119" s="50">
        <v>38.577800000000003</v>
      </c>
      <c r="C119" s="50">
        <v>40.104500000000002</v>
      </c>
      <c r="D119" s="50">
        <v>46.959200000000003</v>
      </c>
      <c r="E119" s="50">
        <v>38.827500000000001</v>
      </c>
      <c r="F119" s="50">
        <v>40.748699999999999</v>
      </c>
      <c r="G119" s="50">
        <v>33.0687</v>
      </c>
      <c r="H119" s="50">
        <v>19.194600000000001</v>
      </c>
      <c r="I119" s="50">
        <v>40.104500000000002</v>
      </c>
      <c r="J119" s="50">
        <v>46.964199999999998</v>
      </c>
      <c r="K119" s="50">
        <v>38.827500000000001</v>
      </c>
      <c r="L119" s="50">
        <v>40.748800000000003</v>
      </c>
      <c r="M119" s="50">
        <v>33.0687</v>
      </c>
      <c r="N119" s="50">
        <v>19.194600000000001</v>
      </c>
      <c r="O119" s="50">
        <v>39.643000000000001</v>
      </c>
      <c r="P119" s="50">
        <v>39.828899999999997</v>
      </c>
      <c r="Q119" s="50">
        <v>13.5</v>
      </c>
      <c r="R119" s="50">
        <v>13.5</v>
      </c>
      <c r="S119" s="50" t="s">
        <v>126</v>
      </c>
      <c r="T119" s="50" t="s">
        <v>126</v>
      </c>
      <c r="U119" s="50">
        <v>21.425999999999998</v>
      </c>
      <c r="V119" s="50">
        <v>0</v>
      </c>
      <c r="W119" s="50">
        <v>21.425999999999998</v>
      </c>
      <c r="X119" s="50">
        <v>0</v>
      </c>
      <c r="Y119" s="50">
        <v>21.8841</v>
      </c>
      <c r="Z119" s="50">
        <v>20.9297</v>
      </c>
      <c r="AA119" s="50">
        <v>21.425999999999998</v>
      </c>
      <c r="AB119" s="50">
        <v>0</v>
      </c>
      <c r="AC119" s="50">
        <v>21.425999999999998</v>
      </c>
      <c r="AD119" s="50">
        <v>0</v>
      </c>
      <c r="AE119" s="50">
        <v>21.8841</v>
      </c>
      <c r="AF119" s="50">
        <v>20.9297</v>
      </c>
      <c r="AG119" s="50">
        <v>0</v>
      </c>
      <c r="AH119" s="50">
        <v>0</v>
      </c>
      <c r="AI119" s="50">
        <v>0</v>
      </c>
      <c r="AJ119" s="50">
        <v>0</v>
      </c>
      <c r="AK119" s="50" t="s">
        <v>126</v>
      </c>
      <c r="AL119" s="50" t="s">
        <v>126</v>
      </c>
      <c r="AM119" s="50">
        <v>24.483000000000001</v>
      </c>
    </row>
    <row r="120" spans="1:39" hidden="1" outlineLevel="1">
      <c r="A120" s="15">
        <v>43862</v>
      </c>
      <c r="B120" s="50">
        <v>39.317300000000003</v>
      </c>
      <c r="C120" s="50">
        <v>41.051200000000001</v>
      </c>
      <c r="D120" s="50">
        <v>47.0809</v>
      </c>
      <c r="E120" s="50">
        <v>39.881799999999998</v>
      </c>
      <c r="F120" s="50">
        <v>41.162399999999998</v>
      </c>
      <c r="G120" s="50">
        <v>36.267800000000001</v>
      </c>
      <c r="H120" s="50">
        <v>18.145600000000002</v>
      </c>
      <c r="I120" s="50">
        <v>41.051299999999998</v>
      </c>
      <c r="J120" s="50">
        <v>47.081299999999999</v>
      </c>
      <c r="K120" s="50">
        <v>39.881900000000002</v>
      </c>
      <c r="L120" s="50">
        <v>41.162399999999998</v>
      </c>
      <c r="M120" s="50">
        <v>36.267800000000001</v>
      </c>
      <c r="N120" s="50">
        <v>18.145600000000002</v>
      </c>
      <c r="O120" s="50">
        <v>39.683500000000002</v>
      </c>
      <c r="P120" s="50">
        <v>42.727600000000002</v>
      </c>
      <c r="Q120" s="50">
        <v>11</v>
      </c>
      <c r="R120" s="50">
        <v>11</v>
      </c>
      <c r="S120" s="50" t="s">
        <v>126</v>
      </c>
      <c r="T120" s="50">
        <v>0</v>
      </c>
      <c r="U120" s="50">
        <v>19.940899999999999</v>
      </c>
      <c r="V120" s="50">
        <v>0</v>
      </c>
      <c r="W120" s="50">
        <v>19.940899999999999</v>
      </c>
      <c r="X120" s="50">
        <v>0</v>
      </c>
      <c r="Y120" s="50">
        <v>25.106999999999999</v>
      </c>
      <c r="Z120" s="50">
        <v>17.778500000000001</v>
      </c>
      <c r="AA120" s="50">
        <v>20.161899999999999</v>
      </c>
      <c r="AB120" s="50">
        <v>0</v>
      </c>
      <c r="AC120" s="50">
        <v>20.161899999999999</v>
      </c>
      <c r="AD120" s="50">
        <v>0</v>
      </c>
      <c r="AE120" s="50">
        <v>25.106999999999999</v>
      </c>
      <c r="AF120" s="50">
        <v>18.0136</v>
      </c>
      <c r="AG120" s="50">
        <v>11.571099999999999</v>
      </c>
      <c r="AH120" s="50">
        <v>0</v>
      </c>
      <c r="AI120" s="50">
        <v>11.571099999999999</v>
      </c>
      <c r="AJ120" s="50">
        <v>0</v>
      </c>
      <c r="AK120" s="50" t="s">
        <v>126</v>
      </c>
      <c r="AL120" s="50">
        <v>11.571099999999999</v>
      </c>
      <c r="AM120" s="50">
        <v>22.8659</v>
      </c>
    </row>
    <row r="121" spans="1:39" hidden="1" outlineLevel="1">
      <c r="A121" s="15">
        <v>43891</v>
      </c>
      <c r="B121" s="50">
        <v>39.775799999999997</v>
      </c>
      <c r="C121" s="50">
        <v>41.627499999999998</v>
      </c>
      <c r="D121" s="50">
        <v>46.519399999999997</v>
      </c>
      <c r="E121" s="50">
        <v>40.665300000000002</v>
      </c>
      <c r="F121" s="50">
        <v>41.164400000000001</v>
      </c>
      <c r="G121" s="50">
        <v>38.931899999999999</v>
      </c>
      <c r="H121" s="50">
        <v>24.370100000000001</v>
      </c>
      <c r="I121" s="50">
        <v>41.627200000000002</v>
      </c>
      <c r="J121" s="50">
        <v>46.519300000000001</v>
      </c>
      <c r="K121" s="50">
        <v>40.665300000000002</v>
      </c>
      <c r="L121" s="50">
        <v>41.164499999999997</v>
      </c>
      <c r="M121" s="50">
        <v>38.931899999999999</v>
      </c>
      <c r="N121" s="50">
        <v>24.370100000000001</v>
      </c>
      <c r="O121" s="50">
        <v>45.703699999999998</v>
      </c>
      <c r="P121" s="50">
        <v>46.9741</v>
      </c>
      <c r="Q121" s="50">
        <v>11</v>
      </c>
      <c r="R121" s="50">
        <v>11</v>
      </c>
      <c r="S121" s="50" t="s">
        <v>126</v>
      </c>
      <c r="T121" s="50" t="s">
        <v>126</v>
      </c>
      <c r="U121" s="50">
        <v>15.3864</v>
      </c>
      <c r="V121" s="50">
        <v>0</v>
      </c>
      <c r="W121" s="50">
        <v>15.3864</v>
      </c>
      <c r="X121" s="50">
        <v>0</v>
      </c>
      <c r="Y121" s="50">
        <v>15.571199999999999</v>
      </c>
      <c r="Z121" s="50">
        <v>15.36</v>
      </c>
      <c r="AA121" s="50">
        <v>15.3864</v>
      </c>
      <c r="AB121" s="50">
        <v>0</v>
      </c>
      <c r="AC121" s="50">
        <v>15.3864</v>
      </c>
      <c r="AD121" s="50">
        <v>0</v>
      </c>
      <c r="AE121" s="50">
        <v>15.571199999999999</v>
      </c>
      <c r="AF121" s="50">
        <v>15.36</v>
      </c>
      <c r="AG121" s="50">
        <v>0</v>
      </c>
      <c r="AH121" s="50">
        <v>0</v>
      </c>
      <c r="AI121" s="50">
        <v>0</v>
      </c>
      <c r="AJ121" s="50">
        <v>0</v>
      </c>
      <c r="AK121" s="50" t="s">
        <v>126</v>
      </c>
      <c r="AL121" s="50" t="s">
        <v>126</v>
      </c>
      <c r="AM121" s="50">
        <v>22.939399999999999</v>
      </c>
    </row>
    <row r="122" spans="1:39" hidden="1" outlineLevel="1">
      <c r="A122" s="15">
        <v>43922</v>
      </c>
      <c r="B122" s="50">
        <v>39.974499999999999</v>
      </c>
      <c r="C122" s="50">
        <v>41.824100000000001</v>
      </c>
      <c r="D122" s="50">
        <v>46.980600000000003</v>
      </c>
      <c r="E122" s="50">
        <v>40.725299999999997</v>
      </c>
      <c r="F122" s="50">
        <v>41.0411</v>
      </c>
      <c r="G122" s="50">
        <v>40.417099999999998</v>
      </c>
      <c r="H122" s="50">
        <v>14.0525</v>
      </c>
      <c r="I122" s="50">
        <v>41.811300000000003</v>
      </c>
      <c r="J122" s="50">
        <v>46.963000000000001</v>
      </c>
      <c r="K122" s="50">
        <v>40.725299999999997</v>
      </c>
      <c r="L122" s="50">
        <v>41.0411</v>
      </c>
      <c r="M122" s="50">
        <v>40.417099999999998</v>
      </c>
      <c r="N122" s="50">
        <v>14.0525</v>
      </c>
      <c r="O122" s="50">
        <v>48.609499999999997</v>
      </c>
      <c r="P122" s="50">
        <v>48.609499999999997</v>
      </c>
      <c r="Q122" s="50" t="s">
        <v>126</v>
      </c>
      <c r="R122" s="50" t="s">
        <v>126</v>
      </c>
      <c r="S122" s="50" t="s">
        <v>126</v>
      </c>
      <c r="T122" s="50" t="s">
        <v>126</v>
      </c>
      <c r="U122" s="50">
        <v>9.0286000000000008</v>
      </c>
      <c r="V122" s="50">
        <v>0</v>
      </c>
      <c r="W122" s="50">
        <v>9.0286000000000008</v>
      </c>
      <c r="X122" s="50">
        <v>0</v>
      </c>
      <c r="Y122" s="50">
        <v>0.33660000000000001</v>
      </c>
      <c r="Z122" s="50">
        <v>15.4488</v>
      </c>
      <c r="AA122" s="50">
        <v>9.0286000000000008</v>
      </c>
      <c r="AB122" s="50">
        <v>0</v>
      </c>
      <c r="AC122" s="50">
        <v>9.0286000000000008</v>
      </c>
      <c r="AD122" s="50">
        <v>0</v>
      </c>
      <c r="AE122" s="50">
        <v>0.33660000000000001</v>
      </c>
      <c r="AF122" s="50">
        <v>15.4488</v>
      </c>
      <c r="AG122" s="50">
        <v>0</v>
      </c>
      <c r="AH122" s="50">
        <v>0</v>
      </c>
      <c r="AI122" s="50" t="s">
        <v>126</v>
      </c>
      <c r="AJ122" s="50" t="s">
        <v>126</v>
      </c>
      <c r="AK122" s="50" t="s">
        <v>126</v>
      </c>
      <c r="AL122" s="50" t="s">
        <v>126</v>
      </c>
      <c r="AM122" s="50">
        <v>23.4558</v>
      </c>
    </row>
    <row r="123" spans="1:39" hidden="1" outlineLevel="1">
      <c r="A123" s="15">
        <v>43952</v>
      </c>
      <c r="B123" s="50">
        <v>39.598100000000002</v>
      </c>
      <c r="C123" s="50">
        <v>41.131999999999998</v>
      </c>
      <c r="D123" s="50">
        <v>46.628399999999999</v>
      </c>
      <c r="E123" s="50">
        <v>40.000900000000001</v>
      </c>
      <c r="F123" s="50">
        <v>41.034500000000001</v>
      </c>
      <c r="G123" s="50">
        <v>36.041899999999998</v>
      </c>
      <c r="H123" s="50">
        <v>16.102699999999999</v>
      </c>
      <c r="I123" s="50">
        <v>41.121600000000001</v>
      </c>
      <c r="J123" s="50">
        <v>46.613300000000002</v>
      </c>
      <c r="K123" s="50">
        <v>40.000900000000001</v>
      </c>
      <c r="L123" s="50">
        <v>41.034500000000001</v>
      </c>
      <c r="M123" s="50">
        <v>36.041899999999998</v>
      </c>
      <c r="N123" s="50">
        <v>16.102699999999999</v>
      </c>
      <c r="O123" s="50">
        <v>48.410800000000002</v>
      </c>
      <c r="P123" s="50">
        <v>48.410800000000002</v>
      </c>
      <c r="Q123" s="50" t="s">
        <v>126</v>
      </c>
      <c r="R123" s="50" t="s">
        <v>126</v>
      </c>
      <c r="S123" s="50" t="s">
        <v>126</v>
      </c>
      <c r="T123" s="50" t="s">
        <v>126</v>
      </c>
      <c r="U123" s="50">
        <v>15.5199</v>
      </c>
      <c r="V123" s="50">
        <v>0</v>
      </c>
      <c r="W123" s="50">
        <v>15.5199</v>
      </c>
      <c r="X123" s="50">
        <v>0</v>
      </c>
      <c r="Y123" s="50">
        <v>15.740500000000001</v>
      </c>
      <c r="Z123" s="50">
        <v>15.481199999999999</v>
      </c>
      <c r="AA123" s="50">
        <v>15.5199</v>
      </c>
      <c r="AB123" s="50">
        <v>0</v>
      </c>
      <c r="AC123" s="50">
        <v>15.5199</v>
      </c>
      <c r="AD123" s="50">
        <v>0</v>
      </c>
      <c r="AE123" s="50">
        <v>15.740500000000001</v>
      </c>
      <c r="AF123" s="50">
        <v>15.481199999999999</v>
      </c>
      <c r="AG123" s="50">
        <v>0</v>
      </c>
      <c r="AH123" s="50">
        <v>0</v>
      </c>
      <c r="AI123" s="50" t="s">
        <v>126</v>
      </c>
      <c r="AJ123" s="50" t="s">
        <v>126</v>
      </c>
      <c r="AK123" s="50" t="s">
        <v>126</v>
      </c>
      <c r="AL123" s="50" t="s">
        <v>126</v>
      </c>
      <c r="AM123" s="50">
        <v>22.047699999999999</v>
      </c>
    </row>
    <row r="124" spans="1:39" hidden="1" outlineLevel="1">
      <c r="A124" s="15">
        <v>43983</v>
      </c>
      <c r="B124" s="50">
        <v>39.377099999999999</v>
      </c>
      <c r="C124" s="50">
        <v>41.011000000000003</v>
      </c>
      <c r="D124" s="50">
        <v>46.413499999999999</v>
      </c>
      <c r="E124" s="50">
        <v>39.884900000000002</v>
      </c>
      <c r="F124" s="50">
        <v>40.901000000000003</v>
      </c>
      <c r="G124" s="50">
        <v>37.123100000000001</v>
      </c>
      <c r="H124" s="50">
        <v>15.0733</v>
      </c>
      <c r="I124" s="50">
        <v>41.009399999999999</v>
      </c>
      <c r="J124" s="50">
        <v>46.415999999999997</v>
      </c>
      <c r="K124" s="50">
        <v>39.884900000000002</v>
      </c>
      <c r="L124" s="50">
        <v>40.901000000000003</v>
      </c>
      <c r="M124" s="50">
        <v>37.123100000000001</v>
      </c>
      <c r="N124" s="50">
        <v>15.0733</v>
      </c>
      <c r="O124" s="50">
        <v>45.303800000000003</v>
      </c>
      <c r="P124" s="50">
        <v>45.303800000000003</v>
      </c>
      <c r="Q124" s="50">
        <v>0</v>
      </c>
      <c r="R124" s="50" t="s">
        <v>126</v>
      </c>
      <c r="S124" s="50" t="s">
        <v>126</v>
      </c>
      <c r="T124" s="50">
        <v>0</v>
      </c>
      <c r="U124" s="50">
        <v>14.3103</v>
      </c>
      <c r="V124" s="50">
        <v>0</v>
      </c>
      <c r="W124" s="50">
        <v>14.3103</v>
      </c>
      <c r="X124" s="50">
        <v>0</v>
      </c>
      <c r="Y124" s="50">
        <v>15.7653</v>
      </c>
      <c r="Z124" s="50">
        <v>14.2277</v>
      </c>
      <c r="AA124" s="50">
        <v>15.247999999999999</v>
      </c>
      <c r="AB124" s="50">
        <v>0</v>
      </c>
      <c r="AC124" s="50">
        <v>15.247999999999999</v>
      </c>
      <c r="AD124" s="50">
        <v>0</v>
      </c>
      <c r="AE124" s="50">
        <v>15.7653</v>
      </c>
      <c r="AF124" s="50">
        <v>15.214399999999999</v>
      </c>
      <c r="AG124" s="50">
        <v>7.3361000000000001</v>
      </c>
      <c r="AH124" s="50">
        <v>0</v>
      </c>
      <c r="AI124" s="50">
        <v>7.3361000000000001</v>
      </c>
      <c r="AJ124" s="50" t="s">
        <v>126</v>
      </c>
      <c r="AK124" s="50" t="s">
        <v>126</v>
      </c>
      <c r="AL124" s="50">
        <v>7.3361000000000001</v>
      </c>
      <c r="AM124" s="50">
        <v>21.727900000000002</v>
      </c>
    </row>
    <row r="125" spans="1:39" hidden="1" outlineLevel="1">
      <c r="A125" s="15">
        <v>44013</v>
      </c>
      <c r="B125" s="50">
        <v>39.003999999999998</v>
      </c>
      <c r="C125" s="50">
        <v>40.754399999999997</v>
      </c>
      <c r="D125" s="50">
        <v>46.424700000000001</v>
      </c>
      <c r="E125" s="50">
        <v>39.484999999999999</v>
      </c>
      <c r="F125" s="50">
        <v>41.225900000000003</v>
      </c>
      <c r="G125" s="50">
        <v>34.996499999999997</v>
      </c>
      <c r="H125" s="50">
        <v>17.313300000000002</v>
      </c>
      <c r="I125" s="50">
        <v>40.745100000000001</v>
      </c>
      <c r="J125" s="50">
        <v>46.415700000000001</v>
      </c>
      <c r="K125" s="50">
        <v>39.484999999999999</v>
      </c>
      <c r="L125" s="50">
        <v>41.225900000000003</v>
      </c>
      <c r="M125" s="50">
        <v>34.996499999999997</v>
      </c>
      <c r="N125" s="50">
        <v>17.313300000000002</v>
      </c>
      <c r="O125" s="50">
        <v>47.630400000000002</v>
      </c>
      <c r="P125" s="50">
        <v>47.630400000000002</v>
      </c>
      <c r="Q125" s="50" t="s">
        <v>126</v>
      </c>
      <c r="R125" s="50" t="s">
        <v>126</v>
      </c>
      <c r="S125" s="50" t="s">
        <v>126</v>
      </c>
      <c r="T125" s="50" t="s">
        <v>126</v>
      </c>
      <c r="U125" s="50">
        <v>13.6633</v>
      </c>
      <c r="V125" s="50">
        <v>0</v>
      </c>
      <c r="W125" s="50">
        <v>13.6633</v>
      </c>
      <c r="X125" s="50">
        <v>0</v>
      </c>
      <c r="Y125" s="50">
        <v>10.0222</v>
      </c>
      <c r="Z125" s="50">
        <v>16.1448</v>
      </c>
      <c r="AA125" s="50">
        <v>13.6633</v>
      </c>
      <c r="AB125" s="50">
        <v>0</v>
      </c>
      <c r="AC125" s="50">
        <v>13.6633</v>
      </c>
      <c r="AD125" s="50">
        <v>0</v>
      </c>
      <c r="AE125" s="50">
        <v>10.0222</v>
      </c>
      <c r="AF125" s="50">
        <v>16.1448</v>
      </c>
      <c r="AG125" s="50">
        <v>0</v>
      </c>
      <c r="AH125" s="50">
        <v>0</v>
      </c>
      <c r="AI125" s="50" t="s">
        <v>126</v>
      </c>
      <c r="AJ125" s="50" t="s">
        <v>126</v>
      </c>
      <c r="AK125" s="50" t="s">
        <v>126</v>
      </c>
      <c r="AL125" s="50" t="s">
        <v>126</v>
      </c>
      <c r="AM125" s="50">
        <v>20.593499999999999</v>
      </c>
    </row>
    <row r="126" spans="1:39" hidden="1" outlineLevel="1">
      <c r="A126" s="15">
        <v>44044</v>
      </c>
      <c r="B126" s="50">
        <v>38.815100000000001</v>
      </c>
      <c r="C126" s="50">
        <v>40.209299999999999</v>
      </c>
      <c r="D126" s="50">
        <v>45.4726</v>
      </c>
      <c r="E126" s="50">
        <v>39.127000000000002</v>
      </c>
      <c r="F126" s="50">
        <v>40.089700000000001</v>
      </c>
      <c r="G126" s="50">
        <v>36.470500000000001</v>
      </c>
      <c r="H126" s="50">
        <v>23.023800000000001</v>
      </c>
      <c r="I126" s="50">
        <v>40.200899999999997</v>
      </c>
      <c r="J126" s="50">
        <v>45.452500000000001</v>
      </c>
      <c r="K126" s="50">
        <v>39.127000000000002</v>
      </c>
      <c r="L126" s="50">
        <v>40.089700000000001</v>
      </c>
      <c r="M126" s="50">
        <v>36.470500000000001</v>
      </c>
      <c r="N126" s="50">
        <v>23.023800000000001</v>
      </c>
      <c r="O126" s="50">
        <v>49.0441</v>
      </c>
      <c r="P126" s="50">
        <v>49.0441</v>
      </c>
      <c r="Q126" s="50">
        <v>0</v>
      </c>
      <c r="R126" s="50" t="s">
        <v>126</v>
      </c>
      <c r="S126" s="50" t="s">
        <v>126</v>
      </c>
      <c r="T126" s="50">
        <v>0</v>
      </c>
      <c r="U126" s="50">
        <v>13.832800000000001</v>
      </c>
      <c r="V126" s="50">
        <v>0</v>
      </c>
      <c r="W126" s="50">
        <v>13.832800000000001</v>
      </c>
      <c r="X126" s="50">
        <v>0</v>
      </c>
      <c r="Y126" s="50">
        <v>13.447900000000001</v>
      </c>
      <c r="Z126" s="50">
        <v>14.723000000000001</v>
      </c>
      <c r="AA126" s="50">
        <v>14.806699999999999</v>
      </c>
      <c r="AB126" s="50">
        <v>0</v>
      </c>
      <c r="AC126" s="50">
        <v>14.806699999999999</v>
      </c>
      <c r="AD126" s="50">
        <v>0</v>
      </c>
      <c r="AE126" s="50">
        <v>13.447900000000001</v>
      </c>
      <c r="AF126" s="50">
        <v>16.106300000000001</v>
      </c>
      <c r="AG126" s="50">
        <v>8.2612000000000005</v>
      </c>
      <c r="AH126" s="50">
        <v>0</v>
      </c>
      <c r="AI126" s="50">
        <v>8.2612000000000005</v>
      </c>
      <c r="AJ126" s="50" t="s">
        <v>126</v>
      </c>
      <c r="AK126" s="50" t="s">
        <v>126</v>
      </c>
      <c r="AL126" s="50">
        <v>8.2612000000000005</v>
      </c>
      <c r="AM126" s="50">
        <v>21.874700000000001</v>
      </c>
    </row>
    <row r="127" spans="1:39" hidden="1" outlineLevel="1">
      <c r="A127" s="15">
        <v>44075</v>
      </c>
      <c r="B127" s="50">
        <v>37.656199999999998</v>
      </c>
      <c r="C127" s="50">
        <v>39.804900000000004</v>
      </c>
      <c r="D127" s="50">
        <v>44.864100000000001</v>
      </c>
      <c r="E127" s="50">
        <v>38.677599999999998</v>
      </c>
      <c r="F127" s="50">
        <v>40.048699999999997</v>
      </c>
      <c r="G127" s="50">
        <v>35.166499999999999</v>
      </c>
      <c r="H127" s="50">
        <v>21.468399999999999</v>
      </c>
      <c r="I127" s="50">
        <v>39.799199999999999</v>
      </c>
      <c r="J127" s="50">
        <v>44.8536</v>
      </c>
      <c r="K127" s="50">
        <v>38.677599999999998</v>
      </c>
      <c r="L127" s="50">
        <v>40.048699999999997</v>
      </c>
      <c r="M127" s="50">
        <v>35.166499999999999</v>
      </c>
      <c r="N127" s="50">
        <v>21.468399999999999</v>
      </c>
      <c r="O127" s="50">
        <v>47.415900000000001</v>
      </c>
      <c r="P127" s="50">
        <v>47.415900000000001</v>
      </c>
      <c r="Q127" s="50">
        <v>0</v>
      </c>
      <c r="R127" s="50">
        <v>0</v>
      </c>
      <c r="S127" s="50" t="s">
        <v>126</v>
      </c>
      <c r="T127" s="50" t="s">
        <v>126</v>
      </c>
      <c r="U127" s="50">
        <v>13.6417</v>
      </c>
      <c r="V127" s="50">
        <v>0</v>
      </c>
      <c r="W127" s="50">
        <v>13.6417</v>
      </c>
      <c r="X127" s="50">
        <v>0</v>
      </c>
      <c r="Y127" s="50">
        <v>12.9854</v>
      </c>
      <c r="Z127" s="50">
        <v>13.6752</v>
      </c>
      <c r="AA127" s="50">
        <v>13.6417</v>
      </c>
      <c r="AB127" s="50">
        <v>0</v>
      </c>
      <c r="AC127" s="50">
        <v>13.6417</v>
      </c>
      <c r="AD127" s="50">
        <v>0</v>
      </c>
      <c r="AE127" s="50">
        <v>12.9854</v>
      </c>
      <c r="AF127" s="50">
        <v>13.6752</v>
      </c>
      <c r="AG127" s="50">
        <v>0</v>
      </c>
      <c r="AH127" s="50">
        <v>0</v>
      </c>
      <c r="AI127" s="50">
        <v>0</v>
      </c>
      <c r="AJ127" s="50">
        <v>0</v>
      </c>
      <c r="AK127" s="50" t="s">
        <v>126</v>
      </c>
      <c r="AL127" s="50" t="s">
        <v>126</v>
      </c>
      <c r="AM127" s="50">
        <v>20.0136</v>
      </c>
    </row>
    <row r="128" spans="1:39" hidden="1" outlineLevel="1">
      <c r="A128" s="15">
        <v>44105</v>
      </c>
      <c r="B128" s="50">
        <v>38.031100000000002</v>
      </c>
      <c r="C128" s="50">
        <v>39.661499999999997</v>
      </c>
      <c r="D128" s="50">
        <v>44.918900000000001</v>
      </c>
      <c r="E128" s="50">
        <v>38.471600000000002</v>
      </c>
      <c r="F128" s="50">
        <v>39.708399999999997</v>
      </c>
      <c r="G128" s="50">
        <v>34.806800000000003</v>
      </c>
      <c r="H128" s="50">
        <v>26.093399999999999</v>
      </c>
      <c r="I128" s="50">
        <v>39.656199999999998</v>
      </c>
      <c r="J128" s="50">
        <v>44.908700000000003</v>
      </c>
      <c r="K128" s="50">
        <v>38.471600000000002</v>
      </c>
      <c r="L128" s="50">
        <v>39.708399999999997</v>
      </c>
      <c r="M128" s="50">
        <v>34.806800000000003</v>
      </c>
      <c r="N128" s="50">
        <v>26.093399999999999</v>
      </c>
      <c r="O128" s="50">
        <v>47.857599999999998</v>
      </c>
      <c r="P128" s="50">
        <v>47.857599999999998</v>
      </c>
      <c r="Q128" s="50" t="s">
        <v>126</v>
      </c>
      <c r="R128" s="50" t="s">
        <v>126</v>
      </c>
      <c r="S128" s="50" t="s">
        <v>126</v>
      </c>
      <c r="T128" s="50" t="s">
        <v>126</v>
      </c>
      <c r="U128" s="50">
        <v>12.253299999999999</v>
      </c>
      <c r="V128" s="50">
        <v>0</v>
      </c>
      <c r="W128" s="50">
        <v>12.253299999999999</v>
      </c>
      <c r="X128" s="50">
        <v>0</v>
      </c>
      <c r="Y128" s="50">
        <v>12.325900000000001</v>
      </c>
      <c r="Z128" s="50">
        <v>12.4686</v>
      </c>
      <c r="AA128" s="50">
        <v>12.253299999999999</v>
      </c>
      <c r="AB128" s="50">
        <v>0</v>
      </c>
      <c r="AC128" s="50">
        <v>12.253299999999999</v>
      </c>
      <c r="AD128" s="50">
        <v>0</v>
      </c>
      <c r="AE128" s="50">
        <v>12.325900000000001</v>
      </c>
      <c r="AF128" s="50">
        <v>12.4686</v>
      </c>
      <c r="AG128" s="50">
        <v>0</v>
      </c>
      <c r="AH128" s="50">
        <v>0</v>
      </c>
      <c r="AI128" s="50" t="s">
        <v>126</v>
      </c>
      <c r="AJ128" s="50" t="s">
        <v>126</v>
      </c>
      <c r="AK128" s="50" t="s">
        <v>126</v>
      </c>
      <c r="AL128" s="50" t="s">
        <v>126</v>
      </c>
      <c r="AM128" s="50">
        <v>21.480899999999998</v>
      </c>
    </row>
    <row r="129" spans="1:39" hidden="1" outlineLevel="1">
      <c r="A129" s="15">
        <v>44136</v>
      </c>
      <c r="B129" s="50">
        <v>38.482199999999999</v>
      </c>
      <c r="C129" s="50">
        <v>39.540700000000001</v>
      </c>
      <c r="D129" s="50">
        <v>43.326500000000003</v>
      </c>
      <c r="E129" s="50">
        <v>38.621400000000001</v>
      </c>
      <c r="F129" s="50">
        <v>39.922400000000003</v>
      </c>
      <c r="G129" s="50">
        <v>34.276600000000002</v>
      </c>
      <c r="H129" s="50">
        <v>27.706800000000001</v>
      </c>
      <c r="I129" s="50">
        <v>39.524299999999997</v>
      </c>
      <c r="J129" s="50">
        <v>43.2744</v>
      </c>
      <c r="K129" s="50">
        <v>38.621400000000001</v>
      </c>
      <c r="L129" s="50">
        <v>39.922400000000003</v>
      </c>
      <c r="M129" s="50">
        <v>34.276600000000002</v>
      </c>
      <c r="N129" s="50">
        <v>27.706800000000001</v>
      </c>
      <c r="O129" s="50">
        <v>49.444800000000001</v>
      </c>
      <c r="P129" s="50">
        <v>49.444800000000001</v>
      </c>
      <c r="Q129" s="50">
        <v>0</v>
      </c>
      <c r="R129" s="50">
        <v>0</v>
      </c>
      <c r="S129" s="50" t="s">
        <v>126</v>
      </c>
      <c r="T129" s="50" t="s">
        <v>126</v>
      </c>
      <c r="U129" s="50">
        <v>12.2963</v>
      </c>
      <c r="V129" s="50">
        <v>0</v>
      </c>
      <c r="W129" s="50">
        <v>12.2963</v>
      </c>
      <c r="X129" s="50">
        <v>0</v>
      </c>
      <c r="Y129" s="50">
        <v>10.5517</v>
      </c>
      <c r="Z129" s="50">
        <v>12.5837</v>
      </c>
      <c r="AA129" s="50">
        <v>12.2963</v>
      </c>
      <c r="AB129" s="50">
        <v>0</v>
      </c>
      <c r="AC129" s="50">
        <v>12.2963</v>
      </c>
      <c r="AD129" s="50">
        <v>0</v>
      </c>
      <c r="AE129" s="50">
        <v>10.5517</v>
      </c>
      <c r="AF129" s="50">
        <v>12.5837</v>
      </c>
      <c r="AG129" s="50">
        <v>0</v>
      </c>
      <c r="AH129" s="50">
        <v>0</v>
      </c>
      <c r="AI129" s="50">
        <v>0</v>
      </c>
      <c r="AJ129" s="50">
        <v>0</v>
      </c>
      <c r="AK129" s="50" t="s">
        <v>126</v>
      </c>
      <c r="AL129" s="50" t="s">
        <v>126</v>
      </c>
      <c r="AM129" s="50">
        <v>22.648900000000001</v>
      </c>
    </row>
    <row r="130" spans="1:39" hidden="1" outlineLevel="1">
      <c r="A130" s="15">
        <v>44166</v>
      </c>
      <c r="B130" s="50">
        <v>36.729599999999998</v>
      </c>
      <c r="C130" s="50">
        <v>37.912500000000001</v>
      </c>
      <c r="D130" s="50">
        <v>43.168199999999999</v>
      </c>
      <c r="E130" s="50">
        <v>36.697200000000002</v>
      </c>
      <c r="F130" s="50">
        <v>37.457299999999996</v>
      </c>
      <c r="G130" s="50">
        <v>35.082000000000001</v>
      </c>
      <c r="H130" s="50">
        <v>22.986699999999999</v>
      </c>
      <c r="I130" s="50">
        <v>37.902900000000002</v>
      </c>
      <c r="J130" s="50">
        <v>43.140599999999999</v>
      </c>
      <c r="K130" s="50">
        <v>36.697200000000002</v>
      </c>
      <c r="L130" s="50">
        <v>37.457299999999996</v>
      </c>
      <c r="M130" s="50">
        <v>35.082000000000001</v>
      </c>
      <c r="N130" s="50">
        <v>22.986699999999999</v>
      </c>
      <c r="O130" s="50">
        <v>49.2483</v>
      </c>
      <c r="P130" s="50">
        <v>49.2483</v>
      </c>
      <c r="Q130" s="50">
        <v>0</v>
      </c>
      <c r="R130" s="50" t="s">
        <v>126</v>
      </c>
      <c r="S130" s="50" t="s">
        <v>126</v>
      </c>
      <c r="T130" s="50">
        <v>0</v>
      </c>
      <c r="U130" s="50">
        <v>11.794499999999999</v>
      </c>
      <c r="V130" s="50">
        <v>0</v>
      </c>
      <c r="W130" s="50">
        <v>11.794499999999999</v>
      </c>
      <c r="X130" s="50">
        <v>0</v>
      </c>
      <c r="Y130" s="50">
        <v>11.911899999999999</v>
      </c>
      <c r="Z130" s="50">
        <v>12.2859</v>
      </c>
      <c r="AA130" s="50">
        <v>12.058999999999999</v>
      </c>
      <c r="AB130" s="50">
        <v>0</v>
      </c>
      <c r="AC130" s="50">
        <v>12.058999999999999</v>
      </c>
      <c r="AD130" s="50">
        <v>0</v>
      </c>
      <c r="AE130" s="50">
        <v>11.911899999999999</v>
      </c>
      <c r="AF130" s="50">
        <v>12.689399999999999</v>
      </c>
      <c r="AG130" s="50">
        <v>9.1538000000000004</v>
      </c>
      <c r="AH130" s="50">
        <v>0</v>
      </c>
      <c r="AI130" s="50">
        <v>9.1538000000000004</v>
      </c>
      <c r="AJ130" s="50" t="s">
        <v>126</v>
      </c>
      <c r="AK130" s="50" t="s">
        <v>126</v>
      </c>
      <c r="AL130" s="50">
        <v>9.1538000000000004</v>
      </c>
      <c r="AM130" s="50">
        <v>22.165500000000002</v>
      </c>
    </row>
    <row r="131" spans="1:39" hidden="1" outlineLevel="1">
      <c r="A131" s="15">
        <v>44197</v>
      </c>
      <c r="B131" s="50">
        <v>37.345700000000001</v>
      </c>
      <c r="C131" s="50">
        <v>38.654000000000003</v>
      </c>
      <c r="D131" s="50">
        <v>43.183900000000001</v>
      </c>
      <c r="E131" s="50">
        <v>37.585299999999997</v>
      </c>
      <c r="F131" s="50">
        <v>38.3123</v>
      </c>
      <c r="G131" s="50">
        <v>35.720399999999998</v>
      </c>
      <c r="H131" s="50">
        <v>21.470600000000001</v>
      </c>
      <c r="I131" s="50">
        <v>38.644799999999996</v>
      </c>
      <c r="J131" s="50">
        <v>43.160899999999998</v>
      </c>
      <c r="K131" s="50">
        <v>37.585299999999997</v>
      </c>
      <c r="L131" s="50">
        <v>38.3123</v>
      </c>
      <c r="M131" s="50">
        <v>35.720399999999998</v>
      </c>
      <c r="N131" s="50">
        <v>21.470600000000001</v>
      </c>
      <c r="O131" s="50">
        <v>47.258499999999998</v>
      </c>
      <c r="P131" s="50">
        <v>47.258499999999998</v>
      </c>
      <c r="Q131" s="50" t="s">
        <v>126</v>
      </c>
      <c r="R131" s="50" t="s">
        <v>126</v>
      </c>
      <c r="S131" s="50" t="s">
        <v>126</v>
      </c>
      <c r="T131" s="50" t="s">
        <v>126</v>
      </c>
      <c r="U131" s="50">
        <v>13.5242</v>
      </c>
      <c r="V131" s="50">
        <v>0</v>
      </c>
      <c r="W131" s="50">
        <v>13.5242</v>
      </c>
      <c r="X131" s="50">
        <v>0</v>
      </c>
      <c r="Y131" s="50">
        <v>20.819700000000001</v>
      </c>
      <c r="Z131" s="50">
        <v>13.506</v>
      </c>
      <c r="AA131" s="50">
        <v>13.5242</v>
      </c>
      <c r="AB131" s="50">
        <v>0</v>
      </c>
      <c r="AC131" s="50">
        <v>13.5242</v>
      </c>
      <c r="AD131" s="50">
        <v>0</v>
      </c>
      <c r="AE131" s="50">
        <v>20.819700000000001</v>
      </c>
      <c r="AF131" s="50">
        <v>13.506</v>
      </c>
      <c r="AG131" s="50">
        <v>0</v>
      </c>
      <c r="AH131" s="50">
        <v>0</v>
      </c>
      <c r="AI131" s="50" t="s">
        <v>126</v>
      </c>
      <c r="AJ131" s="50" t="s">
        <v>126</v>
      </c>
      <c r="AK131" s="50" t="s">
        <v>126</v>
      </c>
      <c r="AL131" s="50" t="s">
        <v>126</v>
      </c>
      <c r="AM131" s="50">
        <v>20.9543</v>
      </c>
    </row>
    <row r="132" spans="1:39" hidden="1" outlineLevel="1">
      <c r="A132" s="15">
        <v>44228</v>
      </c>
      <c r="B132" s="50">
        <v>37.100900000000003</v>
      </c>
      <c r="C132" s="50">
        <v>38.646500000000003</v>
      </c>
      <c r="D132" s="50">
        <v>43.0383</v>
      </c>
      <c r="E132" s="50">
        <v>37.568399999999997</v>
      </c>
      <c r="F132" s="50">
        <v>38.503500000000003</v>
      </c>
      <c r="G132" s="50">
        <v>34.994500000000002</v>
      </c>
      <c r="H132" s="50">
        <v>20.410699999999999</v>
      </c>
      <c r="I132" s="50">
        <v>38.636200000000002</v>
      </c>
      <c r="J132" s="50">
        <v>43.010100000000001</v>
      </c>
      <c r="K132" s="50">
        <v>37.568399999999997</v>
      </c>
      <c r="L132" s="50">
        <v>38.503500000000003</v>
      </c>
      <c r="M132" s="50">
        <v>34.994500000000002</v>
      </c>
      <c r="N132" s="50">
        <v>20.410699999999999</v>
      </c>
      <c r="O132" s="50">
        <v>48.108400000000003</v>
      </c>
      <c r="P132" s="50">
        <v>48.108400000000003</v>
      </c>
      <c r="Q132" s="50">
        <v>0</v>
      </c>
      <c r="R132" s="50" t="s">
        <v>126</v>
      </c>
      <c r="S132" s="50" t="s">
        <v>126</v>
      </c>
      <c r="T132" s="50">
        <v>0</v>
      </c>
      <c r="U132" s="50">
        <v>13.1534</v>
      </c>
      <c r="V132" s="50">
        <v>0</v>
      </c>
      <c r="W132" s="50">
        <v>13.1534</v>
      </c>
      <c r="X132" s="50">
        <v>0</v>
      </c>
      <c r="Y132" s="50">
        <v>12.509600000000001</v>
      </c>
      <c r="Z132" s="50">
        <v>13.196199999999999</v>
      </c>
      <c r="AA132" s="50">
        <v>13.416</v>
      </c>
      <c r="AB132" s="50">
        <v>0</v>
      </c>
      <c r="AC132" s="50">
        <v>13.416</v>
      </c>
      <c r="AD132" s="50">
        <v>0</v>
      </c>
      <c r="AE132" s="50">
        <v>12.509600000000001</v>
      </c>
      <c r="AF132" s="50">
        <v>13.4801</v>
      </c>
      <c r="AG132" s="50">
        <v>8.6109000000000009</v>
      </c>
      <c r="AH132" s="50">
        <v>0</v>
      </c>
      <c r="AI132" s="50">
        <v>8.6109000000000009</v>
      </c>
      <c r="AJ132" s="50" t="s">
        <v>126</v>
      </c>
      <c r="AK132" s="50" t="s">
        <v>126</v>
      </c>
      <c r="AL132" s="50">
        <v>8.6109000000000009</v>
      </c>
      <c r="AM132" s="50">
        <v>22.1404</v>
      </c>
    </row>
    <row r="133" spans="1:39" hidden="1" outlineLevel="1">
      <c r="A133" s="15">
        <v>44256</v>
      </c>
      <c r="B133" s="50">
        <v>36.523800000000001</v>
      </c>
      <c r="C133" s="50">
        <v>38.5304</v>
      </c>
      <c r="D133" s="50">
        <v>43.005699999999997</v>
      </c>
      <c r="E133" s="50">
        <v>37.438299999999998</v>
      </c>
      <c r="F133" s="50">
        <v>38.4557</v>
      </c>
      <c r="G133" s="50">
        <v>34.655000000000001</v>
      </c>
      <c r="H133" s="50">
        <v>19.041</v>
      </c>
      <c r="I133" s="50">
        <v>38.519199999999998</v>
      </c>
      <c r="J133" s="50">
        <v>42.971400000000003</v>
      </c>
      <c r="K133" s="50">
        <v>37.438299999999998</v>
      </c>
      <c r="L133" s="50">
        <v>38.4557</v>
      </c>
      <c r="M133" s="50">
        <v>34.655000000000001</v>
      </c>
      <c r="N133" s="50">
        <v>19.041</v>
      </c>
      <c r="O133" s="50">
        <v>49.5687</v>
      </c>
      <c r="P133" s="50">
        <v>49.5687</v>
      </c>
      <c r="Q133" s="50" t="s">
        <v>126</v>
      </c>
      <c r="R133" s="50" t="s">
        <v>126</v>
      </c>
      <c r="S133" s="50" t="s">
        <v>126</v>
      </c>
      <c r="T133" s="50" t="s">
        <v>126</v>
      </c>
      <c r="U133" s="50">
        <v>12.3773</v>
      </c>
      <c r="V133" s="50">
        <v>0</v>
      </c>
      <c r="W133" s="50">
        <v>12.3773</v>
      </c>
      <c r="X133" s="50">
        <v>0</v>
      </c>
      <c r="Y133" s="50">
        <v>11.6769</v>
      </c>
      <c r="Z133" s="50">
        <v>12.4396</v>
      </c>
      <c r="AA133" s="50">
        <v>12.3773</v>
      </c>
      <c r="AB133" s="50">
        <v>0</v>
      </c>
      <c r="AC133" s="50">
        <v>12.3773</v>
      </c>
      <c r="AD133" s="50">
        <v>0</v>
      </c>
      <c r="AE133" s="50">
        <v>11.6769</v>
      </c>
      <c r="AF133" s="50">
        <v>12.4396</v>
      </c>
      <c r="AG133" s="50">
        <v>0</v>
      </c>
      <c r="AH133" s="50">
        <v>0</v>
      </c>
      <c r="AI133" s="50" t="s">
        <v>126</v>
      </c>
      <c r="AJ133" s="50" t="s">
        <v>126</v>
      </c>
      <c r="AK133" s="50" t="s">
        <v>126</v>
      </c>
      <c r="AL133" s="50" t="s">
        <v>126</v>
      </c>
      <c r="AM133" s="50">
        <v>19.7852</v>
      </c>
    </row>
    <row r="134" spans="1:39" hidden="1" outlineLevel="1">
      <c r="A134" s="15">
        <v>44287</v>
      </c>
      <c r="B134" s="50">
        <v>35.874499999999998</v>
      </c>
      <c r="C134" s="50">
        <v>38.243699999999997</v>
      </c>
      <c r="D134" s="50">
        <v>44.370899999999999</v>
      </c>
      <c r="E134" s="50">
        <v>36.719799999999999</v>
      </c>
      <c r="F134" s="50">
        <v>38.058500000000002</v>
      </c>
      <c r="G134" s="50">
        <v>32.4818</v>
      </c>
      <c r="H134" s="50">
        <v>23.299199999999999</v>
      </c>
      <c r="I134" s="50">
        <v>38.236400000000003</v>
      </c>
      <c r="J134" s="50">
        <v>44.353700000000003</v>
      </c>
      <c r="K134" s="50">
        <v>36.719799999999999</v>
      </c>
      <c r="L134" s="50">
        <v>38.058500000000002</v>
      </c>
      <c r="M134" s="50">
        <v>32.4818</v>
      </c>
      <c r="N134" s="50">
        <v>23.299199999999999</v>
      </c>
      <c r="O134" s="50">
        <v>49.859099999999998</v>
      </c>
      <c r="P134" s="50">
        <v>49.859200000000001</v>
      </c>
      <c r="Q134" s="50">
        <v>7.5</v>
      </c>
      <c r="R134" s="50">
        <v>7.5</v>
      </c>
      <c r="S134" s="50" t="s">
        <v>126</v>
      </c>
      <c r="T134" s="50" t="s">
        <v>126</v>
      </c>
      <c r="U134" s="50">
        <v>11.8202</v>
      </c>
      <c r="V134" s="50">
        <v>0</v>
      </c>
      <c r="W134" s="50">
        <v>11.8202</v>
      </c>
      <c r="X134" s="50">
        <v>0</v>
      </c>
      <c r="Y134" s="50">
        <v>13.8775</v>
      </c>
      <c r="Z134" s="50">
        <v>11.7324</v>
      </c>
      <c r="AA134" s="50">
        <v>11.8202</v>
      </c>
      <c r="AB134" s="50">
        <v>0</v>
      </c>
      <c r="AC134" s="50">
        <v>11.8202</v>
      </c>
      <c r="AD134" s="50">
        <v>0</v>
      </c>
      <c r="AE134" s="50">
        <v>13.8775</v>
      </c>
      <c r="AF134" s="50">
        <v>11.7324</v>
      </c>
      <c r="AG134" s="50">
        <v>0</v>
      </c>
      <c r="AH134" s="50">
        <v>0</v>
      </c>
      <c r="AI134" s="50">
        <v>0</v>
      </c>
      <c r="AJ134" s="50">
        <v>0</v>
      </c>
      <c r="AK134" s="50" t="s">
        <v>126</v>
      </c>
      <c r="AL134" s="50" t="s">
        <v>126</v>
      </c>
      <c r="AM134" s="50">
        <v>18.031400000000001</v>
      </c>
    </row>
    <row r="135" spans="1:39" hidden="1" outlineLevel="1">
      <c r="A135" s="15">
        <v>44317</v>
      </c>
      <c r="B135" s="50">
        <v>36.790100000000002</v>
      </c>
      <c r="C135" s="50">
        <v>38.190100000000001</v>
      </c>
      <c r="D135" s="50">
        <v>44.528399999999998</v>
      </c>
      <c r="E135" s="50">
        <v>36.642800000000001</v>
      </c>
      <c r="F135" s="50">
        <v>37.9711</v>
      </c>
      <c r="G135" s="50">
        <v>33.552700000000002</v>
      </c>
      <c r="H135" s="50">
        <v>14.471299999999999</v>
      </c>
      <c r="I135" s="50">
        <v>38.150300000000001</v>
      </c>
      <c r="J135" s="50">
        <v>44.438099999999999</v>
      </c>
      <c r="K135" s="50">
        <v>36.642800000000001</v>
      </c>
      <c r="L135" s="50">
        <v>37.9711</v>
      </c>
      <c r="M135" s="50">
        <v>33.552700000000002</v>
      </c>
      <c r="N135" s="50">
        <v>14.471299999999999</v>
      </c>
      <c r="O135" s="50">
        <v>49.480899999999998</v>
      </c>
      <c r="P135" s="50">
        <v>49.480899999999998</v>
      </c>
      <c r="Q135" s="50" t="s">
        <v>126</v>
      </c>
      <c r="R135" s="50" t="s">
        <v>126</v>
      </c>
      <c r="S135" s="50" t="s">
        <v>126</v>
      </c>
      <c r="T135" s="50" t="s">
        <v>126</v>
      </c>
      <c r="U135" s="50">
        <v>11.820499999999999</v>
      </c>
      <c r="V135" s="50">
        <v>0</v>
      </c>
      <c r="W135" s="50">
        <v>11.820499999999999</v>
      </c>
      <c r="X135" s="50">
        <v>0</v>
      </c>
      <c r="Y135" s="50">
        <v>11.296099999999999</v>
      </c>
      <c r="Z135" s="50">
        <v>11.9772</v>
      </c>
      <c r="AA135" s="50">
        <v>11.820499999999999</v>
      </c>
      <c r="AB135" s="50">
        <v>0</v>
      </c>
      <c r="AC135" s="50">
        <v>11.820499999999999</v>
      </c>
      <c r="AD135" s="50">
        <v>0</v>
      </c>
      <c r="AE135" s="50">
        <v>11.296099999999999</v>
      </c>
      <c r="AF135" s="50">
        <v>11.9772</v>
      </c>
      <c r="AG135" s="50">
        <v>0</v>
      </c>
      <c r="AH135" s="50">
        <v>0</v>
      </c>
      <c r="AI135" s="50" t="s">
        <v>126</v>
      </c>
      <c r="AJ135" s="50" t="s">
        <v>126</v>
      </c>
      <c r="AK135" s="50" t="s">
        <v>126</v>
      </c>
      <c r="AL135" s="50" t="s">
        <v>126</v>
      </c>
      <c r="AM135" s="50">
        <v>20.424700000000001</v>
      </c>
    </row>
    <row r="136" spans="1:39" hidden="1" outlineLevel="1">
      <c r="A136" s="15">
        <v>44348</v>
      </c>
      <c r="B136" s="50">
        <v>37.5366</v>
      </c>
      <c r="C136" s="50">
        <v>38.702800000000003</v>
      </c>
      <c r="D136" s="50">
        <v>42.755899999999997</v>
      </c>
      <c r="E136" s="50">
        <v>37.610700000000001</v>
      </c>
      <c r="F136" s="50">
        <v>37.586599999999997</v>
      </c>
      <c r="G136" s="50">
        <v>40.811</v>
      </c>
      <c r="H136" s="50">
        <v>16.784099999999999</v>
      </c>
      <c r="I136" s="50">
        <v>38.697400000000002</v>
      </c>
      <c r="J136" s="50">
        <v>42.741300000000003</v>
      </c>
      <c r="K136" s="50">
        <v>37.610700000000001</v>
      </c>
      <c r="L136" s="50">
        <v>37.586599999999997</v>
      </c>
      <c r="M136" s="50">
        <v>40.811</v>
      </c>
      <c r="N136" s="50">
        <v>16.784099999999999</v>
      </c>
      <c r="O136" s="50">
        <v>48.323</v>
      </c>
      <c r="P136" s="50">
        <v>48.323</v>
      </c>
      <c r="Q136" s="50" t="s">
        <v>126</v>
      </c>
      <c r="R136" s="50" t="s">
        <v>126</v>
      </c>
      <c r="S136" s="50" t="s">
        <v>126</v>
      </c>
      <c r="T136" s="50" t="s">
        <v>126</v>
      </c>
      <c r="U136" s="50">
        <v>12.0123</v>
      </c>
      <c r="V136" s="50">
        <v>0</v>
      </c>
      <c r="W136" s="50">
        <v>12.0123</v>
      </c>
      <c r="X136" s="50">
        <v>0</v>
      </c>
      <c r="Y136" s="50">
        <v>11.7341</v>
      </c>
      <c r="Z136" s="50">
        <v>12.0649</v>
      </c>
      <c r="AA136" s="50">
        <v>12.0123</v>
      </c>
      <c r="AB136" s="50">
        <v>0</v>
      </c>
      <c r="AC136" s="50">
        <v>12.0123</v>
      </c>
      <c r="AD136" s="50">
        <v>0</v>
      </c>
      <c r="AE136" s="50">
        <v>11.7341</v>
      </c>
      <c r="AF136" s="50">
        <v>12.0649</v>
      </c>
      <c r="AG136" s="50">
        <v>0</v>
      </c>
      <c r="AH136" s="50">
        <v>0</v>
      </c>
      <c r="AI136" s="50" t="s">
        <v>126</v>
      </c>
      <c r="AJ136" s="50" t="s">
        <v>126</v>
      </c>
      <c r="AK136" s="50" t="s">
        <v>126</v>
      </c>
      <c r="AL136" s="50" t="s">
        <v>126</v>
      </c>
      <c r="AM136" s="50">
        <v>22.188099999999999</v>
      </c>
    </row>
    <row r="137" spans="1:39" hidden="1" outlineLevel="1">
      <c r="A137" s="15">
        <v>44378</v>
      </c>
      <c r="B137" s="50">
        <v>36.528700000000001</v>
      </c>
      <c r="C137" s="50">
        <v>38.135199999999998</v>
      </c>
      <c r="D137" s="50">
        <v>42.882399999999997</v>
      </c>
      <c r="E137" s="50">
        <v>36.825099999999999</v>
      </c>
      <c r="F137" s="50">
        <v>37.4465</v>
      </c>
      <c r="G137" s="50">
        <v>35.940800000000003</v>
      </c>
      <c r="H137" s="50">
        <v>22.248699999999999</v>
      </c>
      <c r="I137" s="50">
        <v>38.127000000000002</v>
      </c>
      <c r="J137" s="50">
        <v>42.862400000000001</v>
      </c>
      <c r="K137" s="50">
        <v>36.825099999999999</v>
      </c>
      <c r="L137" s="50">
        <v>37.4465</v>
      </c>
      <c r="M137" s="50">
        <v>35.940800000000003</v>
      </c>
      <c r="N137" s="50">
        <v>22.248699999999999</v>
      </c>
      <c r="O137" s="50">
        <v>48.096400000000003</v>
      </c>
      <c r="P137" s="50">
        <v>48.096400000000003</v>
      </c>
      <c r="Q137" s="50" t="s">
        <v>126</v>
      </c>
      <c r="R137" s="50" t="s">
        <v>126</v>
      </c>
      <c r="S137" s="50" t="s">
        <v>126</v>
      </c>
      <c r="T137" s="50" t="s">
        <v>126</v>
      </c>
      <c r="U137" s="50">
        <v>10.716100000000001</v>
      </c>
      <c r="V137" s="50">
        <v>0</v>
      </c>
      <c r="W137" s="50">
        <v>10.716100000000001</v>
      </c>
      <c r="X137" s="50">
        <v>0</v>
      </c>
      <c r="Y137" s="50">
        <v>12.3546</v>
      </c>
      <c r="Z137" s="50">
        <v>11.7766</v>
      </c>
      <c r="AA137" s="50">
        <v>10.716100000000001</v>
      </c>
      <c r="AB137" s="50">
        <v>0</v>
      </c>
      <c r="AC137" s="50">
        <v>10.716100000000001</v>
      </c>
      <c r="AD137" s="50">
        <v>0</v>
      </c>
      <c r="AE137" s="50">
        <v>12.3546</v>
      </c>
      <c r="AF137" s="50">
        <v>11.7766</v>
      </c>
      <c r="AG137" s="50">
        <v>0</v>
      </c>
      <c r="AH137" s="50">
        <v>0</v>
      </c>
      <c r="AI137" s="50" t="s">
        <v>126</v>
      </c>
      <c r="AJ137" s="50" t="s">
        <v>126</v>
      </c>
      <c r="AK137" s="50" t="s">
        <v>126</v>
      </c>
      <c r="AL137" s="50" t="s">
        <v>126</v>
      </c>
      <c r="AM137" s="50">
        <v>19.9467</v>
      </c>
    </row>
    <row r="138" spans="1:39" hidden="1" outlineLevel="1">
      <c r="A138" s="15">
        <v>44409</v>
      </c>
      <c r="B138" s="50">
        <v>37.0336</v>
      </c>
      <c r="C138" s="50">
        <v>38.026400000000002</v>
      </c>
      <c r="D138" s="50">
        <v>42.529600000000002</v>
      </c>
      <c r="E138" s="50">
        <v>36.7669</v>
      </c>
      <c r="F138" s="50">
        <v>37.370699999999999</v>
      </c>
      <c r="G138" s="50">
        <v>36.598999999999997</v>
      </c>
      <c r="H138" s="50">
        <v>20.981200000000001</v>
      </c>
      <c r="I138" s="50">
        <v>38.017099999999999</v>
      </c>
      <c r="J138" s="50">
        <v>42.504300000000001</v>
      </c>
      <c r="K138" s="50">
        <v>36.7669</v>
      </c>
      <c r="L138" s="50">
        <v>37.370699999999999</v>
      </c>
      <c r="M138" s="50">
        <v>36.598999999999997</v>
      </c>
      <c r="N138" s="50">
        <v>20.981200000000001</v>
      </c>
      <c r="O138" s="50">
        <v>49.027799999999999</v>
      </c>
      <c r="P138" s="50">
        <v>49.027799999999999</v>
      </c>
      <c r="Q138" s="50" t="s">
        <v>126</v>
      </c>
      <c r="R138" s="50" t="s">
        <v>126</v>
      </c>
      <c r="S138" s="50" t="s">
        <v>126</v>
      </c>
      <c r="T138" s="50" t="s">
        <v>126</v>
      </c>
      <c r="U138" s="50">
        <v>11.7743</v>
      </c>
      <c r="V138" s="50">
        <v>0</v>
      </c>
      <c r="W138" s="50">
        <v>11.7743</v>
      </c>
      <c r="X138" s="50">
        <v>0</v>
      </c>
      <c r="Y138" s="50">
        <v>9.1617999999999995</v>
      </c>
      <c r="Z138" s="50">
        <v>12.0748</v>
      </c>
      <c r="AA138" s="50">
        <v>11.7743</v>
      </c>
      <c r="AB138" s="50">
        <v>0</v>
      </c>
      <c r="AC138" s="50">
        <v>11.7743</v>
      </c>
      <c r="AD138" s="50">
        <v>0</v>
      </c>
      <c r="AE138" s="50">
        <v>9.1617999999999995</v>
      </c>
      <c r="AF138" s="50">
        <v>12.0748</v>
      </c>
      <c r="AG138" s="50">
        <v>0</v>
      </c>
      <c r="AH138" s="50">
        <v>0</v>
      </c>
      <c r="AI138" s="50" t="s">
        <v>126</v>
      </c>
      <c r="AJ138" s="50" t="s">
        <v>126</v>
      </c>
      <c r="AK138" s="50" t="s">
        <v>126</v>
      </c>
      <c r="AL138" s="50" t="s">
        <v>126</v>
      </c>
      <c r="AM138" s="50">
        <v>22.843800000000002</v>
      </c>
    </row>
    <row r="139" spans="1:39" hidden="1" outlineLevel="1">
      <c r="A139" s="15">
        <v>44440</v>
      </c>
      <c r="B139" s="50">
        <v>36.551000000000002</v>
      </c>
      <c r="C139" s="50">
        <v>38.287199999999999</v>
      </c>
      <c r="D139" s="50">
        <v>44.0655</v>
      </c>
      <c r="E139" s="50">
        <v>36.798200000000001</v>
      </c>
      <c r="F139" s="50">
        <v>37.529200000000003</v>
      </c>
      <c r="G139" s="50">
        <v>36.220500000000001</v>
      </c>
      <c r="H139" s="50">
        <v>18.339099999999998</v>
      </c>
      <c r="I139" s="50">
        <v>38.278100000000002</v>
      </c>
      <c r="J139" s="50">
        <v>44.043199999999999</v>
      </c>
      <c r="K139" s="50">
        <v>36.798200000000001</v>
      </c>
      <c r="L139" s="50">
        <v>37.529200000000003</v>
      </c>
      <c r="M139" s="50">
        <v>36.220500000000001</v>
      </c>
      <c r="N139" s="50">
        <v>18.339099999999998</v>
      </c>
      <c r="O139" s="50">
        <v>49.828699999999998</v>
      </c>
      <c r="P139" s="50">
        <v>49.828699999999998</v>
      </c>
      <c r="Q139" s="50" t="s">
        <v>126</v>
      </c>
      <c r="R139" s="50" t="s">
        <v>126</v>
      </c>
      <c r="S139" s="50" t="s">
        <v>126</v>
      </c>
      <c r="T139" s="50" t="s">
        <v>126</v>
      </c>
      <c r="U139" s="50">
        <v>11.8934</v>
      </c>
      <c r="V139" s="50">
        <v>0</v>
      </c>
      <c r="W139" s="50">
        <v>11.8934</v>
      </c>
      <c r="X139" s="50">
        <v>0</v>
      </c>
      <c r="Y139" s="50">
        <v>12.135400000000001</v>
      </c>
      <c r="Z139" s="50">
        <v>11.851000000000001</v>
      </c>
      <c r="AA139" s="50">
        <v>11.8934</v>
      </c>
      <c r="AB139" s="50">
        <v>0</v>
      </c>
      <c r="AC139" s="50">
        <v>11.8934</v>
      </c>
      <c r="AD139" s="50">
        <v>0</v>
      </c>
      <c r="AE139" s="50">
        <v>12.135400000000001</v>
      </c>
      <c r="AF139" s="50">
        <v>11.851000000000001</v>
      </c>
      <c r="AG139" s="50">
        <v>0</v>
      </c>
      <c r="AH139" s="50">
        <v>0</v>
      </c>
      <c r="AI139" s="50" t="s">
        <v>126</v>
      </c>
      <c r="AJ139" s="50" t="s">
        <v>126</v>
      </c>
      <c r="AK139" s="50" t="s">
        <v>126</v>
      </c>
      <c r="AL139" s="50" t="s">
        <v>126</v>
      </c>
      <c r="AM139" s="50">
        <v>19.310600000000001</v>
      </c>
    </row>
    <row r="140" spans="1:39" hidden="1" outlineLevel="1">
      <c r="A140" s="15">
        <v>44470</v>
      </c>
      <c r="B140" s="50">
        <v>37.116799999999998</v>
      </c>
      <c r="C140" s="50">
        <v>38.639099999999999</v>
      </c>
      <c r="D140" s="50">
        <v>44.187800000000003</v>
      </c>
      <c r="E140" s="50">
        <v>37.164900000000003</v>
      </c>
      <c r="F140" s="50">
        <v>37.557000000000002</v>
      </c>
      <c r="G140" s="50">
        <v>36.930799999999998</v>
      </c>
      <c r="H140" s="50">
        <v>24.923100000000002</v>
      </c>
      <c r="I140" s="50">
        <v>38.632899999999999</v>
      </c>
      <c r="J140" s="50">
        <v>44.176099999999998</v>
      </c>
      <c r="K140" s="50">
        <v>37.164900000000003</v>
      </c>
      <c r="L140" s="50">
        <v>37.557000000000002</v>
      </c>
      <c r="M140" s="50">
        <v>36.930799999999998</v>
      </c>
      <c r="N140" s="50">
        <v>24.923100000000002</v>
      </c>
      <c r="O140" s="50">
        <v>47.867699999999999</v>
      </c>
      <c r="P140" s="50">
        <v>47.867699999999999</v>
      </c>
      <c r="Q140" s="50">
        <v>0</v>
      </c>
      <c r="R140" s="50" t="s">
        <v>126</v>
      </c>
      <c r="S140" s="50" t="s">
        <v>126</v>
      </c>
      <c r="T140" s="50">
        <v>0</v>
      </c>
      <c r="U140" s="50">
        <v>12.0572</v>
      </c>
      <c r="V140" s="50">
        <v>0</v>
      </c>
      <c r="W140" s="50">
        <v>12.0572</v>
      </c>
      <c r="X140" s="50">
        <v>0</v>
      </c>
      <c r="Y140" s="50">
        <v>12.3644</v>
      </c>
      <c r="Z140" s="50">
        <v>12.029500000000001</v>
      </c>
      <c r="AA140" s="50">
        <v>11.9923</v>
      </c>
      <c r="AB140" s="50">
        <v>0</v>
      </c>
      <c r="AC140" s="50">
        <v>11.9923</v>
      </c>
      <c r="AD140" s="50">
        <v>0</v>
      </c>
      <c r="AE140" s="50">
        <v>12.3644</v>
      </c>
      <c r="AF140" s="50">
        <v>11.958299999999999</v>
      </c>
      <c r="AG140" s="50">
        <v>17.571000000000002</v>
      </c>
      <c r="AH140" s="50">
        <v>0</v>
      </c>
      <c r="AI140" s="50">
        <v>17.571000000000002</v>
      </c>
      <c r="AJ140" s="50" t="s">
        <v>126</v>
      </c>
      <c r="AK140" s="50" t="s">
        <v>126</v>
      </c>
      <c r="AL140" s="50">
        <v>17.571000000000002</v>
      </c>
      <c r="AM140" s="50">
        <v>20.525500000000001</v>
      </c>
    </row>
    <row r="141" spans="1:39" hidden="1" outlineLevel="1">
      <c r="A141" s="15">
        <v>44501</v>
      </c>
      <c r="B141" s="50">
        <v>34.856900000000003</v>
      </c>
      <c r="C141" s="50">
        <v>36.017299999999999</v>
      </c>
      <c r="D141" s="50">
        <v>44.283200000000001</v>
      </c>
      <c r="E141" s="50">
        <v>34.050400000000003</v>
      </c>
      <c r="F141" s="50">
        <v>34.227699999999999</v>
      </c>
      <c r="G141" s="50">
        <v>34.793500000000002</v>
      </c>
      <c r="H141" s="50">
        <v>25.081299999999999</v>
      </c>
      <c r="I141" s="50">
        <v>36.001800000000003</v>
      </c>
      <c r="J141" s="50">
        <v>44.254199999999997</v>
      </c>
      <c r="K141" s="50">
        <v>34.0505</v>
      </c>
      <c r="L141" s="50">
        <v>34.227800000000002</v>
      </c>
      <c r="M141" s="50">
        <v>34.793500000000002</v>
      </c>
      <c r="N141" s="50">
        <v>25.081299999999999</v>
      </c>
      <c r="O141" s="50">
        <v>48.740900000000003</v>
      </c>
      <c r="P141" s="50">
        <v>48.843800000000002</v>
      </c>
      <c r="Q141" s="50">
        <v>8.5</v>
      </c>
      <c r="R141" s="50">
        <v>8.5</v>
      </c>
      <c r="S141" s="50" t="s">
        <v>126</v>
      </c>
      <c r="T141" s="50" t="s">
        <v>126</v>
      </c>
      <c r="U141" s="50">
        <v>12.255000000000001</v>
      </c>
      <c r="V141" s="50">
        <v>0</v>
      </c>
      <c r="W141" s="50">
        <v>12.255000000000001</v>
      </c>
      <c r="X141" s="50">
        <v>0</v>
      </c>
      <c r="Y141" s="50">
        <v>11.745799999999999</v>
      </c>
      <c r="Z141" s="50">
        <v>12.284800000000001</v>
      </c>
      <c r="AA141" s="50">
        <v>12.255000000000001</v>
      </c>
      <c r="AB141" s="50">
        <v>0</v>
      </c>
      <c r="AC141" s="50">
        <v>12.255000000000001</v>
      </c>
      <c r="AD141" s="50">
        <v>0</v>
      </c>
      <c r="AE141" s="50">
        <v>11.745799999999999</v>
      </c>
      <c r="AF141" s="50">
        <v>12.284800000000001</v>
      </c>
      <c r="AG141" s="50">
        <v>0</v>
      </c>
      <c r="AH141" s="50">
        <v>0</v>
      </c>
      <c r="AI141" s="50">
        <v>0</v>
      </c>
      <c r="AJ141" s="50">
        <v>0</v>
      </c>
      <c r="AK141" s="50" t="s">
        <v>126</v>
      </c>
      <c r="AL141" s="50" t="s">
        <v>126</v>
      </c>
      <c r="AM141" s="50">
        <v>20.6829</v>
      </c>
    </row>
    <row r="142" spans="1:39" hidden="1" outlineLevel="1">
      <c r="A142" s="15">
        <v>44531</v>
      </c>
      <c r="B142" s="50">
        <v>34.075000000000003</v>
      </c>
      <c r="C142" s="50">
        <v>35.3063</v>
      </c>
      <c r="D142" s="50">
        <v>43.693100000000001</v>
      </c>
      <c r="E142" s="50">
        <v>33.317999999999998</v>
      </c>
      <c r="F142" s="50">
        <v>32.944099999999999</v>
      </c>
      <c r="G142" s="50">
        <v>36.542400000000001</v>
      </c>
      <c r="H142" s="50">
        <v>23.534500000000001</v>
      </c>
      <c r="I142" s="50">
        <v>35.3001</v>
      </c>
      <c r="J142" s="50">
        <v>43.683599999999998</v>
      </c>
      <c r="K142" s="50">
        <v>33.318199999999997</v>
      </c>
      <c r="L142" s="50">
        <v>32.944299999999998</v>
      </c>
      <c r="M142" s="50">
        <v>36.542400000000001</v>
      </c>
      <c r="N142" s="50">
        <v>23.534500000000001</v>
      </c>
      <c r="O142" s="50">
        <v>46.5274</v>
      </c>
      <c r="P142" s="50">
        <v>47.008499999999998</v>
      </c>
      <c r="Q142" s="50">
        <v>8.7735000000000003</v>
      </c>
      <c r="R142" s="50">
        <v>8.7735000000000003</v>
      </c>
      <c r="S142" s="50" t="s">
        <v>126</v>
      </c>
      <c r="T142" s="50" t="s">
        <v>126</v>
      </c>
      <c r="U142" s="50">
        <v>12.4551</v>
      </c>
      <c r="V142" s="50">
        <v>0</v>
      </c>
      <c r="W142" s="50">
        <v>12.4551</v>
      </c>
      <c r="X142" s="50">
        <v>0</v>
      </c>
      <c r="Y142" s="50">
        <v>12.3835</v>
      </c>
      <c r="Z142" s="50">
        <v>12.4666</v>
      </c>
      <c r="AA142" s="50">
        <v>12.4551</v>
      </c>
      <c r="AB142" s="50">
        <v>0</v>
      </c>
      <c r="AC142" s="50">
        <v>12.4551</v>
      </c>
      <c r="AD142" s="50">
        <v>0</v>
      </c>
      <c r="AE142" s="50">
        <v>12.3835</v>
      </c>
      <c r="AF142" s="50">
        <v>12.4666</v>
      </c>
      <c r="AG142" s="50">
        <v>0</v>
      </c>
      <c r="AH142" s="50">
        <v>0</v>
      </c>
      <c r="AI142" s="50">
        <v>0</v>
      </c>
      <c r="AJ142" s="50">
        <v>0</v>
      </c>
      <c r="AK142" s="50" t="s">
        <v>126</v>
      </c>
      <c r="AL142" s="50" t="s">
        <v>126</v>
      </c>
      <c r="AM142" s="50">
        <v>21.0243</v>
      </c>
    </row>
    <row r="143" spans="1:39" hidden="1" outlineLevel="1">
      <c r="A143" s="15">
        <v>44562</v>
      </c>
      <c r="B143" s="50">
        <v>34.393700000000003</v>
      </c>
      <c r="C143" s="50">
        <v>36.2866</v>
      </c>
      <c r="D143" s="50">
        <v>44.088299999999997</v>
      </c>
      <c r="E143" s="50">
        <v>34.466200000000001</v>
      </c>
      <c r="F143" s="50">
        <v>34.028199999999998</v>
      </c>
      <c r="G143" s="50">
        <v>38.605899999999998</v>
      </c>
      <c r="H143" s="50">
        <v>23.794499999999999</v>
      </c>
      <c r="I143" s="50">
        <v>36.281599999999997</v>
      </c>
      <c r="J143" s="50">
        <v>44.077599999999997</v>
      </c>
      <c r="K143" s="50">
        <v>34.4666</v>
      </c>
      <c r="L143" s="50">
        <v>34.028599999999997</v>
      </c>
      <c r="M143" s="50">
        <v>38.605899999999998</v>
      </c>
      <c r="N143" s="50">
        <v>23.794499999999999</v>
      </c>
      <c r="O143" s="50">
        <v>47.706899999999997</v>
      </c>
      <c r="P143" s="50">
        <v>48.772300000000001</v>
      </c>
      <c r="Q143" s="50">
        <v>9</v>
      </c>
      <c r="R143" s="50">
        <v>9</v>
      </c>
      <c r="S143" s="50" t="s">
        <v>126</v>
      </c>
      <c r="T143" s="50" t="s">
        <v>126</v>
      </c>
      <c r="U143" s="50">
        <v>12.299300000000001</v>
      </c>
      <c r="V143" s="50">
        <v>0</v>
      </c>
      <c r="W143" s="50">
        <v>12.299300000000001</v>
      </c>
      <c r="X143" s="50">
        <v>0</v>
      </c>
      <c r="Y143" s="50">
        <v>12.892300000000001</v>
      </c>
      <c r="Z143" s="50">
        <v>12.600099999999999</v>
      </c>
      <c r="AA143" s="50">
        <v>12.299300000000001</v>
      </c>
      <c r="AB143" s="50">
        <v>0</v>
      </c>
      <c r="AC143" s="50">
        <v>12.299300000000001</v>
      </c>
      <c r="AD143" s="50">
        <v>0</v>
      </c>
      <c r="AE143" s="50">
        <v>12.892300000000001</v>
      </c>
      <c r="AF143" s="50">
        <v>12.600099999999999</v>
      </c>
      <c r="AG143" s="50">
        <v>0</v>
      </c>
      <c r="AH143" s="50">
        <v>0</v>
      </c>
      <c r="AI143" s="50">
        <v>0</v>
      </c>
      <c r="AJ143" s="50">
        <v>0</v>
      </c>
      <c r="AK143" s="50" t="s">
        <v>126</v>
      </c>
      <c r="AL143" s="50" t="s">
        <v>126</v>
      </c>
      <c r="AM143" s="50">
        <v>17.0063</v>
      </c>
    </row>
    <row r="144" spans="1:39" hidden="1" outlineLevel="1">
      <c r="A144" s="15">
        <v>44593</v>
      </c>
      <c r="B144" s="50">
        <v>35.548200000000001</v>
      </c>
      <c r="C144" s="50">
        <v>36.3538</v>
      </c>
      <c r="D144" s="50">
        <v>43.933300000000003</v>
      </c>
      <c r="E144" s="50">
        <v>34.5563</v>
      </c>
      <c r="F144" s="50">
        <v>34.663899999999998</v>
      </c>
      <c r="G144" s="50">
        <v>35.326700000000002</v>
      </c>
      <c r="H144" s="50">
        <v>23.732900000000001</v>
      </c>
      <c r="I144" s="50">
        <v>36.348300000000002</v>
      </c>
      <c r="J144" s="50">
        <v>43.920200000000001</v>
      </c>
      <c r="K144" s="50">
        <v>34.556600000000003</v>
      </c>
      <c r="L144" s="50">
        <v>34.664299999999997</v>
      </c>
      <c r="M144" s="50">
        <v>35.326700000000002</v>
      </c>
      <c r="N144" s="50">
        <v>23.732900000000001</v>
      </c>
      <c r="O144" s="50">
        <v>48.610500000000002</v>
      </c>
      <c r="P144" s="50">
        <v>49.556899999999999</v>
      </c>
      <c r="Q144" s="50">
        <v>10</v>
      </c>
      <c r="R144" s="50">
        <v>10</v>
      </c>
      <c r="S144" s="50" t="s">
        <v>126</v>
      </c>
      <c r="T144" s="50">
        <v>0</v>
      </c>
      <c r="U144" s="50">
        <v>12.951599999999999</v>
      </c>
      <c r="V144" s="50">
        <v>0</v>
      </c>
      <c r="W144" s="50">
        <v>12.951599999999999</v>
      </c>
      <c r="X144" s="50">
        <v>0</v>
      </c>
      <c r="Y144" s="50">
        <v>12.1</v>
      </c>
      <c r="Z144" s="50">
        <v>12.9695</v>
      </c>
      <c r="AA144" s="50">
        <v>12.9367</v>
      </c>
      <c r="AB144" s="50">
        <v>0</v>
      </c>
      <c r="AC144" s="50">
        <v>12.9367</v>
      </c>
      <c r="AD144" s="50">
        <v>0</v>
      </c>
      <c r="AE144" s="50">
        <v>12.1</v>
      </c>
      <c r="AF144" s="50">
        <v>12.954499999999999</v>
      </c>
      <c r="AG144" s="50">
        <v>13.99</v>
      </c>
      <c r="AH144" s="50">
        <v>0</v>
      </c>
      <c r="AI144" s="50">
        <v>13.99</v>
      </c>
      <c r="AJ144" s="50">
        <v>0</v>
      </c>
      <c r="AK144" s="50" t="s">
        <v>126</v>
      </c>
      <c r="AL144" s="50">
        <v>13.99</v>
      </c>
      <c r="AM144" s="50">
        <v>22.617699999999999</v>
      </c>
    </row>
    <row r="145" spans="1:39" hidden="1" outlineLevel="1">
      <c r="A145" s="15">
        <v>44621</v>
      </c>
      <c r="B145" s="50">
        <v>19.613499999999998</v>
      </c>
      <c r="C145" s="50">
        <v>20.0151</v>
      </c>
      <c r="D145" s="50">
        <v>40.2928</v>
      </c>
      <c r="E145" s="50">
        <v>18.042300000000001</v>
      </c>
      <c r="F145" s="50">
        <v>19.810500000000001</v>
      </c>
      <c r="G145" s="50">
        <v>11.5494</v>
      </c>
      <c r="H145" s="50">
        <v>0.10009999999999999</v>
      </c>
      <c r="I145" s="50">
        <v>20.008700000000001</v>
      </c>
      <c r="J145" s="50">
        <v>40.271099999999997</v>
      </c>
      <c r="K145" s="50">
        <v>18.042300000000001</v>
      </c>
      <c r="L145" s="50">
        <v>19.810500000000001</v>
      </c>
      <c r="M145" s="50">
        <v>11.5494</v>
      </c>
      <c r="N145" s="50">
        <v>0.10009999999999999</v>
      </c>
      <c r="O145" s="50">
        <v>48.998899999999999</v>
      </c>
      <c r="P145" s="50">
        <v>48.998899999999999</v>
      </c>
      <c r="Q145" s="50">
        <v>0</v>
      </c>
      <c r="R145" s="50" t="s">
        <v>126</v>
      </c>
      <c r="S145" s="50" t="s">
        <v>126</v>
      </c>
      <c r="T145" s="50">
        <v>0</v>
      </c>
      <c r="U145" s="50">
        <v>2.3800000000000002E-2</v>
      </c>
      <c r="V145" s="50">
        <v>0</v>
      </c>
      <c r="W145" s="50">
        <v>2.3800000000000002E-2</v>
      </c>
      <c r="X145" s="50">
        <v>0</v>
      </c>
      <c r="Y145" s="50">
        <v>0.26300000000000001</v>
      </c>
      <c r="Z145" s="50">
        <v>2.07E-2</v>
      </c>
      <c r="AA145" s="50">
        <v>2.47E-2</v>
      </c>
      <c r="AB145" s="50">
        <v>0</v>
      </c>
      <c r="AC145" s="50">
        <v>2.47E-2</v>
      </c>
      <c r="AD145" s="50">
        <v>0</v>
      </c>
      <c r="AE145" s="50">
        <v>0.26300000000000001</v>
      </c>
      <c r="AF145" s="50">
        <v>2.1499999999999998E-2</v>
      </c>
      <c r="AG145" s="50">
        <v>0</v>
      </c>
      <c r="AH145" s="50">
        <v>0</v>
      </c>
      <c r="AI145" s="50">
        <v>0</v>
      </c>
      <c r="AJ145" s="50" t="s">
        <v>126</v>
      </c>
      <c r="AK145" s="50" t="s">
        <v>126</v>
      </c>
      <c r="AL145" s="50">
        <v>0</v>
      </c>
      <c r="AM145" s="50">
        <v>22.3611</v>
      </c>
    </row>
    <row r="146" spans="1:39" hidden="1" outlineLevel="1">
      <c r="A146" s="15">
        <v>44652</v>
      </c>
      <c r="B146" s="50">
        <v>23.982099999999999</v>
      </c>
      <c r="C146" s="50">
        <v>24.1312</v>
      </c>
      <c r="D146" s="50">
        <v>40.676400000000001</v>
      </c>
      <c r="E146" s="50">
        <v>21.655000000000001</v>
      </c>
      <c r="F146" s="50">
        <v>20.682200000000002</v>
      </c>
      <c r="G146" s="50">
        <v>40.864600000000003</v>
      </c>
      <c r="H146" s="50">
        <v>19.124400000000001</v>
      </c>
      <c r="I146" s="50">
        <v>24.129899999999999</v>
      </c>
      <c r="J146" s="50">
        <v>40.682499999999997</v>
      </c>
      <c r="K146" s="50">
        <v>21.655000000000001</v>
      </c>
      <c r="L146" s="50">
        <v>20.682200000000002</v>
      </c>
      <c r="M146" s="50">
        <v>40.864600000000003</v>
      </c>
      <c r="N146" s="50">
        <v>19.124400000000001</v>
      </c>
      <c r="O146" s="50">
        <v>34.369199999999999</v>
      </c>
      <c r="P146" s="50">
        <v>34.369199999999999</v>
      </c>
      <c r="Q146" s="50" t="s">
        <v>126</v>
      </c>
      <c r="R146" s="50" t="s">
        <v>126</v>
      </c>
      <c r="S146" s="50" t="s">
        <v>126</v>
      </c>
      <c r="T146" s="50" t="s">
        <v>126</v>
      </c>
      <c r="U146" s="50">
        <v>14.369</v>
      </c>
      <c r="V146" s="50">
        <v>0</v>
      </c>
      <c r="W146" s="50">
        <v>14.369</v>
      </c>
      <c r="X146" s="50">
        <v>0</v>
      </c>
      <c r="Y146" s="50">
        <v>14.38</v>
      </c>
      <c r="Z146" s="50">
        <v>13.3651</v>
      </c>
      <c r="AA146" s="50">
        <v>14.369</v>
      </c>
      <c r="AB146" s="50">
        <v>0</v>
      </c>
      <c r="AC146" s="50">
        <v>14.369</v>
      </c>
      <c r="AD146" s="50">
        <v>0</v>
      </c>
      <c r="AE146" s="50">
        <v>14.38</v>
      </c>
      <c r="AF146" s="50">
        <v>13.3651</v>
      </c>
      <c r="AG146" s="50">
        <v>0</v>
      </c>
      <c r="AH146" s="50">
        <v>0</v>
      </c>
      <c r="AI146" s="50" t="s">
        <v>126</v>
      </c>
      <c r="AJ146" s="50" t="s">
        <v>126</v>
      </c>
      <c r="AK146" s="50" t="s">
        <v>126</v>
      </c>
      <c r="AL146" s="50" t="s">
        <v>126</v>
      </c>
      <c r="AM146" s="50">
        <v>19.0303</v>
      </c>
    </row>
    <row r="147" spans="1:39" hidden="1" outlineLevel="1">
      <c r="A147" s="15">
        <v>44682</v>
      </c>
      <c r="B147" s="50">
        <v>22.2349</v>
      </c>
      <c r="C147" s="50">
        <v>22.584499999999998</v>
      </c>
      <c r="D147" s="50">
        <v>41.467500000000001</v>
      </c>
      <c r="E147" s="50">
        <v>19.5046</v>
      </c>
      <c r="F147" s="50">
        <v>20.2331</v>
      </c>
      <c r="G147" s="50">
        <v>19.379799999999999</v>
      </c>
      <c r="H147" s="50">
        <v>7.6388999999999996</v>
      </c>
      <c r="I147" s="50">
        <v>22.5825</v>
      </c>
      <c r="J147" s="50">
        <v>41.464599999999997</v>
      </c>
      <c r="K147" s="50">
        <v>19.5046</v>
      </c>
      <c r="L147" s="50">
        <v>20.2331</v>
      </c>
      <c r="M147" s="50">
        <v>19.379799999999999</v>
      </c>
      <c r="N147" s="50">
        <v>7.6388999999999996</v>
      </c>
      <c r="O147" s="50">
        <v>46.002600000000001</v>
      </c>
      <c r="P147" s="50">
        <v>46.002600000000001</v>
      </c>
      <c r="Q147" s="50">
        <v>0</v>
      </c>
      <c r="R147" s="50" t="s">
        <v>126</v>
      </c>
      <c r="S147" s="50" t="s">
        <v>126</v>
      </c>
      <c r="T147" s="50">
        <v>0</v>
      </c>
      <c r="U147" s="50">
        <v>13.0084</v>
      </c>
      <c r="V147" s="50">
        <v>0</v>
      </c>
      <c r="W147" s="50">
        <v>13.0084</v>
      </c>
      <c r="X147" s="50">
        <v>0</v>
      </c>
      <c r="Y147" s="50">
        <v>9.9</v>
      </c>
      <c r="Z147" s="50">
        <v>13.046900000000001</v>
      </c>
      <c r="AA147" s="50">
        <v>12.9777</v>
      </c>
      <c r="AB147" s="50">
        <v>0</v>
      </c>
      <c r="AC147" s="50">
        <v>12.9777</v>
      </c>
      <c r="AD147" s="50">
        <v>0</v>
      </c>
      <c r="AE147" s="50">
        <v>9.9</v>
      </c>
      <c r="AF147" s="50">
        <v>13.0174</v>
      </c>
      <c r="AG147" s="50">
        <v>13.7636</v>
      </c>
      <c r="AH147" s="50">
        <v>0</v>
      </c>
      <c r="AI147" s="50">
        <v>13.7636</v>
      </c>
      <c r="AJ147" s="50" t="s">
        <v>126</v>
      </c>
      <c r="AK147" s="50" t="s">
        <v>126</v>
      </c>
      <c r="AL147" s="50">
        <v>13.7636</v>
      </c>
      <c r="AM147" s="50">
        <v>18.781400000000001</v>
      </c>
    </row>
    <row r="148" spans="1:39" hidden="1" outlineLevel="1">
      <c r="A148" s="15">
        <v>44713</v>
      </c>
      <c r="B148" s="50">
        <v>23.623899999999999</v>
      </c>
      <c r="C148" s="50">
        <v>23.779699999999998</v>
      </c>
      <c r="D148" s="50">
        <v>42.727800000000002</v>
      </c>
      <c r="E148" s="50">
        <v>21.135899999999999</v>
      </c>
      <c r="F148" s="50">
        <v>20.569600000000001</v>
      </c>
      <c r="G148" s="50">
        <v>30.349399999999999</v>
      </c>
      <c r="H148" s="50">
        <v>7.4424000000000001</v>
      </c>
      <c r="I148" s="50">
        <v>23.777100000000001</v>
      </c>
      <c r="J148" s="50">
        <v>42.723799999999997</v>
      </c>
      <c r="K148" s="50">
        <v>21.135899999999999</v>
      </c>
      <c r="L148" s="50">
        <v>20.569600000000001</v>
      </c>
      <c r="M148" s="50">
        <v>30.349399999999999</v>
      </c>
      <c r="N148" s="50">
        <v>7.4424000000000001</v>
      </c>
      <c r="O148" s="50">
        <v>47.198</v>
      </c>
      <c r="P148" s="50">
        <v>47.198</v>
      </c>
      <c r="Q148" s="50">
        <v>0</v>
      </c>
      <c r="R148" s="50" t="s">
        <v>126</v>
      </c>
      <c r="S148" s="50" t="s">
        <v>126</v>
      </c>
      <c r="T148" s="50">
        <v>0</v>
      </c>
      <c r="U148" s="50">
        <v>15.748200000000001</v>
      </c>
      <c r="V148" s="50">
        <v>0</v>
      </c>
      <c r="W148" s="50">
        <v>15.748200000000001</v>
      </c>
      <c r="X148" s="50">
        <v>0</v>
      </c>
      <c r="Y148" s="50">
        <v>15.114599999999999</v>
      </c>
      <c r="Z148" s="50">
        <v>15.753299999999999</v>
      </c>
      <c r="AA148" s="50">
        <v>19.148399999999999</v>
      </c>
      <c r="AB148" s="50">
        <v>0</v>
      </c>
      <c r="AC148" s="50">
        <v>19.148399999999999</v>
      </c>
      <c r="AD148" s="50">
        <v>0</v>
      </c>
      <c r="AE148" s="50">
        <v>15.114599999999999</v>
      </c>
      <c r="AF148" s="50">
        <v>19.191299999999998</v>
      </c>
      <c r="AG148" s="50">
        <v>5.1707000000000001</v>
      </c>
      <c r="AH148" s="50">
        <v>0</v>
      </c>
      <c r="AI148" s="50">
        <v>5.1707000000000001</v>
      </c>
      <c r="AJ148" s="50" t="s">
        <v>126</v>
      </c>
      <c r="AK148" s="50" t="s">
        <v>126</v>
      </c>
      <c r="AL148" s="50">
        <v>5.1707000000000001</v>
      </c>
      <c r="AM148" s="50">
        <v>18.189299999999999</v>
      </c>
    </row>
    <row r="149" spans="1:39" hidden="1" outlineLevel="1">
      <c r="A149" s="15">
        <v>44743</v>
      </c>
      <c r="B149" s="50">
        <v>22.8674</v>
      </c>
      <c r="C149" s="50">
        <v>25.319700000000001</v>
      </c>
      <c r="D149" s="50">
        <v>42.936100000000003</v>
      </c>
      <c r="E149" s="50">
        <v>21.524999999999999</v>
      </c>
      <c r="F149" s="50">
        <v>20.1571</v>
      </c>
      <c r="G149" s="50">
        <v>39.970599999999997</v>
      </c>
      <c r="H149" s="50">
        <v>24.841999999999999</v>
      </c>
      <c r="I149" s="50">
        <v>25.318999999999999</v>
      </c>
      <c r="J149" s="50">
        <v>42.936199999999999</v>
      </c>
      <c r="K149" s="50">
        <v>21.524999999999999</v>
      </c>
      <c r="L149" s="50">
        <v>20.1571</v>
      </c>
      <c r="M149" s="50">
        <v>39.970599999999997</v>
      </c>
      <c r="N149" s="50">
        <v>24.841999999999999</v>
      </c>
      <c r="O149" s="50">
        <v>42.225000000000001</v>
      </c>
      <c r="P149" s="50">
        <v>42.225000000000001</v>
      </c>
      <c r="Q149" s="50">
        <v>0</v>
      </c>
      <c r="R149" s="50" t="s">
        <v>126</v>
      </c>
      <c r="S149" s="50" t="s">
        <v>126</v>
      </c>
      <c r="T149" s="50">
        <v>0</v>
      </c>
      <c r="U149" s="50">
        <v>9.4307999999999996</v>
      </c>
      <c r="V149" s="50">
        <v>0</v>
      </c>
      <c r="W149" s="50">
        <v>9.4307999999999996</v>
      </c>
      <c r="X149" s="50">
        <v>0</v>
      </c>
      <c r="Y149" s="50">
        <v>15.09</v>
      </c>
      <c r="Z149" s="50">
        <v>8.1511999999999993</v>
      </c>
      <c r="AA149" s="50">
        <v>11.0627</v>
      </c>
      <c r="AB149" s="50">
        <v>0</v>
      </c>
      <c r="AC149" s="50">
        <v>11.0627</v>
      </c>
      <c r="AD149" s="50">
        <v>0</v>
      </c>
      <c r="AE149" s="50">
        <v>15.09</v>
      </c>
      <c r="AF149" s="50">
        <v>9.4123000000000001</v>
      </c>
      <c r="AG149" s="50">
        <v>6.5990000000000002</v>
      </c>
      <c r="AH149" s="50">
        <v>0</v>
      </c>
      <c r="AI149" s="50">
        <v>6.5990000000000002</v>
      </c>
      <c r="AJ149" s="50" t="s">
        <v>126</v>
      </c>
      <c r="AK149" s="50" t="s">
        <v>126</v>
      </c>
      <c r="AL149" s="50">
        <v>6.5990000000000002</v>
      </c>
      <c r="AM149" s="50">
        <v>12.4892</v>
      </c>
    </row>
    <row r="150" spans="1:39" hidden="1" outlineLevel="1">
      <c r="A150" s="15">
        <v>44774</v>
      </c>
      <c r="B150" s="50">
        <v>26.5379</v>
      </c>
      <c r="C150" s="50">
        <v>26.744900000000001</v>
      </c>
      <c r="D150" s="50">
        <v>42.8431</v>
      </c>
      <c r="E150" s="50">
        <v>22.773199999999999</v>
      </c>
      <c r="F150" s="50">
        <v>20.411300000000001</v>
      </c>
      <c r="G150" s="50">
        <v>42.639899999999997</v>
      </c>
      <c r="H150" s="50">
        <v>20.811199999999999</v>
      </c>
      <c r="I150" s="50">
        <v>26.7439</v>
      </c>
      <c r="J150" s="50">
        <v>42.843899999999998</v>
      </c>
      <c r="K150" s="50">
        <v>22.773199999999999</v>
      </c>
      <c r="L150" s="50">
        <v>20.411300000000001</v>
      </c>
      <c r="M150" s="50">
        <v>42.639899999999997</v>
      </c>
      <c r="N150" s="50">
        <v>20.811199999999999</v>
      </c>
      <c r="O150" s="50">
        <v>40.639899999999997</v>
      </c>
      <c r="P150" s="50">
        <v>40.639899999999997</v>
      </c>
      <c r="Q150" s="50">
        <v>0</v>
      </c>
      <c r="R150" s="50" t="s">
        <v>126</v>
      </c>
      <c r="S150" s="50" t="s">
        <v>126</v>
      </c>
      <c r="T150" s="50">
        <v>0</v>
      </c>
      <c r="U150" s="50">
        <v>7.5796999999999999</v>
      </c>
      <c r="V150" s="50">
        <v>0</v>
      </c>
      <c r="W150" s="50">
        <v>7.5796999999999999</v>
      </c>
      <c r="X150" s="50">
        <v>0</v>
      </c>
      <c r="Y150" s="50">
        <v>21.114799999999999</v>
      </c>
      <c r="Z150" s="50">
        <v>7.5378999999999996</v>
      </c>
      <c r="AA150" s="50">
        <v>13.2112</v>
      </c>
      <c r="AB150" s="50">
        <v>0</v>
      </c>
      <c r="AC150" s="50">
        <v>13.2112</v>
      </c>
      <c r="AD150" s="50">
        <v>0</v>
      </c>
      <c r="AE150" s="50">
        <v>21.114799999999999</v>
      </c>
      <c r="AF150" s="50">
        <v>13.121499999999999</v>
      </c>
      <c r="AG150" s="50">
        <v>5.4524999999999997</v>
      </c>
      <c r="AH150" s="50">
        <v>0</v>
      </c>
      <c r="AI150" s="50">
        <v>5.4524999999999997</v>
      </c>
      <c r="AJ150" s="50" t="s">
        <v>126</v>
      </c>
      <c r="AK150" s="50" t="s">
        <v>126</v>
      </c>
      <c r="AL150" s="50">
        <v>5.4524999999999997</v>
      </c>
      <c r="AM150" s="50">
        <v>15.2059</v>
      </c>
    </row>
    <row r="151" spans="1:39" hidden="1" outlineLevel="1">
      <c r="A151" s="15">
        <v>44805</v>
      </c>
      <c r="B151" s="50">
        <v>39.452599999999997</v>
      </c>
      <c r="C151" s="50">
        <v>39.601300000000002</v>
      </c>
      <c r="D151" s="50">
        <v>42.602200000000003</v>
      </c>
      <c r="E151" s="50">
        <v>38.810699999999997</v>
      </c>
      <c r="F151" s="50">
        <v>39.117100000000001</v>
      </c>
      <c r="G151" s="50">
        <v>37.520400000000002</v>
      </c>
      <c r="H151" s="50">
        <v>19.565100000000001</v>
      </c>
      <c r="I151" s="50">
        <v>39.598700000000001</v>
      </c>
      <c r="J151" s="50">
        <v>42.596200000000003</v>
      </c>
      <c r="K151" s="50">
        <v>38.810699999999997</v>
      </c>
      <c r="L151" s="50">
        <v>39.117100000000001</v>
      </c>
      <c r="M151" s="50">
        <v>37.520400000000002</v>
      </c>
      <c r="N151" s="50">
        <v>19.565100000000001</v>
      </c>
      <c r="O151" s="50">
        <v>45.424300000000002</v>
      </c>
      <c r="P151" s="50">
        <v>45.424300000000002</v>
      </c>
      <c r="Q151" s="50">
        <v>0</v>
      </c>
      <c r="R151" s="50" t="s">
        <v>126</v>
      </c>
      <c r="S151" s="50" t="s">
        <v>126</v>
      </c>
      <c r="T151" s="50">
        <v>0</v>
      </c>
      <c r="U151" s="50">
        <v>12.770200000000001</v>
      </c>
      <c r="V151" s="50">
        <v>0</v>
      </c>
      <c r="W151" s="50">
        <v>12.770200000000001</v>
      </c>
      <c r="X151" s="50">
        <v>0</v>
      </c>
      <c r="Y151" s="50">
        <v>0</v>
      </c>
      <c r="Z151" s="50">
        <v>12.770200000000001</v>
      </c>
      <c r="AA151" s="50">
        <v>13.2271</v>
      </c>
      <c r="AB151" s="50">
        <v>0</v>
      </c>
      <c r="AC151" s="50">
        <v>13.2271</v>
      </c>
      <c r="AD151" s="50">
        <v>0</v>
      </c>
      <c r="AE151" s="50">
        <v>0</v>
      </c>
      <c r="AF151" s="50">
        <v>13.2271</v>
      </c>
      <c r="AG151" s="50">
        <v>7.0887000000000002</v>
      </c>
      <c r="AH151" s="50">
        <v>0</v>
      </c>
      <c r="AI151" s="50">
        <v>7.0887000000000002</v>
      </c>
      <c r="AJ151" s="50" t="s">
        <v>126</v>
      </c>
      <c r="AK151" s="50" t="s">
        <v>126</v>
      </c>
      <c r="AL151" s="50">
        <v>7.0887000000000002</v>
      </c>
      <c r="AM151" s="50">
        <v>13.885199999999999</v>
      </c>
    </row>
    <row r="152" spans="1:39" hidden="1" outlineLevel="1">
      <c r="A152" s="15">
        <v>44835</v>
      </c>
      <c r="B152" s="50">
        <v>37.933999999999997</v>
      </c>
      <c r="C152" s="50">
        <v>40.101399999999998</v>
      </c>
      <c r="D152" s="50">
        <v>44.232500000000002</v>
      </c>
      <c r="E152" s="50">
        <v>39.2883</v>
      </c>
      <c r="F152" s="50">
        <v>39.3367</v>
      </c>
      <c r="G152" s="50">
        <v>39.266199999999998</v>
      </c>
      <c r="H152" s="50">
        <v>27.732299999999999</v>
      </c>
      <c r="I152" s="50">
        <v>40.1008</v>
      </c>
      <c r="J152" s="50">
        <v>44.230200000000004</v>
      </c>
      <c r="K152" s="50">
        <v>39.2883</v>
      </c>
      <c r="L152" s="50">
        <v>39.3367</v>
      </c>
      <c r="M152" s="50">
        <v>39.266199999999998</v>
      </c>
      <c r="N152" s="50">
        <v>27.732299999999999</v>
      </c>
      <c r="O152" s="50">
        <v>50.424500000000002</v>
      </c>
      <c r="P152" s="50">
        <v>50.424500000000002</v>
      </c>
      <c r="Q152" s="50">
        <v>0</v>
      </c>
      <c r="R152" s="50" t="s">
        <v>126</v>
      </c>
      <c r="S152" s="50" t="s">
        <v>126</v>
      </c>
      <c r="T152" s="50">
        <v>0</v>
      </c>
      <c r="U152" s="50">
        <v>11.369899999999999</v>
      </c>
      <c r="V152" s="50">
        <v>0</v>
      </c>
      <c r="W152" s="50">
        <v>11.369899999999999</v>
      </c>
      <c r="X152" s="50">
        <v>0</v>
      </c>
      <c r="Y152" s="50">
        <v>17.373799999999999</v>
      </c>
      <c r="Z152" s="50">
        <v>10.4238</v>
      </c>
      <c r="AA152" s="50">
        <v>13.510999999999999</v>
      </c>
      <c r="AB152" s="50">
        <v>0</v>
      </c>
      <c r="AC152" s="50">
        <v>13.510999999999999</v>
      </c>
      <c r="AD152" s="50">
        <v>0</v>
      </c>
      <c r="AE152" s="50">
        <v>17.373799999999999</v>
      </c>
      <c r="AF152" s="50">
        <v>12.6387</v>
      </c>
      <c r="AG152" s="50">
        <v>5.3076999999999996</v>
      </c>
      <c r="AH152" s="50">
        <v>0</v>
      </c>
      <c r="AI152" s="50">
        <v>5.3076999999999996</v>
      </c>
      <c r="AJ152" s="50" t="s">
        <v>126</v>
      </c>
      <c r="AK152" s="50" t="s">
        <v>126</v>
      </c>
      <c r="AL152" s="50">
        <v>5.3076999999999996</v>
      </c>
      <c r="AM152" s="50">
        <v>12.432700000000001</v>
      </c>
    </row>
    <row r="153" spans="1:39" hidden="1" outlineLevel="1">
      <c r="A153" s="15">
        <v>44866</v>
      </c>
      <c r="B153" s="50">
        <v>38.854900000000001</v>
      </c>
      <c r="C153" s="50">
        <v>39.047899999999998</v>
      </c>
      <c r="D153" s="50">
        <v>44.360900000000001</v>
      </c>
      <c r="E153" s="50">
        <v>37.661200000000001</v>
      </c>
      <c r="F153" s="50">
        <v>37.767299999999999</v>
      </c>
      <c r="G153" s="50">
        <v>38.242699999999999</v>
      </c>
      <c r="H153" s="50">
        <v>18.274799999999999</v>
      </c>
      <c r="I153" s="50">
        <v>39.045000000000002</v>
      </c>
      <c r="J153" s="50">
        <v>44.352499999999999</v>
      </c>
      <c r="K153" s="50">
        <v>37.661200000000001</v>
      </c>
      <c r="L153" s="50">
        <v>37.767299999999999</v>
      </c>
      <c r="M153" s="50">
        <v>38.242699999999999</v>
      </c>
      <c r="N153" s="50">
        <v>18.274799999999999</v>
      </c>
      <c r="O153" s="50">
        <v>52.624699999999997</v>
      </c>
      <c r="P153" s="50">
        <v>52.624699999999997</v>
      </c>
      <c r="Q153" s="50">
        <v>0</v>
      </c>
      <c r="R153" s="50" t="s">
        <v>126</v>
      </c>
      <c r="S153" s="50" t="s">
        <v>126</v>
      </c>
      <c r="T153" s="50">
        <v>0</v>
      </c>
      <c r="U153" s="50">
        <v>9.8779000000000003</v>
      </c>
      <c r="V153" s="50">
        <v>0</v>
      </c>
      <c r="W153" s="50">
        <v>9.8779000000000003</v>
      </c>
      <c r="X153" s="50">
        <v>0</v>
      </c>
      <c r="Y153" s="50">
        <v>21.0838</v>
      </c>
      <c r="Z153" s="50">
        <v>9.8750999999999998</v>
      </c>
      <c r="AA153" s="50">
        <v>13.0205</v>
      </c>
      <c r="AB153" s="50">
        <v>0</v>
      </c>
      <c r="AC153" s="50">
        <v>13.0205</v>
      </c>
      <c r="AD153" s="50">
        <v>0</v>
      </c>
      <c r="AE153" s="50">
        <v>21.0838</v>
      </c>
      <c r="AF153" s="50">
        <v>13.014900000000001</v>
      </c>
      <c r="AG153" s="50">
        <v>8.0665999999999993</v>
      </c>
      <c r="AH153" s="50">
        <v>0</v>
      </c>
      <c r="AI153" s="50">
        <v>8.0665999999999993</v>
      </c>
      <c r="AJ153" s="50" t="s">
        <v>126</v>
      </c>
      <c r="AK153" s="50" t="s">
        <v>126</v>
      </c>
      <c r="AL153" s="50">
        <v>8.0665999999999993</v>
      </c>
      <c r="AM153" s="50">
        <v>16.517600000000002</v>
      </c>
    </row>
    <row r="154" spans="1:39" hidden="1" outlineLevel="1">
      <c r="A154" s="15">
        <v>44896</v>
      </c>
      <c r="B154" s="50">
        <v>37.040799999999997</v>
      </c>
      <c r="C154" s="50">
        <v>38.987099999999998</v>
      </c>
      <c r="D154" s="50">
        <v>44.110500000000002</v>
      </c>
      <c r="E154" s="50">
        <v>37.6905</v>
      </c>
      <c r="F154" s="50">
        <v>37.697099999999999</v>
      </c>
      <c r="G154" s="50">
        <v>37.981099999999998</v>
      </c>
      <c r="H154" s="50">
        <v>28.4969</v>
      </c>
      <c r="I154" s="50">
        <v>38.985999999999997</v>
      </c>
      <c r="J154" s="50">
        <v>44.107399999999998</v>
      </c>
      <c r="K154" s="50">
        <v>37.6905</v>
      </c>
      <c r="L154" s="50">
        <v>37.697099999999999</v>
      </c>
      <c r="M154" s="50">
        <v>37.981099999999998</v>
      </c>
      <c r="N154" s="50">
        <v>28.4969</v>
      </c>
      <c r="O154" s="50">
        <v>50.929099999999998</v>
      </c>
      <c r="P154" s="50">
        <v>50.929099999999998</v>
      </c>
      <c r="Q154" s="50">
        <v>0</v>
      </c>
      <c r="R154" s="50" t="s">
        <v>126</v>
      </c>
      <c r="S154" s="50" t="s">
        <v>126</v>
      </c>
      <c r="T154" s="50">
        <v>0</v>
      </c>
      <c r="U154" s="50">
        <v>11.994999999999999</v>
      </c>
      <c r="V154" s="50">
        <v>0</v>
      </c>
      <c r="W154" s="50">
        <v>11.994999999999999</v>
      </c>
      <c r="X154" s="50">
        <v>0</v>
      </c>
      <c r="Y154" s="50">
        <v>21.114999999999998</v>
      </c>
      <c r="Z154" s="50">
        <v>11.9932</v>
      </c>
      <c r="AA154" s="50">
        <v>12.775</v>
      </c>
      <c r="AB154" s="50">
        <v>0</v>
      </c>
      <c r="AC154" s="50">
        <v>12.775</v>
      </c>
      <c r="AD154" s="50">
        <v>0</v>
      </c>
      <c r="AE154" s="50">
        <v>21.114999999999998</v>
      </c>
      <c r="AF154" s="50">
        <v>12.773</v>
      </c>
      <c r="AG154" s="50">
        <v>6.4040999999999997</v>
      </c>
      <c r="AH154" s="50">
        <v>0</v>
      </c>
      <c r="AI154" s="50">
        <v>6.4040999999999997</v>
      </c>
      <c r="AJ154" s="50" t="s">
        <v>126</v>
      </c>
      <c r="AK154" s="50" t="s">
        <v>126</v>
      </c>
      <c r="AL154" s="50">
        <v>6.4040999999999997</v>
      </c>
      <c r="AM154" s="50">
        <v>12.7409</v>
      </c>
    </row>
    <row r="155" spans="1:39" hidden="1" outlineLevel="1">
      <c r="A155" s="15">
        <v>44927</v>
      </c>
      <c r="B155" s="50">
        <v>37.084800000000001</v>
      </c>
      <c r="C155" s="50">
        <v>39.313099999999999</v>
      </c>
      <c r="D155" s="50">
        <v>44.153399999999998</v>
      </c>
      <c r="E155" s="50">
        <v>38.0426</v>
      </c>
      <c r="F155" s="50">
        <v>38.040900000000001</v>
      </c>
      <c r="G155" s="50">
        <v>39.0931</v>
      </c>
      <c r="H155" s="50">
        <v>22.003699999999998</v>
      </c>
      <c r="I155" s="50">
        <v>39.311100000000003</v>
      </c>
      <c r="J155" s="50">
        <v>44.147399999999998</v>
      </c>
      <c r="K155" s="50">
        <v>38.0426</v>
      </c>
      <c r="L155" s="50">
        <v>38.040900000000001</v>
      </c>
      <c r="M155" s="50">
        <v>39.0931</v>
      </c>
      <c r="N155" s="50">
        <v>22.003699999999998</v>
      </c>
      <c r="O155" s="50">
        <v>52.003799999999998</v>
      </c>
      <c r="P155" s="50">
        <v>52.003799999999998</v>
      </c>
      <c r="Q155" s="50" t="s">
        <v>126</v>
      </c>
      <c r="R155" s="50" t="s">
        <v>126</v>
      </c>
      <c r="S155" s="50" t="s">
        <v>126</v>
      </c>
      <c r="T155" s="50" t="s">
        <v>126</v>
      </c>
      <c r="U155" s="50">
        <v>17.947399999999998</v>
      </c>
      <c r="V155" s="50">
        <v>0</v>
      </c>
      <c r="W155" s="50">
        <v>17.947399999999998</v>
      </c>
      <c r="X155" s="50">
        <v>0</v>
      </c>
      <c r="Y155" s="50">
        <v>18.18</v>
      </c>
      <c r="Z155" s="50">
        <v>16.434899999999999</v>
      </c>
      <c r="AA155" s="50">
        <v>17.947399999999998</v>
      </c>
      <c r="AB155" s="50">
        <v>0</v>
      </c>
      <c r="AC155" s="50">
        <v>17.947399999999998</v>
      </c>
      <c r="AD155" s="50">
        <v>0</v>
      </c>
      <c r="AE155" s="50">
        <v>18.18</v>
      </c>
      <c r="AF155" s="50">
        <v>16.434899999999999</v>
      </c>
      <c r="AG155" s="50">
        <v>0</v>
      </c>
      <c r="AH155" s="50">
        <v>0</v>
      </c>
      <c r="AI155" s="50" t="s">
        <v>126</v>
      </c>
      <c r="AJ155" s="50" t="s">
        <v>126</v>
      </c>
      <c r="AK155" s="50" t="s">
        <v>126</v>
      </c>
      <c r="AL155" s="50" t="s">
        <v>126</v>
      </c>
      <c r="AM155" s="50">
        <v>13.4788</v>
      </c>
    </row>
    <row r="156" spans="1:39" hidden="1" outlineLevel="1">
      <c r="A156" s="15">
        <v>44958</v>
      </c>
      <c r="B156" s="50">
        <v>38.412599999999998</v>
      </c>
      <c r="C156" s="50">
        <v>39.133099999999999</v>
      </c>
      <c r="D156" s="50">
        <v>44.220100000000002</v>
      </c>
      <c r="E156" s="50">
        <v>37.832599999999999</v>
      </c>
      <c r="F156" s="50">
        <v>38.042700000000004</v>
      </c>
      <c r="G156" s="50">
        <v>38.973799999999997</v>
      </c>
      <c r="H156" s="50">
        <v>12.765499999999999</v>
      </c>
      <c r="I156" s="50">
        <v>39.131700000000002</v>
      </c>
      <c r="J156" s="50">
        <v>44.217799999999997</v>
      </c>
      <c r="K156" s="50">
        <v>37.832599999999999</v>
      </c>
      <c r="L156" s="50">
        <v>38.042700000000004</v>
      </c>
      <c r="M156" s="50">
        <v>38.973799999999997</v>
      </c>
      <c r="N156" s="50">
        <v>12.765499999999999</v>
      </c>
      <c r="O156" s="50">
        <v>46.888100000000001</v>
      </c>
      <c r="P156" s="50">
        <v>46.888100000000001</v>
      </c>
      <c r="Q156" s="50" t="s">
        <v>126</v>
      </c>
      <c r="R156" s="50" t="s">
        <v>126</v>
      </c>
      <c r="S156" s="50" t="s">
        <v>126</v>
      </c>
      <c r="T156" s="50" t="s">
        <v>126</v>
      </c>
      <c r="U156" s="50">
        <v>11.856999999999999</v>
      </c>
      <c r="V156" s="50">
        <v>0</v>
      </c>
      <c r="W156" s="50">
        <v>11.856999999999999</v>
      </c>
      <c r="X156" s="50">
        <v>0</v>
      </c>
      <c r="Y156" s="50">
        <v>17.27</v>
      </c>
      <c r="Z156" s="50">
        <v>11.844900000000001</v>
      </c>
      <c r="AA156" s="50">
        <v>11.856999999999999</v>
      </c>
      <c r="AB156" s="50">
        <v>0</v>
      </c>
      <c r="AC156" s="50">
        <v>11.856999999999999</v>
      </c>
      <c r="AD156" s="50">
        <v>0</v>
      </c>
      <c r="AE156" s="50">
        <v>17.27</v>
      </c>
      <c r="AF156" s="50">
        <v>11.844900000000001</v>
      </c>
      <c r="AG156" s="50">
        <v>0</v>
      </c>
      <c r="AH156" s="50">
        <v>0</v>
      </c>
      <c r="AI156" s="50" t="s">
        <v>126</v>
      </c>
      <c r="AJ156" s="50" t="s">
        <v>126</v>
      </c>
      <c r="AK156" s="50" t="s">
        <v>126</v>
      </c>
      <c r="AL156" s="50" t="s">
        <v>126</v>
      </c>
      <c r="AM156" s="50">
        <v>10.981400000000001</v>
      </c>
    </row>
    <row r="157" spans="1:39" hidden="1" outlineLevel="1">
      <c r="A157" s="15">
        <v>44986</v>
      </c>
      <c r="B157" s="50">
        <v>38.617699999999999</v>
      </c>
      <c r="C157" s="50">
        <v>38.9557</v>
      </c>
      <c r="D157" s="50">
        <v>44.401899999999998</v>
      </c>
      <c r="E157" s="50">
        <v>37.602200000000003</v>
      </c>
      <c r="F157" s="50">
        <v>38.216200000000001</v>
      </c>
      <c r="G157" s="50">
        <v>35.832000000000001</v>
      </c>
      <c r="H157" s="50">
        <v>12.2378</v>
      </c>
      <c r="I157" s="50">
        <v>38.955100000000002</v>
      </c>
      <c r="J157" s="50">
        <v>44.403100000000002</v>
      </c>
      <c r="K157" s="50">
        <v>37.602200000000003</v>
      </c>
      <c r="L157" s="50">
        <v>38.216200000000001</v>
      </c>
      <c r="M157" s="50">
        <v>35.832000000000001</v>
      </c>
      <c r="N157" s="50">
        <v>12.2378</v>
      </c>
      <c r="O157" s="50">
        <v>42.694200000000002</v>
      </c>
      <c r="P157" s="50">
        <v>42.684899999999999</v>
      </c>
      <c r="Q157" s="50">
        <v>60</v>
      </c>
      <c r="R157" s="50">
        <v>60</v>
      </c>
      <c r="S157" s="50" t="s">
        <v>126</v>
      </c>
      <c r="T157" s="50">
        <v>0</v>
      </c>
      <c r="U157" s="50">
        <v>13.648899999999999</v>
      </c>
      <c r="V157" s="50">
        <v>0</v>
      </c>
      <c r="W157" s="50">
        <v>13.648899999999999</v>
      </c>
      <c r="X157" s="50">
        <v>0</v>
      </c>
      <c r="Y157" s="50">
        <v>0</v>
      </c>
      <c r="Z157" s="50">
        <v>13.648899999999999</v>
      </c>
      <c r="AA157" s="50">
        <v>14.646699999999999</v>
      </c>
      <c r="AB157" s="50">
        <v>0</v>
      </c>
      <c r="AC157" s="50">
        <v>14.646699999999999</v>
      </c>
      <c r="AD157" s="50">
        <v>0</v>
      </c>
      <c r="AE157" s="50">
        <v>0</v>
      </c>
      <c r="AF157" s="50">
        <v>14.646699999999999</v>
      </c>
      <c r="AG157" s="50">
        <v>4.1223999999999998</v>
      </c>
      <c r="AH157" s="50">
        <v>0</v>
      </c>
      <c r="AI157" s="50">
        <v>4.1223999999999998</v>
      </c>
      <c r="AJ157" s="50">
        <v>0</v>
      </c>
      <c r="AK157" s="50" t="s">
        <v>126</v>
      </c>
      <c r="AL157" s="50">
        <v>4.1223999999999998</v>
      </c>
      <c r="AM157" s="50">
        <v>12.464399999999999</v>
      </c>
    </row>
    <row r="158" spans="1:39" hidden="1" outlineLevel="1">
      <c r="A158" s="15">
        <v>45017</v>
      </c>
      <c r="B158" s="50">
        <v>37.5627</v>
      </c>
      <c r="C158" s="50">
        <v>39.004600000000003</v>
      </c>
      <c r="D158" s="50">
        <v>45.061100000000003</v>
      </c>
      <c r="E158" s="50">
        <v>37.547800000000002</v>
      </c>
      <c r="F158" s="50">
        <v>37.705100000000002</v>
      </c>
      <c r="G158" s="50">
        <v>36.558100000000003</v>
      </c>
      <c r="H158" s="50">
        <v>24.063199999999998</v>
      </c>
      <c r="I158" s="50">
        <v>39.004100000000001</v>
      </c>
      <c r="J158" s="50">
        <v>45.0655</v>
      </c>
      <c r="K158" s="50">
        <v>37.547800000000002</v>
      </c>
      <c r="L158" s="50">
        <v>37.705100000000002</v>
      </c>
      <c r="M158" s="50">
        <v>36.558100000000003</v>
      </c>
      <c r="N158" s="50">
        <v>24.063199999999998</v>
      </c>
      <c r="O158" s="50">
        <v>41.296900000000001</v>
      </c>
      <c r="P158" s="50">
        <v>41.296900000000001</v>
      </c>
      <c r="Q158" s="50">
        <v>0</v>
      </c>
      <c r="R158" s="50" t="s">
        <v>126</v>
      </c>
      <c r="S158" s="50" t="s">
        <v>126</v>
      </c>
      <c r="T158" s="50">
        <v>0</v>
      </c>
      <c r="U158" s="50">
        <v>13.4077</v>
      </c>
      <c r="V158" s="50">
        <v>0</v>
      </c>
      <c r="W158" s="50">
        <v>13.4077</v>
      </c>
      <c r="X158" s="50">
        <v>0</v>
      </c>
      <c r="Y158" s="50">
        <v>19.395</v>
      </c>
      <c r="Z158" s="50">
        <v>12.4117</v>
      </c>
      <c r="AA158" s="50">
        <v>14.7674</v>
      </c>
      <c r="AB158" s="50">
        <v>0</v>
      </c>
      <c r="AC158" s="50">
        <v>14.7674</v>
      </c>
      <c r="AD158" s="50">
        <v>0</v>
      </c>
      <c r="AE158" s="50">
        <v>19.395</v>
      </c>
      <c r="AF158" s="50">
        <v>13.7942</v>
      </c>
      <c r="AG158" s="50">
        <v>7.1791</v>
      </c>
      <c r="AH158" s="50">
        <v>0</v>
      </c>
      <c r="AI158" s="50">
        <v>7.1791</v>
      </c>
      <c r="AJ158" s="50" t="s">
        <v>126</v>
      </c>
      <c r="AK158" s="50" t="s">
        <v>126</v>
      </c>
      <c r="AL158" s="50">
        <v>7.1791</v>
      </c>
      <c r="AM158" s="50">
        <v>19.574999999999999</v>
      </c>
    </row>
    <row r="159" spans="1:39" hidden="1" outlineLevel="1">
      <c r="A159" s="15">
        <v>45047</v>
      </c>
      <c r="B159" s="50">
        <v>38.7423</v>
      </c>
      <c r="C159" s="50">
        <v>39.1252</v>
      </c>
      <c r="D159" s="50">
        <v>45.490299999999998</v>
      </c>
      <c r="E159" s="50">
        <v>37.740099999999998</v>
      </c>
      <c r="F159" s="50">
        <v>37.790199999999999</v>
      </c>
      <c r="G159" s="50">
        <v>38.450200000000002</v>
      </c>
      <c r="H159" s="50">
        <v>22.4129</v>
      </c>
      <c r="I159" s="50">
        <v>39.123399999999997</v>
      </c>
      <c r="J159" s="50">
        <v>45.489800000000002</v>
      </c>
      <c r="K159" s="50">
        <v>37.740099999999998</v>
      </c>
      <c r="L159" s="50">
        <v>37.790199999999999</v>
      </c>
      <c r="M159" s="50">
        <v>38.450200000000002</v>
      </c>
      <c r="N159" s="50">
        <v>22.4129</v>
      </c>
      <c r="O159" s="50">
        <v>45.815399999999997</v>
      </c>
      <c r="P159" s="50">
        <v>45.8354</v>
      </c>
      <c r="Q159" s="50">
        <v>25</v>
      </c>
      <c r="R159" s="50">
        <v>25</v>
      </c>
      <c r="S159" s="50" t="s">
        <v>126</v>
      </c>
      <c r="T159" s="50">
        <v>0</v>
      </c>
      <c r="U159" s="50">
        <v>8.9162999999999997</v>
      </c>
      <c r="V159" s="50">
        <v>0</v>
      </c>
      <c r="W159" s="50">
        <v>8.9162999999999997</v>
      </c>
      <c r="X159" s="50">
        <v>0</v>
      </c>
      <c r="Y159" s="50">
        <v>16.348800000000001</v>
      </c>
      <c r="Z159" s="50">
        <v>8.8390000000000004</v>
      </c>
      <c r="AA159" s="50">
        <v>11.2714</v>
      </c>
      <c r="AB159" s="50">
        <v>0</v>
      </c>
      <c r="AC159" s="50">
        <v>11.2714</v>
      </c>
      <c r="AD159" s="50">
        <v>0</v>
      </c>
      <c r="AE159" s="50">
        <v>16.348800000000001</v>
      </c>
      <c r="AF159" s="50">
        <v>11.1858</v>
      </c>
      <c r="AG159" s="50">
        <v>5.0559000000000003</v>
      </c>
      <c r="AH159" s="50">
        <v>0</v>
      </c>
      <c r="AI159" s="50">
        <v>5.0559000000000003</v>
      </c>
      <c r="AJ159" s="50">
        <v>0</v>
      </c>
      <c r="AK159" s="50" t="s">
        <v>126</v>
      </c>
      <c r="AL159" s="50">
        <v>5.0559000000000003</v>
      </c>
      <c r="AM159" s="50">
        <v>11.188599999999999</v>
      </c>
    </row>
    <row r="160" spans="1:39" hidden="1" outlineLevel="1">
      <c r="A160" s="15">
        <v>45078</v>
      </c>
      <c r="B160" s="50">
        <v>37.805</v>
      </c>
      <c r="C160" s="50">
        <v>38.603499999999997</v>
      </c>
      <c r="D160" s="50">
        <v>46.386000000000003</v>
      </c>
      <c r="E160" s="50">
        <v>37.187600000000003</v>
      </c>
      <c r="F160" s="50">
        <v>37.246299999999998</v>
      </c>
      <c r="G160" s="50">
        <v>36.506599999999999</v>
      </c>
      <c r="H160" s="50">
        <v>31.249700000000001</v>
      </c>
      <c r="I160" s="50">
        <v>38.600700000000003</v>
      </c>
      <c r="J160" s="50">
        <v>46.379199999999997</v>
      </c>
      <c r="K160" s="50">
        <v>37.187600000000003</v>
      </c>
      <c r="L160" s="50">
        <v>37.246299999999998</v>
      </c>
      <c r="M160" s="50">
        <v>36.506599999999999</v>
      </c>
      <c r="N160" s="50">
        <v>31.249700000000001</v>
      </c>
      <c r="O160" s="50">
        <v>50.854999999999997</v>
      </c>
      <c r="P160" s="50">
        <v>50.854999999999997</v>
      </c>
      <c r="Q160" s="50" t="s">
        <v>126</v>
      </c>
      <c r="R160" s="50" t="s">
        <v>126</v>
      </c>
      <c r="S160" s="50" t="s">
        <v>126</v>
      </c>
      <c r="T160" s="50" t="s">
        <v>126</v>
      </c>
      <c r="U160" s="50">
        <v>12.4725</v>
      </c>
      <c r="V160" s="50">
        <v>0</v>
      </c>
      <c r="W160" s="50">
        <v>12.4725</v>
      </c>
      <c r="X160" s="50">
        <v>0</v>
      </c>
      <c r="Y160" s="50">
        <v>0</v>
      </c>
      <c r="Z160" s="50">
        <v>12.4725</v>
      </c>
      <c r="AA160" s="50">
        <v>12.4725</v>
      </c>
      <c r="AB160" s="50">
        <v>0</v>
      </c>
      <c r="AC160" s="50">
        <v>12.4725</v>
      </c>
      <c r="AD160" s="50">
        <v>0</v>
      </c>
      <c r="AE160" s="50">
        <v>0</v>
      </c>
      <c r="AF160" s="50">
        <v>12.4725</v>
      </c>
      <c r="AG160" s="50">
        <v>0</v>
      </c>
      <c r="AH160" s="50">
        <v>0</v>
      </c>
      <c r="AI160" s="50" t="s">
        <v>126</v>
      </c>
      <c r="AJ160" s="50" t="s">
        <v>126</v>
      </c>
      <c r="AK160" s="50" t="s">
        <v>126</v>
      </c>
      <c r="AL160" s="50" t="s">
        <v>126</v>
      </c>
      <c r="AM160" s="50">
        <v>22.321000000000002</v>
      </c>
    </row>
    <row r="161" spans="1:39" hidden="1" outlineLevel="1">
      <c r="A161" s="15">
        <v>45108</v>
      </c>
      <c r="B161" s="50">
        <v>36.872500000000002</v>
      </c>
      <c r="C161" s="50">
        <v>38.727400000000003</v>
      </c>
      <c r="D161" s="50">
        <v>46.349699999999999</v>
      </c>
      <c r="E161" s="50">
        <v>37.404499999999999</v>
      </c>
      <c r="F161" s="50">
        <v>37.857399999999998</v>
      </c>
      <c r="G161" s="50">
        <v>31.7438</v>
      </c>
      <c r="H161" s="50">
        <v>27.424299999999999</v>
      </c>
      <c r="I161" s="50">
        <v>38.725999999999999</v>
      </c>
      <c r="J161" s="50">
        <v>46.347299999999997</v>
      </c>
      <c r="K161" s="50">
        <v>37.404499999999999</v>
      </c>
      <c r="L161" s="50">
        <v>37.857399999999998</v>
      </c>
      <c r="M161" s="50">
        <v>31.7438</v>
      </c>
      <c r="N161" s="50">
        <v>27.424299999999999</v>
      </c>
      <c r="O161" s="50">
        <v>48.999499999999998</v>
      </c>
      <c r="P161" s="50">
        <v>48.999499999999998</v>
      </c>
      <c r="Q161" s="50" t="s">
        <v>126</v>
      </c>
      <c r="R161" s="50" t="s">
        <v>126</v>
      </c>
      <c r="S161" s="50" t="s">
        <v>126</v>
      </c>
      <c r="T161" s="50" t="s">
        <v>126</v>
      </c>
      <c r="U161" s="50">
        <v>16.992699999999999</v>
      </c>
      <c r="V161" s="50">
        <v>0</v>
      </c>
      <c r="W161" s="50">
        <v>16.992699999999999</v>
      </c>
      <c r="X161" s="50">
        <v>0</v>
      </c>
      <c r="Y161" s="50">
        <v>20.96</v>
      </c>
      <c r="Z161" s="50">
        <v>15.0379</v>
      </c>
      <c r="AA161" s="50">
        <v>16.992699999999999</v>
      </c>
      <c r="AB161" s="50">
        <v>0</v>
      </c>
      <c r="AC161" s="50">
        <v>16.992699999999999</v>
      </c>
      <c r="AD161" s="50">
        <v>0</v>
      </c>
      <c r="AE161" s="50">
        <v>20.96</v>
      </c>
      <c r="AF161" s="50">
        <v>15.0379</v>
      </c>
      <c r="AG161" s="50">
        <v>0</v>
      </c>
      <c r="AH161" s="50">
        <v>0</v>
      </c>
      <c r="AI161" s="50" t="s">
        <v>126</v>
      </c>
      <c r="AJ161" s="50" t="s">
        <v>126</v>
      </c>
      <c r="AK161" s="50" t="s">
        <v>126</v>
      </c>
      <c r="AL161" s="50" t="s">
        <v>126</v>
      </c>
      <c r="AM161" s="50">
        <v>21.217300000000002</v>
      </c>
    </row>
    <row r="162" spans="1:39" hidden="1" outlineLevel="1">
      <c r="A162" s="15">
        <v>45139</v>
      </c>
      <c r="B162" s="50">
        <v>37.851399999999998</v>
      </c>
      <c r="C162" s="50">
        <v>38.232100000000003</v>
      </c>
      <c r="D162" s="50">
        <v>45.705399999999997</v>
      </c>
      <c r="E162" s="50">
        <v>36.9071</v>
      </c>
      <c r="F162" s="50">
        <v>37.789900000000003</v>
      </c>
      <c r="G162" s="50">
        <v>27.409300000000002</v>
      </c>
      <c r="H162" s="50">
        <v>21.611000000000001</v>
      </c>
      <c r="I162" s="50">
        <v>38.231000000000002</v>
      </c>
      <c r="J162" s="50">
        <v>45.703000000000003</v>
      </c>
      <c r="K162" s="50">
        <v>36.9071</v>
      </c>
      <c r="L162" s="50">
        <v>37.789900000000003</v>
      </c>
      <c r="M162" s="50">
        <v>27.409300000000002</v>
      </c>
      <c r="N162" s="50">
        <v>21.611000000000001</v>
      </c>
      <c r="O162" s="50">
        <v>49.457099999999997</v>
      </c>
      <c r="P162" s="50">
        <v>49.457099999999997</v>
      </c>
      <c r="Q162" s="50" t="s">
        <v>126</v>
      </c>
      <c r="R162" s="50" t="s">
        <v>126</v>
      </c>
      <c r="S162" s="50" t="s">
        <v>126</v>
      </c>
      <c r="T162" s="50" t="s">
        <v>126</v>
      </c>
      <c r="U162" s="50">
        <v>20.884599999999999</v>
      </c>
      <c r="V162" s="50">
        <v>0</v>
      </c>
      <c r="W162" s="50">
        <v>20.884599999999999</v>
      </c>
      <c r="X162" s="50">
        <v>0</v>
      </c>
      <c r="Y162" s="50">
        <v>24.384899999999998</v>
      </c>
      <c r="Z162" s="50">
        <v>9.6591000000000005</v>
      </c>
      <c r="AA162" s="50">
        <v>20.884599999999999</v>
      </c>
      <c r="AB162" s="50">
        <v>0</v>
      </c>
      <c r="AC162" s="50">
        <v>20.884599999999999</v>
      </c>
      <c r="AD162" s="50">
        <v>0</v>
      </c>
      <c r="AE162" s="50">
        <v>24.384899999999998</v>
      </c>
      <c r="AF162" s="50">
        <v>9.6591000000000005</v>
      </c>
      <c r="AG162" s="50">
        <v>0</v>
      </c>
      <c r="AH162" s="50">
        <v>0</v>
      </c>
      <c r="AI162" s="50" t="s">
        <v>126</v>
      </c>
      <c r="AJ162" s="50" t="s">
        <v>126</v>
      </c>
      <c r="AK162" s="50" t="s">
        <v>126</v>
      </c>
      <c r="AL162" s="50" t="s">
        <v>126</v>
      </c>
      <c r="AM162" s="50">
        <v>23.034199999999998</v>
      </c>
    </row>
    <row r="163" spans="1:39" hidden="1" outlineLevel="1">
      <c r="A163" s="15">
        <v>45170</v>
      </c>
      <c r="B163" s="50">
        <v>36.6569</v>
      </c>
      <c r="C163" s="50">
        <v>37.802199999999999</v>
      </c>
      <c r="D163" s="50">
        <v>45.787700000000001</v>
      </c>
      <c r="E163" s="50">
        <v>36.515099999999997</v>
      </c>
      <c r="F163" s="50">
        <v>37.8733</v>
      </c>
      <c r="G163" s="50">
        <v>25.302600000000002</v>
      </c>
      <c r="H163" s="50">
        <v>18.016300000000001</v>
      </c>
      <c r="I163" s="50">
        <v>37.801400000000001</v>
      </c>
      <c r="J163" s="50">
        <v>45.786499999999997</v>
      </c>
      <c r="K163" s="50">
        <v>36.515099999999997</v>
      </c>
      <c r="L163" s="50">
        <v>37.8733</v>
      </c>
      <c r="M163" s="50">
        <v>25.302600000000002</v>
      </c>
      <c r="N163" s="50">
        <v>18.016300000000001</v>
      </c>
      <c r="O163" s="50">
        <v>48.357399999999998</v>
      </c>
      <c r="P163" s="50">
        <v>48.376899999999999</v>
      </c>
      <c r="Q163" s="50">
        <v>36.5</v>
      </c>
      <c r="R163" s="50">
        <v>36.5</v>
      </c>
      <c r="S163" s="50" t="s">
        <v>126</v>
      </c>
      <c r="T163" s="50">
        <v>0</v>
      </c>
      <c r="U163" s="50">
        <v>9.6637000000000004</v>
      </c>
      <c r="V163" s="50">
        <v>0</v>
      </c>
      <c r="W163" s="50">
        <v>9.6637000000000004</v>
      </c>
      <c r="X163" s="50">
        <v>0</v>
      </c>
      <c r="Y163" s="50">
        <v>18.047899999999998</v>
      </c>
      <c r="Z163" s="50">
        <v>9.6587999999999994</v>
      </c>
      <c r="AA163" s="50">
        <v>9.6268999999999991</v>
      </c>
      <c r="AB163" s="50">
        <v>0</v>
      </c>
      <c r="AC163" s="50">
        <v>9.6268999999999991</v>
      </c>
      <c r="AD163" s="50">
        <v>0</v>
      </c>
      <c r="AE163" s="50">
        <v>18.047899999999998</v>
      </c>
      <c r="AF163" s="50">
        <v>9.6219000000000001</v>
      </c>
      <c r="AG163" s="50">
        <v>11.065</v>
      </c>
      <c r="AH163" s="50">
        <v>0</v>
      </c>
      <c r="AI163" s="50">
        <v>11.065</v>
      </c>
      <c r="AJ163" s="50">
        <v>0</v>
      </c>
      <c r="AK163" s="50" t="s">
        <v>126</v>
      </c>
      <c r="AL163" s="50">
        <v>11.065</v>
      </c>
      <c r="AM163" s="50">
        <v>20.2319</v>
      </c>
    </row>
    <row r="164" spans="1:39" hidden="1" outlineLevel="1">
      <c r="A164" s="15">
        <v>45200</v>
      </c>
      <c r="B164" s="50">
        <v>36.626199999999997</v>
      </c>
      <c r="C164" s="50">
        <v>38.444099999999999</v>
      </c>
      <c r="D164" s="50">
        <v>45.529499999999999</v>
      </c>
      <c r="E164" s="50">
        <v>37.234299999999998</v>
      </c>
      <c r="F164" s="50">
        <v>37.903799999999997</v>
      </c>
      <c r="G164" s="50">
        <v>27.6557</v>
      </c>
      <c r="H164" s="50">
        <v>34.770899999999997</v>
      </c>
      <c r="I164" s="50">
        <v>38.442900000000002</v>
      </c>
      <c r="J164" s="50">
        <v>45.525500000000001</v>
      </c>
      <c r="K164" s="50">
        <v>37.234299999999998</v>
      </c>
      <c r="L164" s="50">
        <v>37.903799999999997</v>
      </c>
      <c r="M164" s="50">
        <v>27.6557</v>
      </c>
      <c r="N164" s="50">
        <v>34.770899999999997</v>
      </c>
      <c r="O164" s="50">
        <v>51.997599999999998</v>
      </c>
      <c r="P164" s="50">
        <v>52.131799999999998</v>
      </c>
      <c r="Q164" s="50">
        <v>35.6736</v>
      </c>
      <c r="R164" s="50">
        <v>35.6736</v>
      </c>
      <c r="S164" s="50" t="s">
        <v>126</v>
      </c>
      <c r="T164" s="50" t="s">
        <v>126</v>
      </c>
      <c r="U164" s="50">
        <v>11.103400000000001</v>
      </c>
      <c r="V164" s="50">
        <v>0</v>
      </c>
      <c r="W164" s="50">
        <v>11.103400000000001</v>
      </c>
      <c r="X164" s="50">
        <v>0</v>
      </c>
      <c r="Y164" s="50">
        <v>22.527000000000001</v>
      </c>
      <c r="Z164" s="50">
        <v>10.211600000000001</v>
      </c>
      <c r="AA164" s="50">
        <v>11.103400000000001</v>
      </c>
      <c r="AB164" s="50">
        <v>0</v>
      </c>
      <c r="AC164" s="50">
        <v>11.103400000000001</v>
      </c>
      <c r="AD164" s="50">
        <v>0</v>
      </c>
      <c r="AE164" s="50">
        <v>22.527000000000001</v>
      </c>
      <c r="AF164" s="50">
        <v>10.211600000000001</v>
      </c>
      <c r="AG164" s="50">
        <v>0</v>
      </c>
      <c r="AH164" s="50">
        <v>0</v>
      </c>
      <c r="AI164" s="50">
        <v>0</v>
      </c>
      <c r="AJ164" s="50">
        <v>0</v>
      </c>
      <c r="AK164" s="50" t="s">
        <v>126</v>
      </c>
      <c r="AL164" s="50" t="s">
        <v>126</v>
      </c>
      <c r="AM164" s="50">
        <v>21.173200000000001</v>
      </c>
    </row>
    <row r="165" spans="1:39" hidden="1" outlineLevel="1">
      <c r="A165" s="15">
        <v>45231</v>
      </c>
      <c r="B165" s="50">
        <v>36.6312</v>
      </c>
      <c r="C165" s="50">
        <v>37.605800000000002</v>
      </c>
      <c r="D165" s="50">
        <v>45.399700000000003</v>
      </c>
      <c r="E165" s="50">
        <v>36.3446</v>
      </c>
      <c r="F165" s="50">
        <v>37.008800000000001</v>
      </c>
      <c r="G165" s="50">
        <v>25.927099999999999</v>
      </c>
      <c r="H165" s="50">
        <v>35.533700000000003</v>
      </c>
      <c r="I165" s="50">
        <v>37.604300000000002</v>
      </c>
      <c r="J165" s="50">
        <v>45.395000000000003</v>
      </c>
      <c r="K165" s="50">
        <v>36.3446</v>
      </c>
      <c r="L165" s="50">
        <v>37.008800000000001</v>
      </c>
      <c r="M165" s="50">
        <v>25.927099999999999</v>
      </c>
      <c r="N165" s="50">
        <v>35.533700000000003</v>
      </c>
      <c r="O165" s="50">
        <v>51.852800000000002</v>
      </c>
      <c r="P165" s="50">
        <v>51.8628</v>
      </c>
      <c r="Q165" s="50">
        <v>36.5</v>
      </c>
      <c r="R165" s="50">
        <v>36.5</v>
      </c>
      <c r="S165" s="50" t="s">
        <v>126</v>
      </c>
      <c r="T165" s="50">
        <v>0</v>
      </c>
      <c r="U165" s="50">
        <v>8.3161000000000005</v>
      </c>
      <c r="V165" s="50">
        <v>0</v>
      </c>
      <c r="W165" s="50">
        <v>8.3161000000000005</v>
      </c>
      <c r="X165" s="50">
        <v>0</v>
      </c>
      <c r="Y165" s="50">
        <v>19.5611</v>
      </c>
      <c r="Z165" s="50">
        <v>7.9817999999999998</v>
      </c>
      <c r="AA165" s="50">
        <v>8.5335000000000001</v>
      </c>
      <c r="AB165" s="50">
        <v>0</v>
      </c>
      <c r="AC165" s="50">
        <v>8.5335000000000001</v>
      </c>
      <c r="AD165" s="50">
        <v>0</v>
      </c>
      <c r="AE165" s="50">
        <v>19.5611</v>
      </c>
      <c r="AF165" s="50">
        <v>8.1805000000000003</v>
      </c>
      <c r="AG165" s="50">
        <v>5.3925999999999998</v>
      </c>
      <c r="AH165" s="50">
        <v>0</v>
      </c>
      <c r="AI165" s="50">
        <v>5.3925999999999998</v>
      </c>
      <c r="AJ165" s="50">
        <v>0</v>
      </c>
      <c r="AK165" s="50" t="s">
        <v>126</v>
      </c>
      <c r="AL165" s="50">
        <v>5.3925999999999998</v>
      </c>
      <c r="AM165" s="50">
        <v>20.024100000000001</v>
      </c>
    </row>
    <row r="166" spans="1:39" hidden="1" outlineLevel="1">
      <c r="A166" s="15">
        <v>45261</v>
      </c>
      <c r="B166" s="50">
        <v>36.907800000000002</v>
      </c>
      <c r="C166" s="50">
        <v>37.561500000000002</v>
      </c>
      <c r="D166" s="50">
        <v>45.607599999999998</v>
      </c>
      <c r="E166" s="50">
        <v>36.273200000000003</v>
      </c>
      <c r="F166" s="50">
        <v>37.5062</v>
      </c>
      <c r="G166" s="50">
        <v>20.2712</v>
      </c>
      <c r="H166" s="50">
        <v>40.521799999999999</v>
      </c>
      <c r="I166" s="50">
        <v>37.56</v>
      </c>
      <c r="J166" s="50">
        <v>45.605800000000002</v>
      </c>
      <c r="K166" s="50">
        <v>36.273200000000003</v>
      </c>
      <c r="L166" s="50">
        <v>37.5062</v>
      </c>
      <c r="M166" s="50">
        <v>20.2712</v>
      </c>
      <c r="N166" s="50">
        <v>40.521799999999999</v>
      </c>
      <c r="O166" s="50">
        <v>47.214399999999998</v>
      </c>
      <c r="P166" s="50">
        <v>47.214399999999998</v>
      </c>
      <c r="Q166" s="50" t="s">
        <v>126</v>
      </c>
      <c r="R166" s="50" t="s">
        <v>126</v>
      </c>
      <c r="S166" s="50" t="s">
        <v>126</v>
      </c>
      <c r="T166" s="50" t="s">
        <v>126</v>
      </c>
      <c r="U166" s="50">
        <v>9.6006999999999998</v>
      </c>
      <c r="V166" s="50">
        <v>0</v>
      </c>
      <c r="W166" s="50">
        <v>9.6006999999999998</v>
      </c>
      <c r="X166" s="50">
        <v>0</v>
      </c>
      <c r="Y166" s="50">
        <v>21.114999999999998</v>
      </c>
      <c r="Z166" s="50">
        <v>9.6001999999999992</v>
      </c>
      <c r="AA166" s="50">
        <v>9.6006999999999998</v>
      </c>
      <c r="AB166" s="50">
        <v>0</v>
      </c>
      <c r="AC166" s="50">
        <v>9.6006999999999998</v>
      </c>
      <c r="AD166" s="50">
        <v>0</v>
      </c>
      <c r="AE166" s="50">
        <v>21.114999999999998</v>
      </c>
      <c r="AF166" s="50">
        <v>9.6001999999999992</v>
      </c>
      <c r="AG166" s="50">
        <v>0</v>
      </c>
      <c r="AH166" s="50">
        <v>0</v>
      </c>
      <c r="AI166" s="50" t="s">
        <v>126</v>
      </c>
      <c r="AJ166" s="50" t="s">
        <v>126</v>
      </c>
      <c r="AK166" s="50" t="s">
        <v>126</v>
      </c>
      <c r="AL166" s="50" t="s">
        <v>126</v>
      </c>
      <c r="AM166" s="50">
        <v>22.4665</v>
      </c>
    </row>
    <row r="167" spans="1:39" hidden="1" outlineLevel="1">
      <c r="A167" s="15">
        <v>45292</v>
      </c>
      <c r="B167" s="50">
        <v>36.313000000000002</v>
      </c>
      <c r="C167" s="50">
        <v>38.289900000000003</v>
      </c>
      <c r="D167" s="50">
        <v>45.445300000000003</v>
      </c>
      <c r="E167" s="50">
        <v>37.0428</v>
      </c>
      <c r="F167" s="50">
        <v>37.819099999999999</v>
      </c>
      <c r="G167" s="50">
        <v>24.998799999999999</v>
      </c>
      <c r="H167" s="50">
        <v>38.815100000000001</v>
      </c>
      <c r="I167" s="50">
        <v>38.288499999999999</v>
      </c>
      <c r="J167" s="50">
        <v>45.442</v>
      </c>
      <c r="K167" s="50">
        <v>37.0428</v>
      </c>
      <c r="L167" s="50">
        <v>37.819099999999999</v>
      </c>
      <c r="M167" s="50">
        <v>24.998799999999999</v>
      </c>
      <c r="N167" s="50">
        <v>38.815100000000001</v>
      </c>
      <c r="O167" s="50">
        <v>49.488599999999998</v>
      </c>
      <c r="P167" s="50">
        <v>49.488599999999998</v>
      </c>
      <c r="Q167" s="50" t="s">
        <v>126</v>
      </c>
      <c r="R167" s="50" t="s">
        <v>126</v>
      </c>
      <c r="S167" s="50" t="s">
        <v>126</v>
      </c>
      <c r="T167" s="50" t="s">
        <v>126</v>
      </c>
      <c r="U167" s="50">
        <v>13.6242</v>
      </c>
      <c r="V167" s="50">
        <v>0</v>
      </c>
      <c r="W167" s="50">
        <v>13.6242</v>
      </c>
      <c r="X167" s="50">
        <v>0</v>
      </c>
      <c r="Y167" s="50">
        <v>24.07</v>
      </c>
      <c r="Z167" s="50">
        <v>13.0185</v>
      </c>
      <c r="AA167" s="50">
        <v>13.6242</v>
      </c>
      <c r="AB167" s="50">
        <v>0</v>
      </c>
      <c r="AC167" s="50">
        <v>13.6242</v>
      </c>
      <c r="AD167" s="50">
        <v>0</v>
      </c>
      <c r="AE167" s="50">
        <v>24.07</v>
      </c>
      <c r="AF167" s="50">
        <v>13.0185</v>
      </c>
      <c r="AG167" s="50">
        <v>0</v>
      </c>
      <c r="AH167" s="50">
        <v>0</v>
      </c>
      <c r="AI167" s="50" t="s">
        <v>126</v>
      </c>
      <c r="AJ167" s="50" t="s">
        <v>126</v>
      </c>
      <c r="AK167" s="50" t="s">
        <v>126</v>
      </c>
      <c r="AL167" s="50" t="s">
        <v>126</v>
      </c>
      <c r="AM167" s="50">
        <v>21.474</v>
      </c>
    </row>
    <row r="168" spans="1:39" hidden="1" outlineLevel="1">
      <c r="A168" s="15">
        <v>45323</v>
      </c>
      <c r="B168" s="50">
        <v>37.673400000000001</v>
      </c>
      <c r="C168" s="50">
        <v>38.159199999999998</v>
      </c>
      <c r="D168" s="50">
        <v>45.145899999999997</v>
      </c>
      <c r="E168" s="50">
        <v>36.986499999999999</v>
      </c>
      <c r="F168" s="50">
        <v>38.154699999999998</v>
      </c>
      <c r="G168" s="50">
        <v>21.237200000000001</v>
      </c>
      <c r="H168" s="50">
        <v>37.622</v>
      </c>
      <c r="I168" s="50">
        <v>38.159100000000002</v>
      </c>
      <c r="J168" s="50">
        <v>45.148400000000002</v>
      </c>
      <c r="K168" s="50">
        <v>36.986499999999999</v>
      </c>
      <c r="L168" s="50">
        <v>38.154699999999998</v>
      </c>
      <c r="M168" s="50">
        <v>21.237200000000001</v>
      </c>
      <c r="N168" s="50">
        <v>37.622</v>
      </c>
      <c r="O168" s="50">
        <v>40.149900000000002</v>
      </c>
      <c r="P168" s="50">
        <v>40.149900000000002</v>
      </c>
      <c r="Q168" s="50" t="s">
        <v>126</v>
      </c>
      <c r="R168" s="50" t="s">
        <v>126</v>
      </c>
      <c r="S168" s="50" t="s">
        <v>126</v>
      </c>
      <c r="T168" s="50" t="s">
        <v>126</v>
      </c>
      <c r="U168" s="50">
        <v>8.1936999999999998</v>
      </c>
      <c r="V168" s="50">
        <v>0</v>
      </c>
      <c r="W168" s="50">
        <v>8.1936999999999998</v>
      </c>
      <c r="X168" s="50">
        <v>0</v>
      </c>
      <c r="Y168" s="50">
        <v>18.810199999999998</v>
      </c>
      <c r="Z168" s="50">
        <v>8.19</v>
      </c>
      <c r="AA168" s="50">
        <v>8.1936999999999998</v>
      </c>
      <c r="AB168" s="50">
        <v>0</v>
      </c>
      <c r="AC168" s="50">
        <v>8.1936999999999998</v>
      </c>
      <c r="AD168" s="50">
        <v>0</v>
      </c>
      <c r="AE168" s="50">
        <v>18.810199999999998</v>
      </c>
      <c r="AF168" s="50">
        <v>8.19</v>
      </c>
      <c r="AG168" s="50">
        <v>0</v>
      </c>
      <c r="AH168" s="50">
        <v>0</v>
      </c>
      <c r="AI168" s="50" t="s">
        <v>126</v>
      </c>
      <c r="AJ168" s="50" t="s">
        <v>126</v>
      </c>
      <c r="AK168" s="50" t="s">
        <v>126</v>
      </c>
      <c r="AL168" s="50" t="s">
        <v>126</v>
      </c>
      <c r="AM168" s="50">
        <v>21.323</v>
      </c>
    </row>
    <row r="169" spans="1:39" hidden="1" outlineLevel="1">
      <c r="A169" s="15">
        <v>45352</v>
      </c>
      <c r="B169" s="50">
        <v>37.109699999999997</v>
      </c>
      <c r="C169" s="50">
        <v>37.387500000000003</v>
      </c>
      <c r="D169" s="50">
        <v>42.796700000000001</v>
      </c>
      <c r="E169" s="50">
        <v>36.556199999999997</v>
      </c>
      <c r="F169" s="50">
        <v>38.082299999999996</v>
      </c>
      <c r="G169" s="50">
        <v>19.6632</v>
      </c>
      <c r="H169" s="50">
        <v>30.087700000000002</v>
      </c>
      <c r="I169" s="50">
        <v>37.385199999999998</v>
      </c>
      <c r="J169" s="50">
        <v>42.7928</v>
      </c>
      <c r="K169" s="50">
        <v>36.556199999999997</v>
      </c>
      <c r="L169" s="50">
        <v>38.082299999999996</v>
      </c>
      <c r="M169" s="50">
        <v>19.6632</v>
      </c>
      <c r="N169" s="50">
        <v>30.087700000000002</v>
      </c>
      <c r="O169" s="50">
        <v>44.292099999999998</v>
      </c>
      <c r="P169" s="50">
        <v>44.292099999999998</v>
      </c>
      <c r="Q169" s="50">
        <v>0</v>
      </c>
      <c r="R169" s="50">
        <v>0</v>
      </c>
      <c r="S169" s="50" t="s">
        <v>126</v>
      </c>
      <c r="T169" s="50" t="s">
        <v>126</v>
      </c>
      <c r="U169" s="50">
        <v>8.0106000000000002</v>
      </c>
      <c r="V169" s="50">
        <v>0</v>
      </c>
      <c r="W169" s="50">
        <v>8.0106000000000002</v>
      </c>
      <c r="X169" s="50">
        <v>0</v>
      </c>
      <c r="Y169" s="50">
        <v>0</v>
      </c>
      <c r="Z169" s="50">
        <v>8.0106000000000002</v>
      </c>
      <c r="AA169" s="50">
        <v>8.0106000000000002</v>
      </c>
      <c r="AB169" s="50">
        <v>0</v>
      </c>
      <c r="AC169" s="50">
        <v>8.0106000000000002</v>
      </c>
      <c r="AD169" s="50">
        <v>0</v>
      </c>
      <c r="AE169" s="50">
        <v>0</v>
      </c>
      <c r="AF169" s="50">
        <v>8.0106000000000002</v>
      </c>
      <c r="AG169" s="50">
        <v>0</v>
      </c>
      <c r="AH169" s="50">
        <v>0</v>
      </c>
      <c r="AI169" s="50">
        <v>0</v>
      </c>
      <c r="AJ169" s="50">
        <v>0</v>
      </c>
      <c r="AK169" s="50" t="s">
        <v>126</v>
      </c>
      <c r="AL169" s="50" t="s">
        <v>126</v>
      </c>
      <c r="AM169" s="50">
        <v>23.2974</v>
      </c>
    </row>
    <row r="170" spans="1:39" hidden="1" outlineLevel="1">
      <c r="A170" s="15">
        <v>45383</v>
      </c>
      <c r="B170" s="50">
        <v>35.325800000000001</v>
      </c>
      <c r="C170" s="50">
        <v>38.199199999999998</v>
      </c>
      <c r="D170" s="50">
        <v>43.659399999999998</v>
      </c>
      <c r="E170" s="50">
        <v>37.268099999999997</v>
      </c>
      <c r="F170" s="50">
        <v>38.237299999999998</v>
      </c>
      <c r="G170" s="50">
        <v>24.941099999999999</v>
      </c>
      <c r="H170" s="50">
        <v>34.8202</v>
      </c>
      <c r="I170" s="50">
        <v>38.195399999999999</v>
      </c>
      <c r="J170" s="50">
        <v>43.653300000000002</v>
      </c>
      <c r="K170" s="50">
        <v>37.268099999999997</v>
      </c>
      <c r="L170" s="50">
        <v>38.237299999999998</v>
      </c>
      <c r="M170" s="50">
        <v>24.941099999999999</v>
      </c>
      <c r="N170" s="50">
        <v>34.8202</v>
      </c>
      <c r="O170" s="50">
        <v>45.3613</v>
      </c>
      <c r="P170" s="50">
        <v>45.3613</v>
      </c>
      <c r="Q170" s="50" t="s">
        <v>126</v>
      </c>
      <c r="R170" s="50" t="s">
        <v>126</v>
      </c>
      <c r="S170" s="50" t="s">
        <v>126</v>
      </c>
      <c r="T170" s="50" t="s">
        <v>126</v>
      </c>
      <c r="U170" s="50">
        <v>9.5640000000000001</v>
      </c>
      <c r="V170" s="50">
        <v>0</v>
      </c>
      <c r="W170" s="50">
        <v>9.5640000000000001</v>
      </c>
      <c r="X170" s="50">
        <v>0</v>
      </c>
      <c r="Y170" s="50">
        <v>15.8377</v>
      </c>
      <c r="Z170" s="50">
        <v>8.8709000000000007</v>
      </c>
      <c r="AA170" s="50">
        <v>9.5640000000000001</v>
      </c>
      <c r="AB170" s="50">
        <v>0</v>
      </c>
      <c r="AC170" s="50">
        <v>9.5640000000000001</v>
      </c>
      <c r="AD170" s="50">
        <v>0</v>
      </c>
      <c r="AE170" s="50">
        <v>15.8377</v>
      </c>
      <c r="AF170" s="50">
        <v>8.8709000000000007</v>
      </c>
      <c r="AG170" s="50">
        <v>0</v>
      </c>
      <c r="AH170" s="50">
        <v>0</v>
      </c>
      <c r="AI170" s="50" t="s">
        <v>126</v>
      </c>
      <c r="AJ170" s="50" t="s">
        <v>126</v>
      </c>
      <c r="AK170" s="50" t="s">
        <v>126</v>
      </c>
      <c r="AL170" s="50" t="s">
        <v>126</v>
      </c>
      <c r="AM170" s="50">
        <v>21.4787</v>
      </c>
    </row>
    <row r="171" spans="1:39" hidden="1" outlineLevel="1">
      <c r="A171" s="15">
        <v>45413</v>
      </c>
      <c r="B171" s="50">
        <v>36.623399999999997</v>
      </c>
      <c r="C171" s="50">
        <v>38.050600000000003</v>
      </c>
      <c r="D171" s="50">
        <v>43.886899999999997</v>
      </c>
      <c r="E171" s="50">
        <v>37.079900000000002</v>
      </c>
      <c r="F171" s="50">
        <v>38.097000000000001</v>
      </c>
      <c r="G171" s="50">
        <v>24.985099999999999</v>
      </c>
      <c r="H171" s="50">
        <v>31.718</v>
      </c>
      <c r="I171" s="50">
        <v>38.048299999999998</v>
      </c>
      <c r="J171" s="50">
        <v>43.880699999999997</v>
      </c>
      <c r="K171" s="50">
        <v>37.079900000000002</v>
      </c>
      <c r="L171" s="50">
        <v>38.097000000000001</v>
      </c>
      <c r="M171" s="50">
        <v>24.985099999999999</v>
      </c>
      <c r="N171" s="50">
        <v>31.718</v>
      </c>
      <c r="O171" s="50">
        <v>47.581099999999999</v>
      </c>
      <c r="P171" s="50">
        <v>47.581099999999999</v>
      </c>
      <c r="Q171" s="50" t="s">
        <v>126</v>
      </c>
      <c r="R171" s="50" t="s">
        <v>126</v>
      </c>
      <c r="S171" s="50" t="s">
        <v>126</v>
      </c>
      <c r="T171" s="50" t="s">
        <v>126</v>
      </c>
      <c r="U171" s="50">
        <v>7.6174999999999997</v>
      </c>
      <c r="V171" s="50">
        <v>0</v>
      </c>
      <c r="W171" s="50">
        <v>7.6174999999999997</v>
      </c>
      <c r="X171" s="50">
        <v>0</v>
      </c>
      <c r="Y171" s="50">
        <v>0</v>
      </c>
      <c r="Z171" s="50">
        <v>7.6174999999999997</v>
      </c>
      <c r="AA171" s="50">
        <v>7.6174999999999997</v>
      </c>
      <c r="AB171" s="50">
        <v>0</v>
      </c>
      <c r="AC171" s="50">
        <v>7.6174999999999997</v>
      </c>
      <c r="AD171" s="50">
        <v>0</v>
      </c>
      <c r="AE171" s="50">
        <v>0</v>
      </c>
      <c r="AF171" s="50">
        <v>7.6174999999999997</v>
      </c>
      <c r="AG171" s="50">
        <v>0</v>
      </c>
      <c r="AH171" s="50">
        <v>0</v>
      </c>
      <c r="AI171" s="50" t="s">
        <v>126</v>
      </c>
      <c r="AJ171" s="50" t="s">
        <v>126</v>
      </c>
      <c r="AK171" s="50" t="s">
        <v>126</v>
      </c>
      <c r="AL171" s="50" t="s">
        <v>126</v>
      </c>
      <c r="AM171" s="50">
        <v>20.253399999999999</v>
      </c>
    </row>
    <row r="172" spans="1:39" hidden="1" outlineLevel="1">
      <c r="A172" s="15">
        <v>45444</v>
      </c>
      <c r="B172" s="50">
        <v>36.432899999999997</v>
      </c>
      <c r="C172" s="50">
        <v>37.628900000000002</v>
      </c>
      <c r="D172" s="50">
        <v>43.808700000000002</v>
      </c>
      <c r="E172" s="50">
        <v>36.698500000000003</v>
      </c>
      <c r="F172" s="50">
        <v>37.535899999999998</v>
      </c>
      <c r="G172" s="50">
        <v>24.385000000000002</v>
      </c>
      <c r="H172" s="50">
        <v>40.982700000000001</v>
      </c>
      <c r="I172" s="50">
        <v>37.626800000000003</v>
      </c>
      <c r="J172" s="50">
        <v>43.802399999999999</v>
      </c>
      <c r="K172" s="50">
        <v>36.698500000000003</v>
      </c>
      <c r="L172" s="50">
        <v>37.535899999999998</v>
      </c>
      <c r="M172" s="50">
        <v>24.385000000000002</v>
      </c>
      <c r="N172" s="50">
        <v>40.982700000000001</v>
      </c>
      <c r="O172" s="50">
        <v>47.811700000000002</v>
      </c>
      <c r="P172" s="50">
        <v>47.814999999999998</v>
      </c>
      <c r="Q172" s="50">
        <v>13.5</v>
      </c>
      <c r="R172" s="50">
        <v>13.5</v>
      </c>
      <c r="S172" s="50" t="s">
        <v>126</v>
      </c>
      <c r="T172" s="50" t="s">
        <v>126</v>
      </c>
      <c r="U172" s="50">
        <v>9.5082000000000004</v>
      </c>
      <c r="V172" s="50">
        <v>0</v>
      </c>
      <c r="W172" s="50">
        <v>9.5082000000000004</v>
      </c>
      <c r="X172" s="50">
        <v>0</v>
      </c>
      <c r="Y172" s="50">
        <v>0</v>
      </c>
      <c r="Z172" s="50">
        <v>9.5082000000000004</v>
      </c>
      <c r="AA172" s="50">
        <v>9.5082000000000004</v>
      </c>
      <c r="AB172" s="50">
        <v>0</v>
      </c>
      <c r="AC172" s="50">
        <v>9.5082000000000004</v>
      </c>
      <c r="AD172" s="50">
        <v>0</v>
      </c>
      <c r="AE172" s="50">
        <v>0</v>
      </c>
      <c r="AF172" s="50">
        <v>9.5082000000000004</v>
      </c>
      <c r="AG172" s="50">
        <v>0</v>
      </c>
      <c r="AH172" s="50">
        <v>0</v>
      </c>
      <c r="AI172" s="50">
        <v>0</v>
      </c>
      <c r="AJ172" s="50">
        <v>0</v>
      </c>
      <c r="AK172" s="50" t="s">
        <v>126</v>
      </c>
      <c r="AL172" s="50" t="s">
        <v>126</v>
      </c>
      <c r="AM172" s="50">
        <v>19.817599999999999</v>
      </c>
    </row>
    <row r="173" spans="1:39" hidden="1" outlineLevel="1">
      <c r="A173" s="15">
        <v>45474</v>
      </c>
      <c r="B173" s="50">
        <v>35.4056</v>
      </c>
      <c r="C173" s="50">
        <v>37.491999999999997</v>
      </c>
      <c r="D173" s="50">
        <v>44.354399999999998</v>
      </c>
      <c r="E173" s="50">
        <v>36.366799999999998</v>
      </c>
      <c r="F173" s="50">
        <v>36.8752</v>
      </c>
      <c r="G173" s="50">
        <v>27.0291</v>
      </c>
      <c r="H173" s="50">
        <v>38.338099999999997</v>
      </c>
      <c r="I173" s="50">
        <v>37.4861</v>
      </c>
      <c r="J173" s="50">
        <v>44.336199999999998</v>
      </c>
      <c r="K173" s="50">
        <v>36.366799999999998</v>
      </c>
      <c r="L173" s="50">
        <v>36.8752</v>
      </c>
      <c r="M173" s="50">
        <v>27.0291</v>
      </c>
      <c r="N173" s="50">
        <v>38.338099999999997</v>
      </c>
      <c r="O173" s="50">
        <v>49.607199999999999</v>
      </c>
      <c r="P173" s="50">
        <v>49.607199999999999</v>
      </c>
      <c r="Q173" s="50" t="s">
        <v>126</v>
      </c>
      <c r="R173" s="50" t="s">
        <v>126</v>
      </c>
      <c r="S173" s="50" t="s">
        <v>126</v>
      </c>
      <c r="T173" s="50" t="s">
        <v>126</v>
      </c>
      <c r="U173" s="50">
        <v>12.376300000000001</v>
      </c>
      <c r="V173" s="50">
        <v>0</v>
      </c>
      <c r="W173" s="50">
        <v>12.376300000000001</v>
      </c>
      <c r="X173" s="50">
        <v>0</v>
      </c>
      <c r="Y173" s="50">
        <v>23.37</v>
      </c>
      <c r="Z173" s="50">
        <v>12.1472</v>
      </c>
      <c r="AA173" s="50">
        <v>12.376300000000001</v>
      </c>
      <c r="AB173" s="50">
        <v>0</v>
      </c>
      <c r="AC173" s="50">
        <v>12.376300000000001</v>
      </c>
      <c r="AD173" s="50">
        <v>0</v>
      </c>
      <c r="AE173" s="50">
        <v>23.37</v>
      </c>
      <c r="AF173" s="50">
        <v>12.1472</v>
      </c>
      <c r="AG173" s="50">
        <v>0</v>
      </c>
      <c r="AH173" s="50">
        <v>0</v>
      </c>
      <c r="AI173" s="50" t="s">
        <v>126</v>
      </c>
      <c r="AJ173" s="50" t="s">
        <v>126</v>
      </c>
      <c r="AK173" s="50" t="s">
        <v>126</v>
      </c>
      <c r="AL173" s="50" t="s">
        <v>126</v>
      </c>
      <c r="AM173" s="50">
        <v>20.785900000000002</v>
      </c>
    </row>
    <row r="174" spans="1:39" hidden="1" outlineLevel="1">
      <c r="A174" s="15">
        <v>45505</v>
      </c>
      <c r="B174" s="50">
        <v>36.521700000000003</v>
      </c>
      <c r="C174" s="50">
        <v>37.455199999999998</v>
      </c>
      <c r="D174" s="50">
        <v>44.404699999999998</v>
      </c>
      <c r="E174" s="50">
        <v>36.441200000000002</v>
      </c>
      <c r="F174" s="50">
        <v>37.210700000000003</v>
      </c>
      <c r="G174" s="50">
        <v>24.322600000000001</v>
      </c>
      <c r="H174" s="50">
        <v>39.545900000000003</v>
      </c>
      <c r="I174" s="50">
        <v>37.450000000000003</v>
      </c>
      <c r="J174" s="50">
        <v>44.387900000000002</v>
      </c>
      <c r="K174" s="50">
        <v>36.441200000000002</v>
      </c>
      <c r="L174" s="50">
        <v>37.210700000000003</v>
      </c>
      <c r="M174" s="50">
        <v>24.322600000000001</v>
      </c>
      <c r="N174" s="50">
        <v>39.545900000000003</v>
      </c>
      <c r="O174" s="50">
        <v>49.167299999999997</v>
      </c>
      <c r="P174" s="50">
        <v>49.167299999999997</v>
      </c>
      <c r="Q174" s="50" t="s">
        <v>126</v>
      </c>
      <c r="R174" s="50" t="s">
        <v>126</v>
      </c>
      <c r="S174" s="50" t="s">
        <v>126</v>
      </c>
      <c r="T174" s="50" t="s">
        <v>126</v>
      </c>
      <c r="U174" s="50">
        <v>8.1524000000000001</v>
      </c>
      <c r="V174" s="50">
        <v>0</v>
      </c>
      <c r="W174" s="50">
        <v>8.1524000000000001</v>
      </c>
      <c r="X174" s="50">
        <v>0</v>
      </c>
      <c r="Y174" s="50">
        <v>0</v>
      </c>
      <c r="Z174" s="50">
        <v>8.1524000000000001</v>
      </c>
      <c r="AA174" s="50">
        <v>8.1524000000000001</v>
      </c>
      <c r="AB174" s="50">
        <v>0</v>
      </c>
      <c r="AC174" s="50">
        <v>8.1524000000000001</v>
      </c>
      <c r="AD174" s="50">
        <v>0</v>
      </c>
      <c r="AE174" s="50">
        <v>0</v>
      </c>
      <c r="AF174" s="50">
        <v>8.1524000000000001</v>
      </c>
      <c r="AG174" s="50">
        <v>0</v>
      </c>
      <c r="AH174" s="50">
        <v>0</v>
      </c>
      <c r="AI174" s="50" t="s">
        <v>126</v>
      </c>
      <c r="AJ174" s="50" t="s">
        <v>126</v>
      </c>
      <c r="AK174" s="50" t="s">
        <v>126</v>
      </c>
      <c r="AL174" s="50" t="s">
        <v>126</v>
      </c>
      <c r="AM174" s="50">
        <v>20.578800000000001</v>
      </c>
    </row>
    <row r="175" spans="1:39" hidden="1" outlineLevel="1">
      <c r="A175" s="15">
        <v>45536</v>
      </c>
      <c r="B175" s="50">
        <v>35.903799999999997</v>
      </c>
      <c r="C175" s="50">
        <v>37.407200000000003</v>
      </c>
      <c r="D175" s="50">
        <v>44.608199999999997</v>
      </c>
      <c r="E175" s="50">
        <v>36.323700000000002</v>
      </c>
      <c r="F175" s="50">
        <v>37.133899999999997</v>
      </c>
      <c r="G175" s="50">
        <v>24.978200000000001</v>
      </c>
      <c r="H175" s="50">
        <v>36.816499999999998</v>
      </c>
      <c r="I175" s="50">
        <v>37.404299999999999</v>
      </c>
      <c r="J175" s="50">
        <v>44.604999999999997</v>
      </c>
      <c r="K175" s="50">
        <v>36.323700000000002</v>
      </c>
      <c r="L175" s="50">
        <v>37.133899999999997</v>
      </c>
      <c r="M175" s="50">
        <v>24.978200000000001</v>
      </c>
      <c r="N175" s="50">
        <v>36.816499999999998</v>
      </c>
      <c r="O175" s="50">
        <v>45.852800000000002</v>
      </c>
      <c r="P175" s="50">
        <v>45.852800000000002</v>
      </c>
      <c r="Q175" s="50" t="s">
        <v>126</v>
      </c>
      <c r="R175" s="50" t="s">
        <v>126</v>
      </c>
      <c r="S175" s="50" t="s">
        <v>126</v>
      </c>
      <c r="T175" s="50" t="s">
        <v>126</v>
      </c>
      <c r="U175" s="50">
        <v>11.959099999999999</v>
      </c>
      <c r="V175" s="50">
        <v>0</v>
      </c>
      <c r="W175" s="50">
        <v>11.959099999999999</v>
      </c>
      <c r="X175" s="50">
        <v>0</v>
      </c>
      <c r="Y175" s="50">
        <v>0</v>
      </c>
      <c r="Z175" s="50">
        <v>11.959099999999999</v>
      </c>
      <c r="AA175" s="50">
        <v>11.959099999999999</v>
      </c>
      <c r="AB175" s="50">
        <v>0</v>
      </c>
      <c r="AC175" s="50">
        <v>11.959099999999999</v>
      </c>
      <c r="AD175" s="50">
        <v>0</v>
      </c>
      <c r="AE175" s="50">
        <v>0</v>
      </c>
      <c r="AF175" s="50">
        <v>11.959099999999999</v>
      </c>
      <c r="AG175" s="50">
        <v>0</v>
      </c>
      <c r="AH175" s="50">
        <v>0</v>
      </c>
      <c r="AI175" s="50" t="s">
        <v>126</v>
      </c>
      <c r="AJ175" s="50" t="s">
        <v>126</v>
      </c>
      <c r="AK175" s="50" t="s">
        <v>126</v>
      </c>
      <c r="AL175" s="50" t="s">
        <v>126</v>
      </c>
      <c r="AM175" s="50">
        <v>17.9983</v>
      </c>
    </row>
    <row r="176" spans="1:39" hidden="1" outlineLevel="1">
      <c r="A176" s="15">
        <v>45566</v>
      </c>
      <c r="B176" s="50">
        <v>36.3765</v>
      </c>
      <c r="C176" s="50">
        <v>37.510300000000001</v>
      </c>
      <c r="D176" s="50">
        <v>44.900700000000001</v>
      </c>
      <c r="E176" s="50">
        <v>36.926299999999998</v>
      </c>
      <c r="F176" s="50">
        <v>37.223199999999999</v>
      </c>
      <c r="G176" s="50">
        <v>27.5214</v>
      </c>
      <c r="H176" s="50">
        <v>35.790799999999997</v>
      </c>
      <c r="I176" s="50">
        <v>37.509599999999999</v>
      </c>
      <c r="J176" s="50">
        <v>44.897300000000001</v>
      </c>
      <c r="K176" s="50">
        <v>36.926299999999998</v>
      </c>
      <c r="L176" s="50">
        <v>37.223199999999999</v>
      </c>
      <c r="M176" s="50">
        <v>27.5214</v>
      </c>
      <c r="N176" s="50">
        <v>35.790799999999997</v>
      </c>
      <c r="O176" s="50">
        <v>49.538699999999999</v>
      </c>
      <c r="P176" s="50">
        <v>49.538699999999999</v>
      </c>
      <c r="Q176" s="50" t="s">
        <v>126</v>
      </c>
      <c r="R176" s="50" t="s">
        <v>126</v>
      </c>
      <c r="S176" s="50" t="s">
        <v>126</v>
      </c>
      <c r="T176" s="50" t="s">
        <v>126</v>
      </c>
      <c r="U176" s="50">
        <v>8.7169000000000008</v>
      </c>
      <c r="V176" s="50">
        <v>0</v>
      </c>
      <c r="W176" s="50">
        <v>8.7169000000000008</v>
      </c>
      <c r="X176" s="50">
        <v>0</v>
      </c>
      <c r="Y176" s="50">
        <v>22.99</v>
      </c>
      <c r="Z176" s="50">
        <v>8.1417999999999999</v>
      </c>
      <c r="AA176" s="50">
        <v>8.7169000000000008</v>
      </c>
      <c r="AB176" s="50">
        <v>0</v>
      </c>
      <c r="AC176" s="50">
        <v>8.7169000000000008</v>
      </c>
      <c r="AD176" s="50">
        <v>0</v>
      </c>
      <c r="AE176" s="50">
        <v>22.99</v>
      </c>
      <c r="AF176" s="50">
        <v>8.1417999999999999</v>
      </c>
      <c r="AG176" s="50">
        <v>0</v>
      </c>
      <c r="AH176" s="50">
        <v>0</v>
      </c>
      <c r="AI176" s="50" t="s">
        <v>126</v>
      </c>
      <c r="AJ176" s="50" t="s">
        <v>126</v>
      </c>
      <c r="AK176" s="50" t="s">
        <v>126</v>
      </c>
      <c r="AL176" s="50" t="s">
        <v>126</v>
      </c>
      <c r="AM176" s="50">
        <v>20.643599999999999</v>
      </c>
    </row>
    <row r="177" spans="1:39">
      <c r="A177" s="15">
        <v>45597</v>
      </c>
      <c r="B177" s="50">
        <v>35.710500000000003</v>
      </c>
      <c r="C177" s="50">
        <v>36.523099999999999</v>
      </c>
      <c r="D177" s="50">
        <v>44.497100000000003</v>
      </c>
      <c r="E177" s="50">
        <v>35.944299999999998</v>
      </c>
      <c r="F177" s="50">
        <v>36.4938</v>
      </c>
      <c r="G177" s="50">
        <v>23.291499999999999</v>
      </c>
      <c r="H177" s="50">
        <v>28.439299999999999</v>
      </c>
      <c r="I177" s="50">
        <v>36.5199</v>
      </c>
      <c r="J177" s="50">
        <v>44.4925</v>
      </c>
      <c r="K177" s="50">
        <v>35.942700000000002</v>
      </c>
      <c r="L177" s="50">
        <v>36.4923</v>
      </c>
      <c r="M177" s="50">
        <v>23.291499999999999</v>
      </c>
      <c r="N177" s="50">
        <v>28.439299999999999</v>
      </c>
      <c r="O177" s="50">
        <v>48.043199999999999</v>
      </c>
      <c r="P177" s="50">
        <v>46.1614</v>
      </c>
      <c r="Q177" s="50">
        <v>52</v>
      </c>
      <c r="R177" s="50">
        <v>52</v>
      </c>
      <c r="S177" s="50" t="s">
        <v>126</v>
      </c>
      <c r="T177" s="50" t="s">
        <v>126</v>
      </c>
      <c r="U177" s="50">
        <v>8.6366999999999994</v>
      </c>
      <c r="V177" s="50">
        <v>0</v>
      </c>
      <c r="W177" s="50">
        <v>8.6366999999999994</v>
      </c>
      <c r="X177" s="50">
        <v>0</v>
      </c>
      <c r="Y177" s="50">
        <v>0</v>
      </c>
      <c r="Z177" s="50">
        <v>8.6366999999999994</v>
      </c>
      <c r="AA177" s="50">
        <v>8.6366999999999994</v>
      </c>
      <c r="AB177" s="50">
        <v>0</v>
      </c>
      <c r="AC177" s="50">
        <v>8.6366999999999994</v>
      </c>
      <c r="AD177" s="50">
        <v>0</v>
      </c>
      <c r="AE177" s="50">
        <v>0</v>
      </c>
      <c r="AF177" s="50">
        <v>8.6366999999999994</v>
      </c>
      <c r="AG177" s="50">
        <v>0</v>
      </c>
      <c r="AH177" s="50">
        <v>0</v>
      </c>
      <c r="AI177" s="50">
        <v>0</v>
      </c>
      <c r="AJ177" s="50">
        <v>0</v>
      </c>
      <c r="AK177" s="50" t="s">
        <v>126</v>
      </c>
      <c r="AL177" s="50" t="s">
        <v>126</v>
      </c>
      <c r="AM177" s="50">
        <v>19.1035</v>
      </c>
    </row>
    <row r="178" spans="1:39">
      <c r="A178" s="15">
        <v>45627</v>
      </c>
      <c r="B178" s="50">
        <v>36.252800000000001</v>
      </c>
      <c r="C178" s="50">
        <v>36.444200000000002</v>
      </c>
      <c r="D178" s="50">
        <v>44.254800000000003</v>
      </c>
      <c r="E178" s="50">
        <v>35.853299999999997</v>
      </c>
      <c r="F178" s="50">
        <v>36.381799999999998</v>
      </c>
      <c r="G178" s="50">
        <v>21.7545</v>
      </c>
      <c r="H178" s="50">
        <v>41.427999999999997</v>
      </c>
      <c r="I178" s="50">
        <v>36.444000000000003</v>
      </c>
      <c r="J178" s="50">
        <v>44.270200000000003</v>
      </c>
      <c r="K178" s="50">
        <v>35.853299999999997</v>
      </c>
      <c r="L178" s="50">
        <v>36.381799999999998</v>
      </c>
      <c r="M178" s="50">
        <v>21.7545</v>
      </c>
      <c r="N178" s="50">
        <v>41.427999999999997</v>
      </c>
      <c r="O178" s="50">
        <v>37.699199999999998</v>
      </c>
      <c r="P178" s="50">
        <v>37.699199999999998</v>
      </c>
      <c r="Q178" s="50" t="s">
        <v>126</v>
      </c>
      <c r="R178" s="50" t="s">
        <v>126</v>
      </c>
      <c r="S178" s="50" t="s">
        <v>126</v>
      </c>
      <c r="T178" s="50" t="s">
        <v>126</v>
      </c>
      <c r="U178" s="50">
        <v>8.4413</v>
      </c>
      <c r="V178" s="50">
        <v>0</v>
      </c>
      <c r="W178" s="50">
        <v>8.4413</v>
      </c>
      <c r="X178" s="50">
        <v>0</v>
      </c>
      <c r="Y178" s="50">
        <v>0</v>
      </c>
      <c r="Z178" s="50">
        <v>8.4413</v>
      </c>
      <c r="AA178" s="50">
        <v>8.4413</v>
      </c>
      <c r="AB178" s="50">
        <v>0</v>
      </c>
      <c r="AC178" s="50">
        <v>8.4413</v>
      </c>
      <c r="AD178" s="50">
        <v>0</v>
      </c>
      <c r="AE178" s="50">
        <v>0</v>
      </c>
      <c r="AF178" s="50">
        <v>8.4413</v>
      </c>
      <c r="AG178" s="50">
        <v>0</v>
      </c>
      <c r="AH178" s="50">
        <v>0</v>
      </c>
      <c r="AI178" s="50" t="s">
        <v>126</v>
      </c>
      <c r="AJ178" s="50" t="s">
        <v>126</v>
      </c>
      <c r="AK178" s="50" t="s">
        <v>126</v>
      </c>
      <c r="AL178" s="50" t="s">
        <v>126</v>
      </c>
      <c r="AM178" s="50">
        <v>19.215900000000001</v>
      </c>
    </row>
    <row r="179" spans="1:39">
      <c r="A179" s="15">
        <v>45658</v>
      </c>
      <c r="B179" s="50">
        <v>36.223399999999998</v>
      </c>
      <c r="C179" s="50">
        <v>37.477200000000003</v>
      </c>
      <c r="D179" s="50">
        <v>44.095599999999997</v>
      </c>
      <c r="E179" s="50">
        <v>36.968600000000002</v>
      </c>
      <c r="F179" s="50">
        <v>37.1616</v>
      </c>
      <c r="G179" s="50">
        <v>29.956499999999998</v>
      </c>
      <c r="H179" s="50">
        <v>39.455599999999997</v>
      </c>
      <c r="I179" s="50">
        <v>37.479900000000001</v>
      </c>
      <c r="J179" s="50">
        <v>44.174799999999998</v>
      </c>
      <c r="K179" s="50">
        <v>36.968600000000002</v>
      </c>
      <c r="L179" s="50">
        <v>37.1616</v>
      </c>
      <c r="M179" s="50">
        <v>29.956499999999998</v>
      </c>
      <c r="N179" s="50">
        <v>39.455599999999997</v>
      </c>
      <c r="O179" s="50">
        <v>31.005700000000001</v>
      </c>
      <c r="P179" s="50">
        <v>31.005700000000001</v>
      </c>
      <c r="Q179" s="50" t="s">
        <v>126</v>
      </c>
      <c r="R179" s="50" t="s">
        <v>126</v>
      </c>
      <c r="S179" s="50" t="s">
        <v>126</v>
      </c>
      <c r="T179" s="50" t="s">
        <v>126</v>
      </c>
      <c r="U179" s="50">
        <v>10.639099999999999</v>
      </c>
      <c r="V179" s="50">
        <v>0</v>
      </c>
      <c r="W179" s="50">
        <v>10.639099999999999</v>
      </c>
      <c r="X179" s="50">
        <v>0</v>
      </c>
      <c r="Y179" s="50">
        <v>23.06</v>
      </c>
      <c r="Z179" s="50">
        <v>10.3977</v>
      </c>
      <c r="AA179" s="50">
        <v>10.639099999999999</v>
      </c>
      <c r="AB179" s="50">
        <v>0</v>
      </c>
      <c r="AC179" s="50">
        <v>10.639099999999999</v>
      </c>
      <c r="AD179" s="50">
        <v>0</v>
      </c>
      <c r="AE179" s="50">
        <v>23.06</v>
      </c>
      <c r="AF179" s="50">
        <v>10.3977</v>
      </c>
      <c r="AG179" s="50">
        <v>0</v>
      </c>
      <c r="AH179" s="50">
        <v>0</v>
      </c>
      <c r="AI179" s="50" t="s">
        <v>126</v>
      </c>
      <c r="AJ179" s="50" t="s">
        <v>126</v>
      </c>
      <c r="AK179" s="50" t="s">
        <v>126</v>
      </c>
      <c r="AL179" s="50" t="s">
        <v>126</v>
      </c>
      <c r="AM179" s="50">
        <v>19.931699999999999</v>
      </c>
    </row>
    <row r="180" spans="1:39">
      <c r="A180" s="15">
        <v>45689</v>
      </c>
      <c r="B180" s="50">
        <v>36.961100000000002</v>
      </c>
      <c r="C180" s="50">
        <v>37.356699999999996</v>
      </c>
      <c r="D180" s="50">
        <v>44.332700000000003</v>
      </c>
      <c r="E180" s="50">
        <v>36.822200000000002</v>
      </c>
      <c r="F180" s="50">
        <v>37.004800000000003</v>
      </c>
      <c r="G180" s="50">
        <v>30.746099999999998</v>
      </c>
      <c r="H180" s="50">
        <v>37.558399999999999</v>
      </c>
      <c r="I180" s="50">
        <v>37.356099999999998</v>
      </c>
      <c r="J180" s="50">
        <v>44.329599999999999</v>
      </c>
      <c r="K180" s="50">
        <v>36.822200000000002</v>
      </c>
      <c r="L180" s="50">
        <v>37.004800000000003</v>
      </c>
      <c r="M180" s="50">
        <v>30.746099999999998</v>
      </c>
      <c r="N180" s="50">
        <v>37.558399999999999</v>
      </c>
      <c r="O180" s="50">
        <v>49.122599999999998</v>
      </c>
      <c r="P180" s="50">
        <v>49.122599999999998</v>
      </c>
      <c r="Q180" s="50" t="s">
        <v>126</v>
      </c>
      <c r="R180" s="50" t="s">
        <v>126</v>
      </c>
      <c r="S180" s="50" t="s">
        <v>126</v>
      </c>
      <c r="T180" s="50" t="s">
        <v>126</v>
      </c>
      <c r="U180" s="50">
        <v>7.7064000000000004</v>
      </c>
      <c r="V180" s="50">
        <v>0</v>
      </c>
      <c r="W180" s="50">
        <v>7.7064000000000004</v>
      </c>
      <c r="X180" s="50">
        <v>0</v>
      </c>
      <c r="Y180" s="50">
        <v>0</v>
      </c>
      <c r="Z180" s="50">
        <v>7.7064000000000004</v>
      </c>
      <c r="AA180" s="50">
        <v>7.7064000000000004</v>
      </c>
      <c r="AB180" s="50">
        <v>0</v>
      </c>
      <c r="AC180" s="50">
        <v>7.7064000000000004</v>
      </c>
      <c r="AD180" s="50">
        <v>0</v>
      </c>
      <c r="AE180" s="50">
        <v>0</v>
      </c>
      <c r="AF180" s="50">
        <v>7.7064000000000004</v>
      </c>
      <c r="AG180" s="50">
        <v>0</v>
      </c>
      <c r="AH180" s="50">
        <v>0</v>
      </c>
      <c r="AI180" s="50" t="s">
        <v>126</v>
      </c>
      <c r="AJ180" s="50" t="s">
        <v>126</v>
      </c>
      <c r="AK180" s="50" t="s">
        <v>126</v>
      </c>
      <c r="AL180" s="50" t="s">
        <v>126</v>
      </c>
      <c r="AM180" s="50">
        <v>20.042000000000002</v>
      </c>
    </row>
    <row r="181" spans="1:39">
      <c r="A181" s="15">
        <v>45717</v>
      </c>
      <c r="B181" s="50">
        <v>37.317900000000002</v>
      </c>
      <c r="C181" s="50">
        <v>37.589599999999997</v>
      </c>
      <c r="D181" s="50">
        <v>44.301000000000002</v>
      </c>
      <c r="E181" s="50">
        <v>37.085700000000003</v>
      </c>
      <c r="F181" s="50">
        <v>37.355499999999999</v>
      </c>
      <c r="G181" s="50">
        <v>28.432300000000001</v>
      </c>
      <c r="H181" s="50">
        <v>39.055799999999998</v>
      </c>
      <c r="I181" s="50">
        <v>37.588900000000002</v>
      </c>
      <c r="J181" s="50">
        <v>44.298900000000003</v>
      </c>
      <c r="K181" s="50">
        <v>37.085700000000003</v>
      </c>
      <c r="L181" s="50">
        <v>37.355499999999999</v>
      </c>
      <c r="M181" s="50">
        <v>28.432300000000001</v>
      </c>
      <c r="N181" s="50">
        <v>39.055799999999998</v>
      </c>
      <c r="O181" s="50">
        <v>46.151899999999998</v>
      </c>
      <c r="P181" s="50">
        <v>46.151899999999998</v>
      </c>
      <c r="Q181" s="50" t="s">
        <v>126</v>
      </c>
      <c r="R181" s="50" t="s">
        <v>126</v>
      </c>
      <c r="S181" s="50" t="s">
        <v>126</v>
      </c>
      <c r="T181" s="50" t="s">
        <v>126</v>
      </c>
      <c r="U181" s="50">
        <v>7.6628999999999996</v>
      </c>
      <c r="V181" s="50">
        <v>0</v>
      </c>
      <c r="W181" s="50">
        <v>7.6628999999999996</v>
      </c>
      <c r="X181" s="50">
        <v>0</v>
      </c>
      <c r="Y181" s="50">
        <v>0</v>
      </c>
      <c r="Z181" s="50">
        <v>7.6628999999999996</v>
      </c>
      <c r="AA181" s="50">
        <v>7.6628999999999996</v>
      </c>
      <c r="AB181" s="50">
        <v>0</v>
      </c>
      <c r="AC181" s="50">
        <v>7.6628999999999996</v>
      </c>
      <c r="AD181" s="50">
        <v>0</v>
      </c>
      <c r="AE181" s="50">
        <v>0</v>
      </c>
      <c r="AF181" s="50">
        <v>7.6628999999999996</v>
      </c>
      <c r="AG181" s="50">
        <v>0</v>
      </c>
      <c r="AH181" s="50">
        <v>0</v>
      </c>
      <c r="AI181" s="50" t="s">
        <v>126</v>
      </c>
      <c r="AJ181" s="50" t="s">
        <v>126</v>
      </c>
      <c r="AK181" s="50" t="s">
        <v>126</v>
      </c>
      <c r="AL181" s="50" t="s">
        <v>126</v>
      </c>
      <c r="AM181" s="50">
        <v>21.419699999999999</v>
      </c>
    </row>
    <row r="182" spans="1:39">
      <c r="A182" s="15">
        <v>45748</v>
      </c>
      <c r="B182" s="50">
        <v>36.087000000000003</v>
      </c>
      <c r="C182" s="50">
        <v>37.4</v>
      </c>
      <c r="D182" s="50">
        <v>43.561</v>
      </c>
      <c r="E182" s="50">
        <v>36.912100000000002</v>
      </c>
      <c r="F182" s="50">
        <v>37.148899999999998</v>
      </c>
      <c r="G182" s="50">
        <v>30.315200000000001</v>
      </c>
      <c r="H182" s="50">
        <v>36.156799999999997</v>
      </c>
      <c r="I182" s="50">
        <v>37.423900000000003</v>
      </c>
      <c r="J182" s="50">
        <v>43.968800000000002</v>
      </c>
      <c r="K182" s="50">
        <v>36.912100000000002</v>
      </c>
      <c r="L182" s="50">
        <v>37.148899999999998</v>
      </c>
      <c r="M182" s="50">
        <v>30.315200000000001</v>
      </c>
      <c r="N182" s="50">
        <v>36.156799999999997</v>
      </c>
      <c r="O182" s="50">
        <v>11.3118</v>
      </c>
      <c r="P182" s="50">
        <v>11.3118</v>
      </c>
      <c r="Q182" s="50" t="s">
        <v>126</v>
      </c>
      <c r="R182" s="50" t="s">
        <v>126</v>
      </c>
      <c r="S182" s="50" t="s">
        <v>126</v>
      </c>
      <c r="T182" s="50" t="s">
        <v>126</v>
      </c>
      <c r="U182" s="50">
        <v>9.2263000000000002</v>
      </c>
      <c r="V182" s="50">
        <v>0</v>
      </c>
      <c r="W182" s="50">
        <v>9.2263000000000002</v>
      </c>
      <c r="X182" s="50">
        <v>0</v>
      </c>
      <c r="Y182" s="50">
        <v>23.092500000000001</v>
      </c>
      <c r="Z182" s="50">
        <v>8.9262999999999995</v>
      </c>
      <c r="AA182" s="50">
        <v>9.2263000000000002</v>
      </c>
      <c r="AB182" s="50">
        <v>0</v>
      </c>
      <c r="AC182" s="50">
        <v>9.2263000000000002</v>
      </c>
      <c r="AD182" s="50">
        <v>0</v>
      </c>
      <c r="AE182" s="50">
        <v>23.092500000000001</v>
      </c>
      <c r="AF182" s="50">
        <v>8.9262999999999995</v>
      </c>
      <c r="AG182" s="50">
        <v>0</v>
      </c>
      <c r="AH182" s="50">
        <v>0</v>
      </c>
      <c r="AI182" s="50" t="s">
        <v>126</v>
      </c>
      <c r="AJ182" s="50" t="s">
        <v>126</v>
      </c>
      <c r="AK182" s="50" t="s">
        <v>126</v>
      </c>
      <c r="AL182" s="50" t="s">
        <v>126</v>
      </c>
      <c r="AM182" s="50">
        <v>19.4207</v>
      </c>
    </row>
    <row r="183" spans="1:39">
      <c r="A183" s="15">
        <v>45778</v>
      </c>
      <c r="B183" s="50">
        <v>36.985100000000003</v>
      </c>
      <c r="C183" s="50">
        <v>37.250700000000002</v>
      </c>
      <c r="D183" s="50">
        <v>43.776400000000002</v>
      </c>
      <c r="E183" s="50">
        <v>36.772500000000001</v>
      </c>
      <c r="F183" s="50">
        <v>37.172800000000002</v>
      </c>
      <c r="G183" s="50">
        <v>27.063300000000002</v>
      </c>
      <c r="H183" s="50">
        <v>36.5886</v>
      </c>
      <c r="I183" s="50">
        <v>37.250300000000003</v>
      </c>
      <c r="J183" s="50">
        <v>43.773400000000002</v>
      </c>
      <c r="K183" s="50">
        <v>36.772500000000001</v>
      </c>
      <c r="L183" s="50">
        <v>37.172800000000002</v>
      </c>
      <c r="M183" s="50">
        <v>27.063300000000002</v>
      </c>
      <c r="N183" s="50">
        <v>36.5886</v>
      </c>
      <c r="O183" s="50">
        <v>48.326799999999999</v>
      </c>
      <c r="P183" s="50">
        <v>48.326799999999999</v>
      </c>
      <c r="Q183" s="50" t="s">
        <v>126</v>
      </c>
      <c r="R183" s="50" t="s">
        <v>126</v>
      </c>
      <c r="S183" s="50" t="s">
        <v>126</v>
      </c>
      <c r="T183" s="50" t="s">
        <v>126</v>
      </c>
      <c r="U183" s="50">
        <v>10.3749</v>
      </c>
      <c r="V183" s="50">
        <v>0</v>
      </c>
      <c r="W183" s="50">
        <v>10.3749</v>
      </c>
      <c r="X183" s="50">
        <v>0</v>
      </c>
      <c r="Y183" s="50">
        <v>0</v>
      </c>
      <c r="Z183" s="50">
        <v>10.3749</v>
      </c>
      <c r="AA183" s="50">
        <v>10.3749</v>
      </c>
      <c r="AB183" s="50">
        <v>0</v>
      </c>
      <c r="AC183" s="50">
        <v>10.3749</v>
      </c>
      <c r="AD183" s="50">
        <v>0</v>
      </c>
      <c r="AE183" s="50">
        <v>0</v>
      </c>
      <c r="AF183" s="50">
        <v>10.3749</v>
      </c>
      <c r="AG183" s="50">
        <v>0</v>
      </c>
      <c r="AH183" s="50">
        <v>0</v>
      </c>
      <c r="AI183" s="50" t="s">
        <v>126</v>
      </c>
      <c r="AJ183" s="50" t="s">
        <v>126</v>
      </c>
      <c r="AK183" s="50" t="s">
        <v>126</v>
      </c>
      <c r="AL183" s="50" t="s">
        <v>126</v>
      </c>
      <c r="AM183" s="50">
        <v>19.987200000000001</v>
      </c>
    </row>
    <row r="184" spans="1:39">
      <c r="A184" s="15">
        <v>45809</v>
      </c>
      <c r="B184" s="50">
        <v>36.807600000000001</v>
      </c>
      <c r="C184" s="50">
        <v>37.174399999999999</v>
      </c>
      <c r="D184" s="50">
        <v>43.798000000000002</v>
      </c>
      <c r="E184" s="50">
        <v>36.678699999999999</v>
      </c>
      <c r="F184" s="50">
        <v>37.091299999999997</v>
      </c>
      <c r="G184" s="50">
        <v>26.079499999999999</v>
      </c>
      <c r="H184" s="50">
        <v>39.408200000000001</v>
      </c>
      <c r="I184" s="50">
        <v>37.172699999999999</v>
      </c>
      <c r="J184" s="50">
        <v>43.789900000000003</v>
      </c>
      <c r="K184" s="50">
        <v>36.678699999999999</v>
      </c>
      <c r="L184" s="50">
        <v>37.091299999999997</v>
      </c>
      <c r="M184" s="50">
        <v>26.079499999999999</v>
      </c>
      <c r="N184" s="50">
        <v>39.408200000000001</v>
      </c>
      <c r="O184" s="50">
        <v>47.071399999999997</v>
      </c>
      <c r="P184" s="50">
        <v>47.071399999999997</v>
      </c>
      <c r="Q184" s="50" t="s">
        <v>126</v>
      </c>
      <c r="R184" s="50" t="s">
        <v>126</v>
      </c>
      <c r="S184" s="50" t="s">
        <v>126</v>
      </c>
      <c r="T184" s="50" t="s">
        <v>126</v>
      </c>
      <c r="U184" s="50">
        <v>7.8148</v>
      </c>
      <c r="V184" s="50">
        <v>0</v>
      </c>
      <c r="W184" s="50">
        <v>7.8148</v>
      </c>
      <c r="X184" s="50">
        <v>0</v>
      </c>
      <c r="Y184" s="50">
        <v>0</v>
      </c>
      <c r="Z184" s="50">
        <v>7.8148</v>
      </c>
      <c r="AA184" s="50">
        <v>7.8148</v>
      </c>
      <c r="AB184" s="50">
        <v>0</v>
      </c>
      <c r="AC184" s="50">
        <v>7.8148</v>
      </c>
      <c r="AD184" s="50">
        <v>0</v>
      </c>
      <c r="AE184" s="50">
        <v>0</v>
      </c>
      <c r="AF184" s="50">
        <v>7.8148</v>
      </c>
      <c r="AG184" s="50">
        <v>0</v>
      </c>
      <c r="AH184" s="50">
        <v>0</v>
      </c>
      <c r="AI184" s="50" t="s">
        <v>126</v>
      </c>
      <c r="AJ184" s="50" t="s">
        <v>126</v>
      </c>
      <c r="AK184" s="50" t="s">
        <v>126</v>
      </c>
      <c r="AL184" s="50" t="s">
        <v>126</v>
      </c>
      <c r="AM184" s="50">
        <v>19.980399999999999</v>
      </c>
    </row>
    <row r="185" spans="1:39">
      <c r="A185" s="15">
        <v>45839</v>
      </c>
      <c r="B185" s="50">
        <v>35.926900000000003</v>
      </c>
      <c r="C185" s="50">
        <v>37.235799999999998</v>
      </c>
      <c r="D185" s="50">
        <v>43.2971</v>
      </c>
      <c r="E185" s="50">
        <v>36.787100000000002</v>
      </c>
      <c r="F185" s="50">
        <v>37.118499999999997</v>
      </c>
      <c r="G185" s="50">
        <v>28.685199999999998</v>
      </c>
      <c r="H185" s="50">
        <v>39.229799999999997</v>
      </c>
      <c r="I185" s="50">
        <v>37.2361</v>
      </c>
      <c r="J185" s="50">
        <v>43.313499999999998</v>
      </c>
      <c r="K185" s="50">
        <v>36.787100000000002</v>
      </c>
      <c r="L185" s="50">
        <v>37.118499999999997</v>
      </c>
      <c r="M185" s="50">
        <v>28.685199999999998</v>
      </c>
      <c r="N185" s="50">
        <v>39.229799999999997</v>
      </c>
      <c r="O185" s="50">
        <v>34.361199999999997</v>
      </c>
      <c r="P185" s="50">
        <v>34.361199999999997</v>
      </c>
      <c r="Q185" s="50" t="s">
        <v>126</v>
      </c>
      <c r="R185" s="50" t="s">
        <v>126</v>
      </c>
      <c r="S185" s="50" t="s">
        <v>126</v>
      </c>
      <c r="T185" s="50" t="s">
        <v>126</v>
      </c>
      <c r="U185" s="50">
        <v>8.3671000000000006</v>
      </c>
      <c r="V185" s="50">
        <v>0</v>
      </c>
      <c r="W185" s="50">
        <v>8.3671000000000006</v>
      </c>
      <c r="X185" s="50">
        <v>0</v>
      </c>
      <c r="Y185" s="50">
        <v>23.576799999999999</v>
      </c>
      <c r="Z185" s="50">
        <v>8.1869999999999994</v>
      </c>
      <c r="AA185" s="50">
        <v>8.3671000000000006</v>
      </c>
      <c r="AB185" s="50">
        <v>0</v>
      </c>
      <c r="AC185" s="50">
        <v>8.3671000000000006</v>
      </c>
      <c r="AD185" s="50">
        <v>0</v>
      </c>
      <c r="AE185" s="50">
        <v>23.576799999999999</v>
      </c>
      <c r="AF185" s="50">
        <v>8.1869999999999994</v>
      </c>
      <c r="AG185" s="50">
        <v>0</v>
      </c>
      <c r="AH185" s="50">
        <v>0</v>
      </c>
      <c r="AI185" s="50" t="s">
        <v>126</v>
      </c>
      <c r="AJ185" s="50" t="s">
        <v>126</v>
      </c>
      <c r="AK185" s="50" t="s">
        <v>126</v>
      </c>
      <c r="AL185" s="50" t="s">
        <v>126</v>
      </c>
      <c r="AM185" s="50">
        <v>18.909500000000001</v>
      </c>
    </row>
    <row r="186" spans="1:39">
      <c r="A186" s="15">
        <v>45870</v>
      </c>
      <c r="B186" s="50">
        <v>36.572000000000003</v>
      </c>
      <c r="C186" s="50">
        <v>37.017499999999998</v>
      </c>
      <c r="D186" s="50">
        <v>42.9101</v>
      </c>
      <c r="E186" s="50">
        <v>36.622399999999999</v>
      </c>
      <c r="F186" s="50">
        <v>36.912300000000002</v>
      </c>
      <c r="G186" s="50">
        <v>27.960799999999999</v>
      </c>
      <c r="H186" s="50">
        <v>41.508800000000001</v>
      </c>
      <c r="I186" s="50">
        <v>37.017499999999998</v>
      </c>
      <c r="J186" s="50">
        <v>42.918199999999999</v>
      </c>
      <c r="K186" s="50">
        <v>36.622399999999999</v>
      </c>
      <c r="L186" s="50">
        <v>36.912300000000002</v>
      </c>
      <c r="M186" s="50">
        <v>27.960799999999999</v>
      </c>
      <c r="N186" s="50">
        <v>41.508800000000001</v>
      </c>
      <c r="O186" s="50">
        <v>36.161099999999998</v>
      </c>
      <c r="P186" s="50">
        <v>36.161099999999998</v>
      </c>
      <c r="Q186" s="50" t="s">
        <v>126</v>
      </c>
      <c r="R186" s="50" t="s">
        <v>126</v>
      </c>
      <c r="S186" s="50" t="s">
        <v>126</v>
      </c>
      <c r="T186" s="50" t="s">
        <v>126</v>
      </c>
      <c r="U186" s="50">
        <v>8.4839000000000002</v>
      </c>
      <c r="V186" s="50">
        <v>0</v>
      </c>
      <c r="W186" s="50">
        <v>8.4839000000000002</v>
      </c>
      <c r="X186" s="50">
        <v>0</v>
      </c>
      <c r="Y186" s="50">
        <v>0</v>
      </c>
      <c r="Z186" s="50">
        <v>8.4839000000000002</v>
      </c>
      <c r="AA186" s="50">
        <v>8.4839000000000002</v>
      </c>
      <c r="AB186" s="50">
        <v>0</v>
      </c>
      <c r="AC186" s="50">
        <v>8.4839000000000002</v>
      </c>
      <c r="AD186" s="50">
        <v>0</v>
      </c>
      <c r="AE186" s="50">
        <v>0</v>
      </c>
      <c r="AF186" s="50">
        <v>8.4839000000000002</v>
      </c>
      <c r="AG186" s="50">
        <v>0</v>
      </c>
      <c r="AH186" s="50">
        <v>0</v>
      </c>
      <c r="AI186" s="50" t="s">
        <v>126</v>
      </c>
      <c r="AJ186" s="50" t="s">
        <v>126</v>
      </c>
      <c r="AK186" s="50" t="s">
        <v>126</v>
      </c>
      <c r="AL186" s="50" t="s">
        <v>126</v>
      </c>
      <c r="AM186" s="50">
        <v>18.505199999999999</v>
      </c>
    </row>
    <row r="187" spans="1:39">
      <c r="A187" s="15">
        <v>45901</v>
      </c>
      <c r="B187" s="50">
        <v>36.620600000000003</v>
      </c>
      <c r="C187" s="50">
        <v>37.038499999999999</v>
      </c>
      <c r="D187" s="50">
        <v>42.559600000000003</v>
      </c>
      <c r="E187" s="50">
        <v>36.631700000000002</v>
      </c>
      <c r="F187" s="50">
        <v>37.146099999999997</v>
      </c>
      <c r="G187" s="50">
        <v>24.665600000000001</v>
      </c>
      <c r="H187" s="50">
        <v>42.774900000000002</v>
      </c>
      <c r="I187" s="50">
        <v>37.050199999999997</v>
      </c>
      <c r="J187" s="50">
        <v>42.764800000000001</v>
      </c>
      <c r="K187" s="50">
        <v>36.631700000000002</v>
      </c>
      <c r="L187" s="50">
        <v>37.146099999999997</v>
      </c>
      <c r="M187" s="50">
        <v>24.665600000000001</v>
      </c>
      <c r="N187" s="50">
        <v>42.774900000000002</v>
      </c>
      <c r="O187" s="50">
        <v>7.9177</v>
      </c>
      <c r="P187" s="50">
        <v>7.9177</v>
      </c>
      <c r="Q187" s="50" t="s">
        <v>126</v>
      </c>
      <c r="R187" s="50" t="s">
        <v>126</v>
      </c>
      <c r="S187" s="50" t="s">
        <v>126</v>
      </c>
      <c r="T187" s="50" t="s">
        <v>126</v>
      </c>
      <c r="U187" s="50">
        <v>10.6767</v>
      </c>
      <c r="V187" s="50">
        <v>0</v>
      </c>
      <c r="W187" s="50">
        <v>10.6767</v>
      </c>
      <c r="X187" s="50">
        <v>0</v>
      </c>
      <c r="Y187" s="50">
        <v>0</v>
      </c>
      <c r="Z187" s="50">
        <v>10.6767</v>
      </c>
      <c r="AA187" s="50">
        <v>10.6767</v>
      </c>
      <c r="AB187" s="50">
        <v>0</v>
      </c>
      <c r="AC187" s="50">
        <v>10.6767</v>
      </c>
      <c r="AD187" s="50">
        <v>0</v>
      </c>
      <c r="AE187" s="50">
        <v>0</v>
      </c>
      <c r="AF187" s="50">
        <v>10.6767</v>
      </c>
      <c r="AG187" s="50">
        <v>0</v>
      </c>
      <c r="AH187" s="50">
        <v>0</v>
      </c>
      <c r="AI187" s="50" t="s">
        <v>126</v>
      </c>
      <c r="AJ187" s="50" t="s">
        <v>126</v>
      </c>
      <c r="AK187" s="50" t="s">
        <v>126</v>
      </c>
      <c r="AL187" s="50" t="s">
        <v>126</v>
      </c>
      <c r="AM187" s="50">
        <v>19.334399999999999</v>
      </c>
    </row>
    <row r="188" spans="1:39">
      <c r="A188" s="15">
        <v>45931</v>
      </c>
      <c r="B188" s="50">
        <v>35.371200000000002</v>
      </c>
      <c r="C188" s="50">
        <v>36.856000000000002</v>
      </c>
      <c r="D188" s="50">
        <v>42.165300000000002</v>
      </c>
      <c r="E188" s="50">
        <v>36.479500000000002</v>
      </c>
      <c r="F188" s="50">
        <v>36.997399999999999</v>
      </c>
      <c r="G188" s="50">
        <v>24.406099999999999</v>
      </c>
      <c r="H188" s="50">
        <v>39.6325</v>
      </c>
      <c r="I188" s="50">
        <v>36.856099999999998</v>
      </c>
      <c r="J188" s="50">
        <v>42.176200000000001</v>
      </c>
      <c r="K188" s="50">
        <v>36.479500000000002</v>
      </c>
      <c r="L188" s="50">
        <v>36.997399999999999</v>
      </c>
      <c r="M188" s="50">
        <v>24.406099999999999</v>
      </c>
      <c r="N188" s="50">
        <v>39.6325</v>
      </c>
      <c r="O188" s="50">
        <v>36.560899999999997</v>
      </c>
      <c r="P188" s="50">
        <v>36.560899999999997</v>
      </c>
      <c r="Q188" s="50" t="s">
        <v>126</v>
      </c>
      <c r="R188" s="50" t="s">
        <v>126</v>
      </c>
      <c r="S188" s="50" t="s">
        <v>126</v>
      </c>
      <c r="T188" s="50" t="s">
        <v>126</v>
      </c>
      <c r="U188" s="50">
        <v>8.3825000000000003</v>
      </c>
      <c r="V188" s="50">
        <v>0</v>
      </c>
      <c r="W188" s="50">
        <v>8.3825000000000003</v>
      </c>
      <c r="X188" s="50">
        <v>0</v>
      </c>
      <c r="Y188" s="50">
        <v>18.741800000000001</v>
      </c>
      <c r="Z188" s="50">
        <v>8.2042999999999999</v>
      </c>
      <c r="AA188" s="50">
        <v>8.3825000000000003</v>
      </c>
      <c r="AB188" s="50">
        <v>0</v>
      </c>
      <c r="AC188" s="50">
        <v>8.3825000000000003</v>
      </c>
      <c r="AD188" s="50">
        <v>0</v>
      </c>
      <c r="AE188" s="50">
        <v>18.741800000000001</v>
      </c>
      <c r="AF188" s="50">
        <v>8.2042999999999999</v>
      </c>
      <c r="AG188" s="50">
        <v>0</v>
      </c>
      <c r="AH188" s="50">
        <v>0</v>
      </c>
      <c r="AI188" s="50" t="s">
        <v>126</v>
      </c>
      <c r="AJ188" s="50" t="s">
        <v>126</v>
      </c>
      <c r="AK188" s="50" t="s">
        <v>126</v>
      </c>
      <c r="AL188" s="50" t="s">
        <v>126</v>
      </c>
      <c r="AM188" s="50">
        <v>19.056100000000001</v>
      </c>
    </row>
    <row r="189" spans="1:39">
      <c r="A189" s="15">
        <v>45962</v>
      </c>
      <c r="B189" s="50">
        <v>35.026899999999998</v>
      </c>
      <c r="C189" s="50">
        <v>35.797600000000003</v>
      </c>
      <c r="D189" s="50">
        <v>42.179299999999998</v>
      </c>
      <c r="E189" s="50">
        <v>35.396099999999997</v>
      </c>
      <c r="F189" s="50">
        <v>36.0623</v>
      </c>
      <c r="G189" s="50">
        <v>20.388100000000001</v>
      </c>
      <c r="H189" s="50">
        <v>40.726300000000002</v>
      </c>
      <c r="I189" s="50">
        <v>35.798400000000001</v>
      </c>
      <c r="J189" s="50">
        <v>42.200499999999998</v>
      </c>
      <c r="K189" s="50">
        <v>35.396099999999997</v>
      </c>
      <c r="L189" s="50">
        <v>36.0623</v>
      </c>
      <c r="M189" s="50">
        <v>20.388100000000001</v>
      </c>
      <c r="N189" s="50">
        <v>40.726300000000002</v>
      </c>
      <c r="O189" s="50">
        <v>22.195699999999999</v>
      </c>
      <c r="P189" s="50">
        <v>22.195699999999999</v>
      </c>
      <c r="Q189" s="50" t="s">
        <v>126</v>
      </c>
      <c r="R189" s="50" t="s">
        <v>126</v>
      </c>
      <c r="S189" s="50" t="s">
        <v>126</v>
      </c>
      <c r="T189" s="50" t="s">
        <v>126</v>
      </c>
      <c r="U189" s="50">
        <v>7.8887</v>
      </c>
      <c r="V189" s="50">
        <v>0</v>
      </c>
      <c r="W189" s="50">
        <v>7.8887</v>
      </c>
      <c r="X189" s="50">
        <v>0</v>
      </c>
      <c r="Y189" s="50">
        <v>0</v>
      </c>
      <c r="Z189" s="50">
        <v>7.8887</v>
      </c>
      <c r="AA189" s="50">
        <v>7.8887</v>
      </c>
      <c r="AB189" s="50">
        <v>0</v>
      </c>
      <c r="AC189" s="50">
        <v>7.8887</v>
      </c>
      <c r="AD189" s="50">
        <v>0</v>
      </c>
      <c r="AE189" s="50">
        <v>0</v>
      </c>
      <c r="AF189" s="50">
        <v>7.8887</v>
      </c>
      <c r="AG189" s="50">
        <v>0</v>
      </c>
      <c r="AH189" s="50">
        <v>0</v>
      </c>
      <c r="AI189" s="50" t="s">
        <v>126</v>
      </c>
      <c r="AJ189" s="50" t="s">
        <v>126</v>
      </c>
      <c r="AK189" s="50" t="s">
        <v>126</v>
      </c>
      <c r="AL189" s="50" t="s">
        <v>126</v>
      </c>
      <c r="AM189" s="50">
        <v>18.296900000000001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9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6.25" customHeight="1">
      <c r="A3" s="229" t="s">
        <v>111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188" t="s">
        <v>14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188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188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32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idden="1" outlineLevel="1">
      <c r="A11" s="15">
        <v>40544</v>
      </c>
      <c r="B11" s="50">
        <v>10.972799999999999</v>
      </c>
      <c r="C11" s="50">
        <v>10.812900000000001</v>
      </c>
      <c r="D11" s="50">
        <v>9.6984999999999992</v>
      </c>
      <c r="E11" s="50">
        <v>12.665800000000001</v>
      </c>
      <c r="F11" s="50">
        <v>13.359500000000001</v>
      </c>
      <c r="G11" s="50">
        <v>12.2882</v>
      </c>
      <c r="H11" s="50">
        <v>12.1576</v>
      </c>
      <c r="I11" s="50">
        <v>12.234999999999999</v>
      </c>
      <c r="J11" s="50">
        <v>12.780200000000001</v>
      </c>
      <c r="K11" s="50">
        <v>13.359500000000001</v>
      </c>
      <c r="L11" s="50">
        <v>6.9813000000000001</v>
      </c>
      <c r="M11" s="50">
        <v>7.3505000000000003</v>
      </c>
      <c r="N11" s="50">
        <v>4.9991000000000003</v>
      </c>
      <c r="O11" s="50">
        <v>3.9775</v>
      </c>
      <c r="P11" s="50">
        <v>0</v>
      </c>
    </row>
    <row r="12" spans="1:16" hidden="1" outlineLevel="1">
      <c r="A12" s="15">
        <v>40575</v>
      </c>
      <c r="B12" s="50">
        <v>9.2544000000000004</v>
      </c>
      <c r="C12" s="50">
        <v>9.3184000000000005</v>
      </c>
      <c r="D12" s="50">
        <v>8.9315999999999995</v>
      </c>
      <c r="E12" s="50">
        <v>11.245699999999999</v>
      </c>
      <c r="F12" s="50">
        <v>12.0426</v>
      </c>
      <c r="G12" s="50">
        <v>10.7746</v>
      </c>
      <c r="H12" s="50">
        <v>9.6037999999999997</v>
      </c>
      <c r="I12" s="50">
        <v>11.857900000000001</v>
      </c>
      <c r="J12" s="50">
        <v>11.463100000000001</v>
      </c>
      <c r="K12" s="50">
        <v>12.0426</v>
      </c>
      <c r="L12" s="50">
        <v>6.968</v>
      </c>
      <c r="M12" s="50">
        <v>4.8532000000000002</v>
      </c>
      <c r="N12" s="50">
        <v>7.0755999999999997</v>
      </c>
      <c r="O12" s="50">
        <v>5.8975999999999997</v>
      </c>
      <c r="P12" s="50">
        <v>0</v>
      </c>
    </row>
    <row r="13" spans="1:16" hidden="1" outlineLevel="1">
      <c r="A13" s="15">
        <v>40603</v>
      </c>
      <c r="B13" s="50">
        <v>10.202500000000001</v>
      </c>
      <c r="C13" s="50">
        <v>7.4968000000000004</v>
      </c>
      <c r="D13" s="50">
        <v>11.8527</v>
      </c>
      <c r="E13" s="50">
        <v>11.2927</v>
      </c>
      <c r="F13" s="50">
        <v>7.9916</v>
      </c>
      <c r="G13" s="50">
        <v>11.255800000000001</v>
      </c>
      <c r="H13" s="50">
        <v>7.8331999999999997</v>
      </c>
      <c r="I13" s="50">
        <v>13.1442</v>
      </c>
      <c r="J13" s="50">
        <v>11.629300000000001</v>
      </c>
      <c r="K13" s="50">
        <v>13.5145</v>
      </c>
      <c r="L13" s="50">
        <v>6.8377999999999997</v>
      </c>
      <c r="M13" s="50">
        <v>3.7069000000000001</v>
      </c>
      <c r="N13" s="50">
        <v>7.1417000000000002</v>
      </c>
      <c r="O13" s="50">
        <v>2.7262</v>
      </c>
      <c r="P13" s="50">
        <v>7.3566000000000003</v>
      </c>
    </row>
    <row r="14" spans="1:16" hidden="1" outlineLevel="1">
      <c r="A14" s="15">
        <v>40634</v>
      </c>
      <c r="B14" s="50">
        <v>7.9756999999999998</v>
      </c>
      <c r="C14" s="50">
        <v>7.9801000000000002</v>
      </c>
      <c r="D14" s="50">
        <v>7.2678000000000003</v>
      </c>
      <c r="E14" s="50">
        <v>12.0898</v>
      </c>
      <c r="F14" s="50">
        <v>5.2245999999999997</v>
      </c>
      <c r="G14" s="50">
        <v>9.0134000000000007</v>
      </c>
      <c r="H14" s="50">
        <v>8.0396000000000001</v>
      </c>
      <c r="I14" s="50">
        <v>9.0227000000000004</v>
      </c>
      <c r="J14" s="50">
        <v>12.1637</v>
      </c>
      <c r="K14" s="50">
        <v>12.1904</v>
      </c>
      <c r="L14" s="50">
        <v>5.0643000000000002</v>
      </c>
      <c r="M14" s="50">
        <v>7.5823999999999998</v>
      </c>
      <c r="N14" s="50">
        <v>4.6696999999999997</v>
      </c>
      <c r="O14" s="50">
        <v>3.0415999999999999</v>
      </c>
      <c r="P14" s="50">
        <v>2.8</v>
      </c>
    </row>
    <row r="15" spans="1:16" hidden="1" outlineLevel="1">
      <c r="A15" s="15">
        <v>40664</v>
      </c>
      <c r="B15" s="50">
        <v>7.5454999999999997</v>
      </c>
      <c r="C15" s="50">
        <v>5.7168999999999999</v>
      </c>
      <c r="D15" s="50">
        <v>8.1999999999999993</v>
      </c>
      <c r="E15" s="50">
        <v>11.707599999999999</v>
      </c>
      <c r="F15" s="50">
        <v>3.1372</v>
      </c>
      <c r="G15" s="50">
        <v>9.1113999999999997</v>
      </c>
      <c r="H15" s="50">
        <v>5.6440000000000001</v>
      </c>
      <c r="I15" s="50">
        <v>10.930199999999999</v>
      </c>
      <c r="J15" s="50">
        <v>11.7126</v>
      </c>
      <c r="K15" s="50">
        <v>12.681100000000001</v>
      </c>
      <c r="L15" s="50">
        <v>4.8098999999999998</v>
      </c>
      <c r="M15" s="50">
        <v>6.4530000000000003</v>
      </c>
      <c r="N15" s="50">
        <v>5.7901999999999996</v>
      </c>
      <c r="O15" s="50">
        <v>9</v>
      </c>
      <c r="P15" s="50">
        <v>1.9124000000000001</v>
      </c>
    </row>
    <row r="16" spans="1:16" hidden="1" outlineLevel="1">
      <c r="A16" s="15">
        <v>40695</v>
      </c>
      <c r="B16" s="50">
        <v>7.9659000000000004</v>
      </c>
      <c r="C16" s="50">
        <v>6.3022999999999998</v>
      </c>
      <c r="D16" s="50">
        <v>7.8010999999999999</v>
      </c>
      <c r="E16" s="50">
        <v>10.413600000000001</v>
      </c>
      <c r="F16" s="50">
        <v>9.1918000000000006</v>
      </c>
      <c r="G16" s="50">
        <v>8.8379999999999992</v>
      </c>
      <c r="H16" s="50">
        <v>6.4931000000000001</v>
      </c>
      <c r="I16" s="50">
        <v>9.6163000000000007</v>
      </c>
      <c r="J16" s="50">
        <v>10.7148</v>
      </c>
      <c r="K16" s="50">
        <v>13.384</v>
      </c>
      <c r="L16" s="50">
        <v>5.2530000000000001</v>
      </c>
      <c r="M16" s="50">
        <v>3.8570000000000002</v>
      </c>
      <c r="N16" s="50">
        <v>5.6311999999999998</v>
      </c>
      <c r="O16" s="50">
        <v>3.5848</v>
      </c>
      <c r="P16" s="50">
        <v>2.8</v>
      </c>
    </row>
    <row r="17" spans="1:16" hidden="1" outlineLevel="1">
      <c r="A17" s="15">
        <v>40725</v>
      </c>
      <c r="B17" s="50">
        <v>7.2114000000000003</v>
      </c>
      <c r="C17" s="50">
        <v>6.0934999999999997</v>
      </c>
      <c r="D17" s="50">
        <v>7.0096999999999996</v>
      </c>
      <c r="E17" s="50">
        <v>10.183999999999999</v>
      </c>
      <c r="F17" s="50">
        <v>12.223800000000001</v>
      </c>
      <c r="G17" s="50">
        <v>7.9976000000000003</v>
      </c>
      <c r="H17" s="50">
        <v>6.2952000000000004</v>
      </c>
      <c r="I17" s="50">
        <v>8.4887999999999995</v>
      </c>
      <c r="J17" s="50">
        <v>10.748900000000001</v>
      </c>
      <c r="K17" s="50">
        <v>12.223800000000001</v>
      </c>
      <c r="L17" s="50">
        <v>5.3029000000000002</v>
      </c>
      <c r="M17" s="50">
        <v>5.5138999999999996</v>
      </c>
      <c r="N17" s="50">
        <v>5.1828000000000003</v>
      </c>
      <c r="O17" s="50">
        <v>4.9160000000000004</v>
      </c>
      <c r="P17" s="50">
        <v>0</v>
      </c>
    </row>
    <row r="18" spans="1:16" hidden="1" outlineLevel="1">
      <c r="A18" s="15">
        <v>40756</v>
      </c>
      <c r="B18" s="50">
        <v>9.0185999999999993</v>
      </c>
      <c r="C18" s="50">
        <v>6.3954000000000004</v>
      </c>
      <c r="D18" s="50">
        <v>10.274800000000001</v>
      </c>
      <c r="E18" s="50">
        <v>10.462899999999999</v>
      </c>
      <c r="F18" s="50">
        <v>13.6632</v>
      </c>
      <c r="G18" s="50">
        <v>10.291499999999999</v>
      </c>
      <c r="H18" s="50">
        <v>7.5735000000000001</v>
      </c>
      <c r="I18" s="50">
        <v>12.007400000000001</v>
      </c>
      <c r="J18" s="50">
        <v>10.4732</v>
      </c>
      <c r="K18" s="50">
        <v>13.6632</v>
      </c>
      <c r="L18" s="50">
        <v>5.6086</v>
      </c>
      <c r="M18" s="50">
        <v>4.3091999999999997</v>
      </c>
      <c r="N18" s="50">
        <v>6.6638999999999999</v>
      </c>
      <c r="O18" s="50">
        <v>6.9637000000000002</v>
      </c>
      <c r="P18" s="50">
        <v>0</v>
      </c>
    </row>
    <row r="19" spans="1:16" hidden="1" outlineLevel="1">
      <c r="A19" s="15">
        <v>40787</v>
      </c>
      <c r="B19" s="50">
        <v>7.5030999999999999</v>
      </c>
      <c r="C19" s="50">
        <v>5.9785000000000004</v>
      </c>
      <c r="D19" s="50">
        <v>7.6444999999999999</v>
      </c>
      <c r="E19" s="50">
        <v>10.424099999999999</v>
      </c>
      <c r="F19" s="50">
        <v>12.2669</v>
      </c>
      <c r="G19" s="50">
        <v>8.6785999999999994</v>
      </c>
      <c r="H19" s="50">
        <v>6.3840000000000003</v>
      </c>
      <c r="I19" s="50">
        <v>11.1692</v>
      </c>
      <c r="J19" s="50">
        <v>10.4367</v>
      </c>
      <c r="K19" s="50">
        <v>12.2669</v>
      </c>
      <c r="L19" s="50">
        <v>4.8266</v>
      </c>
      <c r="M19" s="50">
        <v>3.3332000000000002</v>
      </c>
      <c r="N19" s="50">
        <v>5.1314000000000002</v>
      </c>
      <c r="O19" s="50">
        <v>5.5636000000000001</v>
      </c>
      <c r="P19" s="50">
        <v>0</v>
      </c>
    </row>
    <row r="20" spans="1:16" hidden="1" outlineLevel="1">
      <c r="A20" s="15">
        <v>40817</v>
      </c>
      <c r="B20" s="50">
        <v>11.3254</v>
      </c>
      <c r="C20" s="50">
        <v>5.6967999999999996</v>
      </c>
      <c r="D20" s="50">
        <v>14.986700000000001</v>
      </c>
      <c r="E20" s="50">
        <v>10.0009</v>
      </c>
      <c r="F20" s="50">
        <v>7.1898</v>
      </c>
      <c r="G20" s="50">
        <v>12.992699999999999</v>
      </c>
      <c r="H20" s="50">
        <v>5.944</v>
      </c>
      <c r="I20" s="50">
        <v>17.615300000000001</v>
      </c>
      <c r="J20" s="50">
        <v>10.788</v>
      </c>
      <c r="K20" s="50">
        <v>9.2913999999999994</v>
      </c>
      <c r="L20" s="50">
        <v>4.9969999999999999</v>
      </c>
      <c r="M20" s="50">
        <v>4.8666</v>
      </c>
      <c r="N20" s="50">
        <v>5.1599000000000004</v>
      </c>
      <c r="O20" s="50">
        <v>4.5137999999999998</v>
      </c>
      <c r="P20" s="50">
        <v>4.5</v>
      </c>
    </row>
    <row r="21" spans="1:16" hidden="1" outlineLevel="1">
      <c r="A21" s="15">
        <v>40848</v>
      </c>
      <c r="B21" s="50">
        <v>13.120799999999999</v>
      </c>
      <c r="C21" s="50">
        <v>6.9164000000000003</v>
      </c>
      <c r="D21" s="50">
        <v>16.555900000000001</v>
      </c>
      <c r="E21" s="50">
        <v>12.403</v>
      </c>
      <c r="F21" s="50">
        <v>9.0039999999999996</v>
      </c>
      <c r="G21" s="50">
        <v>15.2501</v>
      </c>
      <c r="H21" s="50">
        <v>8.0985999999999994</v>
      </c>
      <c r="I21" s="50">
        <v>18.345500000000001</v>
      </c>
      <c r="J21" s="50">
        <v>12.457800000000001</v>
      </c>
      <c r="K21" s="50">
        <v>9.0039999999999996</v>
      </c>
      <c r="L21" s="50">
        <v>5.4261999999999997</v>
      </c>
      <c r="M21" s="50">
        <v>5.1871</v>
      </c>
      <c r="N21" s="50">
        <v>5.7709999999999999</v>
      </c>
      <c r="O21" s="50">
        <v>7.4539999999999997</v>
      </c>
      <c r="P21" s="50">
        <v>0</v>
      </c>
    </row>
    <row r="22" spans="1:16" hidden="1" outlineLevel="1">
      <c r="A22" s="15">
        <v>40878</v>
      </c>
      <c r="B22" s="50">
        <v>12.1501</v>
      </c>
      <c r="C22" s="50">
        <v>7.5373000000000001</v>
      </c>
      <c r="D22" s="50">
        <v>15.1967</v>
      </c>
      <c r="E22" s="50">
        <v>14.0764</v>
      </c>
      <c r="F22" s="50">
        <v>13.4838</v>
      </c>
      <c r="G22" s="50">
        <v>15.962999999999999</v>
      </c>
      <c r="H22" s="50">
        <v>9.6561000000000003</v>
      </c>
      <c r="I22" s="50">
        <v>18.008299999999998</v>
      </c>
      <c r="J22" s="50">
        <v>14.1159</v>
      </c>
      <c r="K22" s="50">
        <v>13.4838</v>
      </c>
      <c r="L22" s="50">
        <v>5.7755000000000001</v>
      </c>
      <c r="M22" s="50">
        <v>6.2519999999999998</v>
      </c>
      <c r="N22" s="50">
        <v>4.8531000000000004</v>
      </c>
      <c r="O22" s="50">
        <v>11</v>
      </c>
      <c r="P22" s="50">
        <v>0</v>
      </c>
    </row>
    <row r="23" spans="1:16" hidden="1" outlineLevel="1">
      <c r="A23" s="15">
        <v>40909</v>
      </c>
      <c r="B23" s="50">
        <v>10.5533</v>
      </c>
      <c r="C23" s="50">
        <v>8.3892000000000007</v>
      </c>
      <c r="D23" s="50">
        <v>12.318300000000001</v>
      </c>
      <c r="E23" s="50">
        <v>12.4251</v>
      </c>
      <c r="F23" s="50">
        <v>8.0604999999999993</v>
      </c>
      <c r="G23" s="50">
        <v>11.619899999999999</v>
      </c>
      <c r="H23" s="50">
        <v>9.5243000000000002</v>
      </c>
      <c r="I23" s="50">
        <v>12.7148</v>
      </c>
      <c r="J23" s="50">
        <v>15.840999999999999</v>
      </c>
      <c r="K23" s="50">
        <v>8.0604999999999993</v>
      </c>
      <c r="L23" s="50">
        <v>6.3337000000000003</v>
      </c>
      <c r="M23" s="50">
        <v>6.5727000000000002</v>
      </c>
      <c r="N23" s="50">
        <v>4.2008999999999999</v>
      </c>
      <c r="O23" s="50">
        <v>9.8283000000000005</v>
      </c>
      <c r="P23" s="50">
        <v>0</v>
      </c>
    </row>
    <row r="24" spans="1:16" hidden="1" outlineLevel="1">
      <c r="A24" s="15">
        <v>40940</v>
      </c>
      <c r="B24" s="50">
        <v>9.3890999999999991</v>
      </c>
      <c r="C24" s="50">
        <v>7.3311000000000002</v>
      </c>
      <c r="D24" s="50">
        <v>13.0679</v>
      </c>
      <c r="E24" s="50">
        <v>12.519</v>
      </c>
      <c r="F24" s="50">
        <v>4.1416000000000004</v>
      </c>
      <c r="G24" s="50">
        <v>10.072100000000001</v>
      </c>
      <c r="H24" s="50">
        <v>7.6379999999999999</v>
      </c>
      <c r="I24" s="50">
        <v>13.6599</v>
      </c>
      <c r="J24" s="50">
        <v>12.635999999999999</v>
      </c>
      <c r="K24" s="50">
        <v>8.0021000000000004</v>
      </c>
      <c r="L24" s="50">
        <v>5.8144</v>
      </c>
      <c r="M24" s="50">
        <v>6.1368999999999998</v>
      </c>
      <c r="N24" s="50">
        <v>5.1582999999999997</v>
      </c>
      <c r="O24" s="50">
        <v>8.4847999999999999</v>
      </c>
      <c r="P24" s="50">
        <v>2.6726000000000001</v>
      </c>
    </row>
    <row r="25" spans="1:16" hidden="1" outlineLevel="1">
      <c r="A25" s="15">
        <v>40969</v>
      </c>
      <c r="B25" s="50">
        <v>8.9809999999999999</v>
      </c>
      <c r="C25" s="50">
        <v>7.2241</v>
      </c>
      <c r="D25" s="50">
        <v>11.631</v>
      </c>
      <c r="E25" s="50">
        <v>17.180700000000002</v>
      </c>
      <c r="F25" s="50">
        <v>14.001200000000001</v>
      </c>
      <c r="G25" s="50">
        <v>9.9316999999999993</v>
      </c>
      <c r="H25" s="50">
        <v>7.4878</v>
      </c>
      <c r="I25" s="50">
        <v>13.6197</v>
      </c>
      <c r="J25" s="50">
        <v>17.486899999999999</v>
      </c>
      <c r="K25" s="50">
        <v>14.001200000000001</v>
      </c>
      <c r="L25" s="50">
        <v>6.2153999999999998</v>
      </c>
      <c r="M25" s="50">
        <v>6.4775999999999998</v>
      </c>
      <c r="N25" s="50">
        <v>5.7774999999999999</v>
      </c>
      <c r="O25" s="50">
        <v>6.5</v>
      </c>
      <c r="P25" s="50">
        <v>0</v>
      </c>
    </row>
    <row r="26" spans="1:16" hidden="1" outlineLevel="1">
      <c r="A26" s="15">
        <v>41000</v>
      </c>
      <c r="B26" s="50">
        <v>9.0917999999999992</v>
      </c>
      <c r="C26" s="50">
        <v>6.9955999999999996</v>
      </c>
      <c r="D26" s="50">
        <v>12.112500000000001</v>
      </c>
      <c r="E26" s="50">
        <v>14.6951</v>
      </c>
      <c r="F26" s="50">
        <v>14.000299999999999</v>
      </c>
      <c r="G26" s="50">
        <v>10.1075</v>
      </c>
      <c r="H26" s="50">
        <v>7.5503</v>
      </c>
      <c r="I26" s="50">
        <v>12.912699999999999</v>
      </c>
      <c r="J26" s="50">
        <v>14.8523</v>
      </c>
      <c r="K26" s="50">
        <v>14.000299999999999</v>
      </c>
      <c r="L26" s="50">
        <v>5.7984999999999998</v>
      </c>
      <c r="M26" s="50">
        <v>5.8346999999999998</v>
      </c>
      <c r="N26" s="50">
        <v>5.6226000000000003</v>
      </c>
      <c r="O26" s="50">
        <v>8.5</v>
      </c>
      <c r="P26" s="50">
        <v>0</v>
      </c>
    </row>
    <row r="27" spans="1:16" hidden="1" outlineLevel="1">
      <c r="A27" s="15">
        <v>41030</v>
      </c>
      <c r="B27" s="50">
        <v>9.6637000000000004</v>
      </c>
      <c r="C27" s="50">
        <v>7.2283999999999997</v>
      </c>
      <c r="D27" s="50">
        <v>12.7898</v>
      </c>
      <c r="E27" s="50">
        <v>11.749000000000001</v>
      </c>
      <c r="F27" s="50">
        <v>14.0024</v>
      </c>
      <c r="G27" s="50">
        <v>10.545400000000001</v>
      </c>
      <c r="H27" s="50">
        <v>7.5475000000000003</v>
      </c>
      <c r="I27" s="50">
        <v>13.427199999999999</v>
      </c>
      <c r="J27" s="50">
        <v>15.1259</v>
      </c>
      <c r="K27" s="50">
        <v>14.0024</v>
      </c>
      <c r="L27" s="50">
        <v>6.3044000000000002</v>
      </c>
      <c r="M27" s="50">
        <v>6.5125000000000002</v>
      </c>
      <c r="N27" s="50">
        <v>5.2302999999999997</v>
      </c>
      <c r="O27" s="50">
        <v>6.5621999999999998</v>
      </c>
      <c r="P27" s="50">
        <v>0</v>
      </c>
    </row>
    <row r="28" spans="1:16" hidden="1" outlineLevel="1">
      <c r="A28" s="15">
        <v>41061</v>
      </c>
      <c r="B28" s="50">
        <v>11.712</v>
      </c>
      <c r="C28" s="50">
        <v>6.9070999999999998</v>
      </c>
      <c r="D28" s="50">
        <v>15.22</v>
      </c>
      <c r="E28" s="50">
        <v>16.023900000000001</v>
      </c>
      <c r="F28" s="50">
        <v>14.002000000000001</v>
      </c>
      <c r="G28" s="50">
        <v>13.5755</v>
      </c>
      <c r="H28" s="50">
        <v>7.7016999999999998</v>
      </c>
      <c r="I28" s="50">
        <v>16.4209</v>
      </c>
      <c r="J28" s="50">
        <v>16.023900000000001</v>
      </c>
      <c r="K28" s="50">
        <v>14.002000000000001</v>
      </c>
      <c r="L28" s="50">
        <v>5.5517000000000003</v>
      </c>
      <c r="M28" s="50">
        <v>5.7609000000000004</v>
      </c>
      <c r="N28" s="50">
        <v>4.9390999999999998</v>
      </c>
      <c r="O28" s="50">
        <v>0</v>
      </c>
      <c r="P28" s="50">
        <v>0</v>
      </c>
    </row>
    <row r="29" spans="1:16" hidden="1" outlineLevel="1">
      <c r="A29" s="15">
        <v>41091</v>
      </c>
      <c r="B29" s="50">
        <v>13.6143</v>
      </c>
      <c r="C29" s="50">
        <v>6.9317000000000002</v>
      </c>
      <c r="D29" s="50">
        <v>15.6744</v>
      </c>
      <c r="E29" s="50">
        <v>12.279500000000001</v>
      </c>
      <c r="F29" s="50">
        <v>11.8948</v>
      </c>
      <c r="G29" s="50">
        <v>14.661799999999999</v>
      </c>
      <c r="H29" s="50">
        <v>7.8425000000000002</v>
      </c>
      <c r="I29" s="50">
        <v>16.138999999999999</v>
      </c>
      <c r="J29" s="50">
        <v>16.5152</v>
      </c>
      <c r="K29" s="50">
        <v>13.3908</v>
      </c>
      <c r="L29" s="50">
        <v>4.9775999999999998</v>
      </c>
      <c r="M29" s="50">
        <v>5.0178000000000003</v>
      </c>
      <c r="N29" s="50">
        <v>4.8632</v>
      </c>
      <c r="O29" s="50">
        <v>5.6448999999999998</v>
      </c>
      <c r="P29" s="50">
        <v>4.5</v>
      </c>
    </row>
    <row r="30" spans="1:16" hidden="1" outlineLevel="1">
      <c r="A30" s="15">
        <v>41122</v>
      </c>
      <c r="B30" s="50">
        <v>16.302099999999999</v>
      </c>
      <c r="C30" s="50">
        <v>6.3692000000000002</v>
      </c>
      <c r="D30" s="50">
        <v>19.572299999999998</v>
      </c>
      <c r="E30" s="50">
        <v>14.41</v>
      </c>
      <c r="F30" s="50">
        <v>13.2005</v>
      </c>
      <c r="G30" s="50">
        <v>18.2776</v>
      </c>
      <c r="H30" s="50">
        <v>8.1719000000000008</v>
      </c>
      <c r="I30" s="50">
        <v>20.5411</v>
      </c>
      <c r="J30" s="50">
        <v>14.5336</v>
      </c>
      <c r="K30" s="50">
        <v>14.0015</v>
      </c>
      <c r="L30" s="50">
        <v>3.6194999999999999</v>
      </c>
      <c r="M30" s="50">
        <v>3.2075</v>
      </c>
      <c r="N30" s="50">
        <v>4.4344999999999999</v>
      </c>
      <c r="O30" s="50">
        <v>6.5</v>
      </c>
      <c r="P30" s="50">
        <v>3.5</v>
      </c>
    </row>
    <row r="31" spans="1:16" hidden="1" outlineLevel="1">
      <c r="A31" s="15">
        <v>41153</v>
      </c>
      <c r="B31" s="50">
        <v>15.5883</v>
      </c>
      <c r="C31" s="50">
        <v>7.7991000000000001</v>
      </c>
      <c r="D31" s="50">
        <v>18.7592</v>
      </c>
      <c r="E31" s="50">
        <v>15.269600000000001</v>
      </c>
      <c r="F31" s="50">
        <v>3.5779000000000001</v>
      </c>
      <c r="G31" s="50">
        <v>16.3749</v>
      </c>
      <c r="H31" s="50">
        <v>8.4121000000000006</v>
      </c>
      <c r="I31" s="50">
        <v>19.3552</v>
      </c>
      <c r="J31" s="50">
        <v>15.5197</v>
      </c>
      <c r="K31" s="50">
        <v>16.7483</v>
      </c>
      <c r="L31" s="50">
        <v>4.0281000000000002</v>
      </c>
      <c r="M31" s="50">
        <v>3.2528999999999999</v>
      </c>
      <c r="N31" s="50">
        <v>4.9187000000000003</v>
      </c>
      <c r="O31" s="50">
        <v>8.5</v>
      </c>
      <c r="P31" s="50">
        <v>3.5</v>
      </c>
    </row>
    <row r="32" spans="1:16" hidden="1" outlineLevel="1">
      <c r="A32" s="15">
        <v>41183</v>
      </c>
      <c r="B32" s="50">
        <v>19.888999999999999</v>
      </c>
      <c r="C32" s="50">
        <v>7.4837999999999996</v>
      </c>
      <c r="D32" s="50">
        <v>23.0214</v>
      </c>
      <c r="E32" s="50">
        <v>3.2576000000000001</v>
      </c>
      <c r="F32" s="50">
        <v>13.986700000000001</v>
      </c>
      <c r="G32" s="50">
        <v>21.211300000000001</v>
      </c>
      <c r="H32" s="50">
        <v>7.9869000000000003</v>
      </c>
      <c r="I32" s="50">
        <v>23.727599999999999</v>
      </c>
      <c r="J32" s="50">
        <v>10.580500000000001</v>
      </c>
      <c r="K32" s="50">
        <v>13.986700000000001</v>
      </c>
      <c r="L32" s="50">
        <v>3.9630999999999998</v>
      </c>
      <c r="M32" s="50">
        <v>3.1797</v>
      </c>
      <c r="N32" s="50">
        <v>5.2854000000000001</v>
      </c>
      <c r="O32" s="50">
        <v>3.0125000000000002</v>
      </c>
      <c r="P32" s="50">
        <v>0</v>
      </c>
    </row>
    <row r="33" spans="1:16" hidden="1" outlineLevel="1">
      <c r="A33" s="15">
        <v>41214</v>
      </c>
      <c r="B33" s="50">
        <v>23.297499999999999</v>
      </c>
      <c r="C33" s="50">
        <v>8.9611999999999998</v>
      </c>
      <c r="D33" s="50">
        <v>25.4102</v>
      </c>
      <c r="E33" s="50">
        <v>11.2494</v>
      </c>
      <c r="F33" s="50">
        <v>18.0228</v>
      </c>
      <c r="G33" s="50">
        <v>24.246300000000002</v>
      </c>
      <c r="H33" s="50">
        <v>9.4224999999999994</v>
      </c>
      <c r="I33" s="50">
        <v>26.3781</v>
      </c>
      <c r="J33" s="50">
        <v>11.2494</v>
      </c>
      <c r="K33" s="50">
        <v>18.0228</v>
      </c>
      <c r="L33" s="50">
        <v>4.0301</v>
      </c>
      <c r="M33" s="50">
        <v>2.605</v>
      </c>
      <c r="N33" s="50">
        <v>4.3514999999999997</v>
      </c>
      <c r="O33" s="50">
        <v>0</v>
      </c>
      <c r="P33" s="50">
        <v>0</v>
      </c>
    </row>
    <row r="34" spans="1:16" hidden="1" outlineLevel="1">
      <c r="A34" s="15">
        <v>41244</v>
      </c>
      <c r="B34" s="50">
        <v>16.927600000000002</v>
      </c>
      <c r="C34" s="50">
        <v>7.6426999999999996</v>
      </c>
      <c r="D34" s="50">
        <v>18.983699999999999</v>
      </c>
      <c r="E34" s="50">
        <v>19.733599999999999</v>
      </c>
      <c r="F34" s="50">
        <v>24.945</v>
      </c>
      <c r="G34" s="50">
        <v>17.599299999999999</v>
      </c>
      <c r="H34" s="50">
        <v>7.8311000000000002</v>
      </c>
      <c r="I34" s="50">
        <v>19.9209</v>
      </c>
      <c r="J34" s="50">
        <v>22.209</v>
      </c>
      <c r="K34" s="50">
        <v>24.945</v>
      </c>
      <c r="L34" s="50">
        <v>4.7904999999999998</v>
      </c>
      <c r="M34" s="50">
        <v>2.9458000000000002</v>
      </c>
      <c r="N34" s="50">
        <v>5.1100000000000003</v>
      </c>
      <c r="O34" s="50">
        <v>6.1906999999999996</v>
      </c>
      <c r="P34" s="50">
        <v>0</v>
      </c>
    </row>
    <row r="35" spans="1:16" hidden="1" outlineLevel="1">
      <c r="A35" s="15">
        <v>41275</v>
      </c>
      <c r="B35" s="50">
        <v>10.0817</v>
      </c>
      <c r="C35" s="50">
        <v>6.7233000000000001</v>
      </c>
      <c r="D35" s="50">
        <v>12.938700000000001</v>
      </c>
      <c r="E35" s="50">
        <v>20.545500000000001</v>
      </c>
      <c r="F35" s="50">
        <v>12.276199999999999</v>
      </c>
      <c r="G35" s="50">
        <v>10.979799999999999</v>
      </c>
      <c r="H35" s="50">
        <v>7.3361999999999998</v>
      </c>
      <c r="I35" s="50">
        <v>14.040699999999999</v>
      </c>
      <c r="J35" s="50">
        <v>21.907299999999999</v>
      </c>
      <c r="K35" s="50">
        <v>12.276199999999999</v>
      </c>
      <c r="L35" s="50">
        <v>4.2190000000000003</v>
      </c>
      <c r="M35" s="50">
        <v>2.9135</v>
      </c>
      <c r="N35" s="50">
        <v>5.4493</v>
      </c>
      <c r="O35" s="50">
        <v>6.5922000000000001</v>
      </c>
      <c r="P35" s="50">
        <v>0</v>
      </c>
    </row>
    <row r="36" spans="1:16" hidden="1" outlineLevel="1">
      <c r="A36" s="15">
        <v>41306</v>
      </c>
      <c r="B36" s="50">
        <v>10.122999999999999</v>
      </c>
      <c r="C36" s="50">
        <v>7.6952999999999996</v>
      </c>
      <c r="D36" s="50">
        <v>13.7521</v>
      </c>
      <c r="E36" s="50">
        <v>11.2583</v>
      </c>
      <c r="F36" s="50">
        <v>14.0008</v>
      </c>
      <c r="G36" s="50">
        <v>10.8902</v>
      </c>
      <c r="H36" s="50">
        <v>8.0235000000000003</v>
      </c>
      <c r="I36" s="50">
        <v>15.867800000000001</v>
      </c>
      <c r="J36" s="50">
        <v>15.7135</v>
      </c>
      <c r="K36" s="50">
        <v>14.0008</v>
      </c>
      <c r="L36" s="50">
        <v>4.3798000000000004</v>
      </c>
      <c r="M36" s="50">
        <v>2.3938999999999999</v>
      </c>
      <c r="N36" s="50">
        <v>5.2474999999999996</v>
      </c>
      <c r="O36" s="50">
        <v>4.7134</v>
      </c>
      <c r="P36" s="50">
        <v>0</v>
      </c>
    </row>
    <row r="37" spans="1:16" hidden="1" outlineLevel="1">
      <c r="A37" s="15">
        <v>41334</v>
      </c>
      <c r="B37" s="50">
        <v>10.629</v>
      </c>
      <c r="C37" s="50">
        <v>7.8247999999999998</v>
      </c>
      <c r="D37" s="50">
        <v>12.7851</v>
      </c>
      <c r="E37" s="50">
        <v>16.924800000000001</v>
      </c>
      <c r="F37" s="50">
        <v>14.0007</v>
      </c>
      <c r="G37" s="50">
        <v>10.9765</v>
      </c>
      <c r="H37" s="50">
        <v>8.0879999999999992</v>
      </c>
      <c r="I37" s="50">
        <v>13.199199999999999</v>
      </c>
      <c r="J37" s="50">
        <v>17.671900000000001</v>
      </c>
      <c r="K37" s="50">
        <v>14.0007</v>
      </c>
      <c r="L37" s="50">
        <v>3.7839999999999998</v>
      </c>
      <c r="M37" s="50">
        <v>2.4243999999999999</v>
      </c>
      <c r="N37" s="50">
        <v>4.8720999999999997</v>
      </c>
      <c r="O37" s="50">
        <v>4.7333999999999996</v>
      </c>
      <c r="P37" s="50">
        <v>0</v>
      </c>
    </row>
    <row r="38" spans="1:16" hidden="1" outlineLevel="1">
      <c r="A38" s="15">
        <v>41365</v>
      </c>
      <c r="B38" s="50">
        <v>10.950900000000001</v>
      </c>
      <c r="C38" s="50">
        <v>9.0757999999999992</v>
      </c>
      <c r="D38" s="50">
        <v>12.97</v>
      </c>
      <c r="E38" s="50">
        <v>11.5093</v>
      </c>
      <c r="F38" s="50">
        <v>16.296099999999999</v>
      </c>
      <c r="G38" s="50">
        <v>11.4696</v>
      </c>
      <c r="H38" s="50">
        <v>9.3404000000000007</v>
      </c>
      <c r="I38" s="50">
        <v>14.1569</v>
      </c>
      <c r="J38" s="50">
        <v>11.6198</v>
      </c>
      <c r="K38" s="50">
        <v>16.296099999999999</v>
      </c>
      <c r="L38" s="50">
        <v>3.8298000000000001</v>
      </c>
      <c r="M38" s="50">
        <v>2.7991000000000001</v>
      </c>
      <c r="N38" s="50">
        <v>4.2243000000000004</v>
      </c>
      <c r="O38" s="50">
        <v>4.2401</v>
      </c>
      <c r="P38" s="50">
        <v>0</v>
      </c>
    </row>
    <row r="39" spans="1:16" hidden="1" outlineLevel="1">
      <c r="A39" s="15">
        <v>41395</v>
      </c>
      <c r="B39" s="50">
        <v>10.476699999999999</v>
      </c>
      <c r="C39" s="50">
        <v>9.1717999999999993</v>
      </c>
      <c r="D39" s="50">
        <v>11.7845</v>
      </c>
      <c r="E39" s="50">
        <v>10.408099999999999</v>
      </c>
      <c r="F39" s="50">
        <v>0.5</v>
      </c>
      <c r="G39" s="50">
        <v>11.0709</v>
      </c>
      <c r="H39" s="50">
        <v>9.4962</v>
      </c>
      <c r="I39" s="50">
        <v>12.773</v>
      </c>
      <c r="J39" s="50">
        <v>11.902200000000001</v>
      </c>
      <c r="K39" s="50">
        <v>0.5</v>
      </c>
      <c r="L39" s="50">
        <v>4.4888000000000003</v>
      </c>
      <c r="M39" s="50">
        <v>2.1724000000000001</v>
      </c>
      <c r="N39" s="50">
        <v>5.1647999999999996</v>
      </c>
      <c r="O39" s="50">
        <v>5.9908000000000001</v>
      </c>
      <c r="P39" s="50">
        <v>0</v>
      </c>
    </row>
    <row r="40" spans="1:16" hidden="1" outlineLevel="1">
      <c r="A40" s="15">
        <v>41426</v>
      </c>
      <c r="B40" s="50">
        <v>11.3483</v>
      </c>
      <c r="C40" s="50">
        <v>8.9052000000000007</v>
      </c>
      <c r="D40" s="50">
        <v>12.232200000000001</v>
      </c>
      <c r="E40" s="50">
        <v>17.812200000000001</v>
      </c>
      <c r="F40" s="50">
        <v>20.2</v>
      </c>
      <c r="G40" s="50">
        <v>12.0358</v>
      </c>
      <c r="H40" s="50">
        <v>9.2394999999999996</v>
      </c>
      <c r="I40" s="50">
        <v>13.5776</v>
      </c>
      <c r="J40" s="50">
        <v>18.395600000000002</v>
      </c>
      <c r="K40" s="50">
        <v>20.2</v>
      </c>
      <c r="L40" s="50">
        <v>3.968</v>
      </c>
      <c r="M40" s="50">
        <v>2.952</v>
      </c>
      <c r="N40" s="50">
        <v>4.3955000000000002</v>
      </c>
      <c r="O40" s="50">
        <v>4.7310999999999996</v>
      </c>
      <c r="P40" s="50">
        <v>0</v>
      </c>
    </row>
    <row r="41" spans="1:16" hidden="1" outlineLevel="1">
      <c r="A41" s="15">
        <v>41456</v>
      </c>
      <c r="B41" s="50">
        <v>10.386100000000001</v>
      </c>
      <c r="C41" s="50">
        <v>8.6227</v>
      </c>
      <c r="D41" s="50">
        <v>13.164199999999999</v>
      </c>
      <c r="E41" s="50">
        <v>11.952500000000001</v>
      </c>
      <c r="F41" s="50">
        <v>0</v>
      </c>
      <c r="G41" s="50">
        <v>11.0564</v>
      </c>
      <c r="H41" s="50">
        <v>9.2774999999999999</v>
      </c>
      <c r="I41" s="50">
        <v>13.7799</v>
      </c>
      <c r="J41" s="50">
        <v>12.9451</v>
      </c>
      <c r="K41" s="50">
        <v>0</v>
      </c>
      <c r="L41" s="50">
        <v>2.722</v>
      </c>
      <c r="M41" s="50">
        <v>1.6653</v>
      </c>
      <c r="N41" s="50">
        <v>4.4371999999999998</v>
      </c>
      <c r="O41" s="50">
        <v>5.6760000000000002</v>
      </c>
      <c r="P41" s="50">
        <v>0</v>
      </c>
    </row>
    <row r="42" spans="1:16" hidden="1" outlineLevel="1">
      <c r="A42" s="15">
        <v>41487</v>
      </c>
      <c r="B42" s="50">
        <v>9.7200000000000006</v>
      </c>
      <c r="C42" s="50">
        <v>8.2002000000000006</v>
      </c>
      <c r="D42" s="50">
        <v>11.9771</v>
      </c>
      <c r="E42" s="50">
        <v>8.3422999999999998</v>
      </c>
      <c r="F42" s="50">
        <v>14.0037</v>
      </c>
      <c r="G42" s="50">
        <v>10.125400000000001</v>
      </c>
      <c r="H42" s="50">
        <v>8.3271999999999995</v>
      </c>
      <c r="I42" s="50">
        <v>12.8087</v>
      </c>
      <c r="J42" s="50">
        <v>11.0503</v>
      </c>
      <c r="K42" s="50">
        <v>14.0037</v>
      </c>
      <c r="L42" s="50">
        <v>5.4013</v>
      </c>
      <c r="M42" s="50">
        <v>2.4350999999999998</v>
      </c>
      <c r="N42" s="50">
        <v>5.4524999999999997</v>
      </c>
      <c r="O42" s="50">
        <v>6.5479000000000003</v>
      </c>
      <c r="P42" s="50">
        <v>0</v>
      </c>
    </row>
    <row r="43" spans="1:16" hidden="1" outlineLevel="1">
      <c r="A43" s="15">
        <v>41518</v>
      </c>
      <c r="B43" s="50">
        <v>11.0024</v>
      </c>
      <c r="C43" s="50">
        <v>6.8871000000000002</v>
      </c>
      <c r="D43" s="50">
        <v>15.507400000000001</v>
      </c>
      <c r="E43" s="50">
        <v>11.221399999999999</v>
      </c>
      <c r="F43" s="50">
        <v>14.001799999999999</v>
      </c>
      <c r="G43" s="50">
        <v>11.463900000000001</v>
      </c>
      <c r="H43" s="50">
        <v>7.0350999999999999</v>
      </c>
      <c r="I43" s="50">
        <v>16.5627</v>
      </c>
      <c r="J43" s="50">
        <v>12.9795</v>
      </c>
      <c r="K43" s="50">
        <v>14.001799999999999</v>
      </c>
      <c r="L43" s="50">
        <v>4.4596</v>
      </c>
      <c r="M43" s="50">
        <v>2.0815999999999999</v>
      </c>
      <c r="N43" s="50">
        <v>5.2405999999999997</v>
      </c>
      <c r="O43" s="50">
        <v>4.7613000000000003</v>
      </c>
      <c r="P43" s="50">
        <v>0</v>
      </c>
    </row>
    <row r="44" spans="1:16" hidden="1" outlineLevel="1">
      <c r="A44" s="15">
        <v>41548</v>
      </c>
      <c r="B44" s="50">
        <v>10.413500000000001</v>
      </c>
      <c r="C44" s="50">
        <v>8.5852000000000004</v>
      </c>
      <c r="D44" s="50">
        <v>11.822800000000001</v>
      </c>
      <c r="E44" s="50">
        <v>7.6102999999999996</v>
      </c>
      <c r="F44" s="50">
        <v>5.2191000000000001</v>
      </c>
      <c r="G44" s="50">
        <v>11.458600000000001</v>
      </c>
      <c r="H44" s="50">
        <v>8.7232000000000003</v>
      </c>
      <c r="I44" s="50">
        <v>14.320600000000001</v>
      </c>
      <c r="J44" s="50">
        <v>7.8570000000000002</v>
      </c>
      <c r="K44" s="50">
        <v>7.1079999999999997</v>
      </c>
      <c r="L44" s="50">
        <v>5.8428000000000004</v>
      </c>
      <c r="M44" s="50">
        <v>2.2703000000000002</v>
      </c>
      <c r="N44" s="50">
        <v>6.0292000000000003</v>
      </c>
      <c r="O44" s="50">
        <v>5.03</v>
      </c>
      <c r="P44" s="50">
        <v>5</v>
      </c>
    </row>
    <row r="45" spans="1:16" hidden="1" outlineLevel="1">
      <c r="A45" s="15">
        <v>41579</v>
      </c>
      <c r="B45" s="50">
        <v>10.2475</v>
      </c>
      <c r="C45" s="50">
        <v>6.9398999999999997</v>
      </c>
      <c r="D45" s="50">
        <v>13.901999999999999</v>
      </c>
      <c r="E45" s="50">
        <v>7.5557999999999996</v>
      </c>
      <c r="F45" s="50">
        <v>13.9503</v>
      </c>
      <c r="G45" s="50">
        <v>11.034700000000001</v>
      </c>
      <c r="H45" s="50">
        <v>7.3234000000000004</v>
      </c>
      <c r="I45" s="50">
        <v>15.085000000000001</v>
      </c>
      <c r="J45" s="50">
        <v>10.7401</v>
      </c>
      <c r="K45" s="50">
        <v>13.9503</v>
      </c>
      <c r="L45" s="50">
        <v>4.3857999999999997</v>
      </c>
      <c r="M45" s="50">
        <v>1.4178999999999999</v>
      </c>
      <c r="N45" s="50">
        <v>5.5975000000000001</v>
      </c>
      <c r="O45" s="50">
        <v>5.1273999999999997</v>
      </c>
      <c r="P45" s="50">
        <v>0</v>
      </c>
    </row>
    <row r="46" spans="1:16" hidden="1" outlineLevel="1">
      <c r="A46" s="15">
        <v>41609</v>
      </c>
      <c r="B46" s="50">
        <v>12.942399999999999</v>
      </c>
      <c r="C46" s="50">
        <v>7.1142000000000003</v>
      </c>
      <c r="D46" s="50">
        <v>14.3103</v>
      </c>
      <c r="E46" s="50">
        <v>14.5358</v>
      </c>
      <c r="F46" s="50">
        <v>9.7792999999999992</v>
      </c>
      <c r="G46" s="50">
        <v>14.3118</v>
      </c>
      <c r="H46" s="50">
        <v>7.4006999999999996</v>
      </c>
      <c r="I46" s="50">
        <v>16.259</v>
      </c>
      <c r="J46" s="50">
        <v>16.1373</v>
      </c>
      <c r="K46" s="50">
        <v>9.7792999999999992</v>
      </c>
      <c r="L46" s="50">
        <v>6.6115000000000004</v>
      </c>
      <c r="M46" s="50">
        <v>2.4182000000000001</v>
      </c>
      <c r="N46" s="50">
        <v>6.8971999999999998</v>
      </c>
      <c r="O46" s="50">
        <v>6.6562000000000001</v>
      </c>
      <c r="P46" s="50">
        <v>0</v>
      </c>
    </row>
    <row r="47" spans="1:16" hidden="1" outlineLevel="1">
      <c r="A47" s="15">
        <v>41640</v>
      </c>
      <c r="B47" s="50">
        <v>11.3879</v>
      </c>
      <c r="C47" s="50">
        <v>6.8701999999999996</v>
      </c>
      <c r="D47" s="50">
        <v>13.061</v>
      </c>
      <c r="E47" s="50">
        <v>11.346299999999999</v>
      </c>
      <c r="F47" s="50">
        <v>15.8</v>
      </c>
      <c r="G47" s="50">
        <v>11.8482</v>
      </c>
      <c r="H47" s="50">
        <v>7.0651000000000002</v>
      </c>
      <c r="I47" s="50">
        <v>13.5555</v>
      </c>
      <c r="J47" s="50">
        <v>13.4223</v>
      </c>
      <c r="K47" s="50">
        <v>15.8</v>
      </c>
      <c r="L47" s="50">
        <v>5.5324</v>
      </c>
      <c r="M47" s="50">
        <v>2.5323000000000002</v>
      </c>
      <c r="N47" s="50">
        <v>5.6574</v>
      </c>
      <c r="O47" s="50">
        <v>6.9802</v>
      </c>
      <c r="P47" s="50">
        <v>0</v>
      </c>
    </row>
    <row r="48" spans="1:16" hidden="1" outlineLevel="1">
      <c r="A48" s="15">
        <v>41671</v>
      </c>
      <c r="B48" s="50">
        <v>13.112399999999999</v>
      </c>
      <c r="C48" s="50">
        <v>8.2367000000000008</v>
      </c>
      <c r="D48" s="50">
        <v>15.008100000000001</v>
      </c>
      <c r="E48" s="50">
        <v>10.8338</v>
      </c>
      <c r="F48" s="50">
        <v>15.8</v>
      </c>
      <c r="G48" s="50">
        <v>13.6805</v>
      </c>
      <c r="H48" s="50">
        <v>8.266</v>
      </c>
      <c r="I48" s="50">
        <v>16.009</v>
      </c>
      <c r="J48" s="50">
        <v>11.5794</v>
      </c>
      <c r="K48" s="50">
        <v>15.8</v>
      </c>
      <c r="L48" s="50">
        <v>8.2518999999999991</v>
      </c>
      <c r="M48" s="50">
        <v>2.7366999999999999</v>
      </c>
      <c r="N48" s="50">
        <v>8.3042999999999996</v>
      </c>
      <c r="O48" s="50">
        <v>8.4499999999999993</v>
      </c>
      <c r="P48" s="50">
        <v>0</v>
      </c>
    </row>
    <row r="49" spans="1:16" hidden="1" outlineLevel="1">
      <c r="A49" s="15">
        <v>41699</v>
      </c>
      <c r="B49" s="50">
        <v>13.5823</v>
      </c>
      <c r="C49" s="50">
        <v>6.5529999999999999</v>
      </c>
      <c r="D49" s="50">
        <v>16.605499999999999</v>
      </c>
      <c r="E49" s="50">
        <v>6.2096999999999998</v>
      </c>
      <c r="F49" s="50">
        <v>15.8</v>
      </c>
      <c r="G49" s="50">
        <v>14.2515</v>
      </c>
      <c r="H49" s="50">
        <v>6.5915999999999997</v>
      </c>
      <c r="I49" s="50">
        <v>17.662500000000001</v>
      </c>
      <c r="J49" s="50">
        <v>6.4603000000000002</v>
      </c>
      <c r="K49" s="50">
        <v>15.8</v>
      </c>
      <c r="L49" s="50">
        <v>6.2573999999999996</v>
      </c>
      <c r="M49" s="50">
        <v>4.8781999999999996</v>
      </c>
      <c r="N49" s="50">
        <v>6.5382999999999996</v>
      </c>
      <c r="O49" s="50">
        <v>5.2986000000000004</v>
      </c>
      <c r="P49" s="50">
        <v>0</v>
      </c>
    </row>
    <row r="50" spans="1:16" hidden="1" outlineLevel="1">
      <c r="A50" s="15">
        <v>41730</v>
      </c>
      <c r="B50" s="50">
        <v>11.407299999999999</v>
      </c>
      <c r="C50" s="50">
        <v>8.4589999999999996</v>
      </c>
      <c r="D50" s="50">
        <v>12.863200000000001</v>
      </c>
      <c r="E50" s="50">
        <v>5.2991999999999999</v>
      </c>
      <c r="F50" s="50">
        <v>15.8</v>
      </c>
      <c r="G50" s="50">
        <v>12.626200000000001</v>
      </c>
      <c r="H50" s="50">
        <v>8.8038000000000007</v>
      </c>
      <c r="I50" s="50">
        <v>15.0025</v>
      </c>
      <c r="J50" s="50">
        <v>4.9656000000000002</v>
      </c>
      <c r="K50" s="50">
        <v>15.8</v>
      </c>
      <c r="L50" s="50">
        <v>7.3804999999999996</v>
      </c>
      <c r="M50" s="50">
        <v>2.6922000000000001</v>
      </c>
      <c r="N50" s="50">
        <v>7.6062000000000003</v>
      </c>
      <c r="O50" s="50">
        <v>7.5442999999999998</v>
      </c>
      <c r="P50" s="50">
        <v>0</v>
      </c>
    </row>
    <row r="51" spans="1:16" hidden="1" outlineLevel="1">
      <c r="A51" s="15">
        <v>41760</v>
      </c>
      <c r="B51" s="52">
        <v>12.3775</v>
      </c>
      <c r="C51" s="52">
        <v>8.3072999999999997</v>
      </c>
      <c r="D51" s="52">
        <v>14.6305</v>
      </c>
      <c r="E51" s="52">
        <v>7.9309000000000003</v>
      </c>
      <c r="F51" s="52">
        <v>15.8</v>
      </c>
      <c r="G51" s="52">
        <v>13.672499999999999</v>
      </c>
      <c r="H51" s="52">
        <v>8.8152000000000008</v>
      </c>
      <c r="I51" s="52">
        <v>16.463100000000001</v>
      </c>
      <c r="J51" s="52">
        <v>8.0722000000000005</v>
      </c>
      <c r="K51" s="52">
        <v>15.8</v>
      </c>
      <c r="L51" s="52">
        <v>6.8586</v>
      </c>
      <c r="M51" s="52">
        <v>2.3010000000000002</v>
      </c>
      <c r="N51" s="52">
        <v>7.1025999999999998</v>
      </c>
      <c r="O51" s="52">
        <v>7.5972</v>
      </c>
      <c r="P51" s="52">
        <v>0</v>
      </c>
    </row>
    <row r="52" spans="1:16" hidden="1" outlineLevel="1">
      <c r="A52" s="15">
        <v>41791</v>
      </c>
      <c r="B52" s="52">
        <v>11.981999999999999</v>
      </c>
      <c r="C52" s="52">
        <v>7.9196999999999997</v>
      </c>
      <c r="D52" s="52">
        <v>14.333500000000001</v>
      </c>
      <c r="E52" s="52">
        <v>8.3508999999999993</v>
      </c>
      <c r="F52" s="52">
        <v>15.8</v>
      </c>
      <c r="G52" s="52">
        <v>12.6495</v>
      </c>
      <c r="H52" s="52">
        <v>8.4710000000000001</v>
      </c>
      <c r="I52" s="52">
        <v>15.330299999999999</v>
      </c>
      <c r="J52" s="52">
        <v>8.3878000000000004</v>
      </c>
      <c r="K52" s="52">
        <v>15.8</v>
      </c>
      <c r="L52" s="52">
        <v>6.4542999999999999</v>
      </c>
      <c r="M52" s="52">
        <v>2.5009000000000001</v>
      </c>
      <c r="N52" s="52">
        <v>7.4291999999999998</v>
      </c>
      <c r="O52" s="52">
        <v>7.6784999999999997</v>
      </c>
      <c r="P52" s="52">
        <v>0</v>
      </c>
    </row>
    <row r="53" spans="1:16" hidden="1" outlineLevel="1">
      <c r="A53" s="15">
        <v>41821</v>
      </c>
      <c r="B53" s="52">
        <v>11.5185</v>
      </c>
      <c r="C53" s="52">
        <v>8.1603999999999992</v>
      </c>
      <c r="D53" s="52">
        <v>13.686</v>
      </c>
      <c r="E53" s="52">
        <v>8.2575000000000003</v>
      </c>
      <c r="F53" s="52">
        <v>15.8</v>
      </c>
      <c r="G53" s="52">
        <v>12.0291</v>
      </c>
      <c r="H53" s="52">
        <v>8.8858999999999995</v>
      </c>
      <c r="I53" s="52">
        <v>14.4468</v>
      </c>
      <c r="J53" s="52">
        <v>8.2647999999999993</v>
      </c>
      <c r="K53" s="52">
        <v>15.8</v>
      </c>
      <c r="L53" s="52">
        <v>7.1711</v>
      </c>
      <c r="M53" s="52">
        <v>2.5714000000000001</v>
      </c>
      <c r="N53" s="52">
        <v>8.4709000000000003</v>
      </c>
      <c r="O53" s="52">
        <v>8</v>
      </c>
      <c r="P53" s="52">
        <v>0</v>
      </c>
    </row>
    <row r="54" spans="1:16" hidden="1" outlineLevel="1" collapsed="1">
      <c r="A54" s="15">
        <v>41852</v>
      </c>
      <c r="B54" s="52">
        <v>10.5974</v>
      </c>
      <c r="C54" s="52">
        <v>8.2428000000000008</v>
      </c>
      <c r="D54" s="52">
        <v>13.0641</v>
      </c>
      <c r="E54" s="52">
        <v>7.1341000000000001</v>
      </c>
      <c r="F54" s="52">
        <v>15.8</v>
      </c>
      <c r="G54" s="52">
        <v>11.735200000000001</v>
      </c>
      <c r="H54" s="52">
        <v>8.8712999999999997</v>
      </c>
      <c r="I54" s="52">
        <v>15.9415</v>
      </c>
      <c r="J54" s="52">
        <v>7.3552</v>
      </c>
      <c r="K54" s="52">
        <v>15.8</v>
      </c>
      <c r="L54" s="52">
        <v>6.5525000000000002</v>
      </c>
      <c r="M54" s="52">
        <v>2.6899000000000002</v>
      </c>
      <c r="N54" s="52">
        <v>7.2378999999999998</v>
      </c>
      <c r="O54" s="52">
        <v>4.3738000000000001</v>
      </c>
      <c r="P54" s="52">
        <v>0</v>
      </c>
    </row>
    <row r="55" spans="1:16" hidden="1" outlineLevel="1" collapsed="1">
      <c r="A55" s="15">
        <v>41883</v>
      </c>
      <c r="B55" s="52">
        <v>12.7097</v>
      </c>
      <c r="C55" s="52">
        <v>8.5465999999999998</v>
      </c>
      <c r="D55" s="52">
        <v>16.575099999999999</v>
      </c>
      <c r="E55" s="52">
        <v>7.9320000000000004</v>
      </c>
      <c r="F55" s="52">
        <v>15.8</v>
      </c>
      <c r="G55" s="52">
        <v>13.357900000000001</v>
      </c>
      <c r="H55" s="52">
        <v>8.5549999999999997</v>
      </c>
      <c r="I55" s="52">
        <v>17.4557</v>
      </c>
      <c r="J55" s="52">
        <v>8.5097000000000005</v>
      </c>
      <c r="K55" s="52">
        <v>15.8</v>
      </c>
      <c r="L55" s="52">
        <v>4.5749000000000004</v>
      </c>
      <c r="M55" s="52">
        <v>4.9611999999999998</v>
      </c>
      <c r="N55" s="52">
        <v>4.8887</v>
      </c>
      <c r="O55" s="52">
        <v>4.2370000000000001</v>
      </c>
      <c r="P55" s="52">
        <v>0</v>
      </c>
    </row>
    <row r="56" spans="1:16" hidden="1" outlineLevel="1" collapsed="1">
      <c r="A56" s="15">
        <v>41913</v>
      </c>
      <c r="B56" s="52">
        <v>11.0282</v>
      </c>
      <c r="C56" s="52">
        <v>8.1707000000000001</v>
      </c>
      <c r="D56" s="52">
        <v>14.442</v>
      </c>
      <c r="E56" s="52">
        <v>7.9907000000000004</v>
      </c>
      <c r="F56" s="52">
        <v>15.8</v>
      </c>
      <c r="G56" s="52">
        <v>11.7821</v>
      </c>
      <c r="H56" s="52">
        <v>8.5311000000000003</v>
      </c>
      <c r="I56" s="52">
        <v>17.474499999999999</v>
      </c>
      <c r="J56" s="52">
        <v>7.9463999999999997</v>
      </c>
      <c r="K56" s="52">
        <v>15.8</v>
      </c>
      <c r="L56" s="52">
        <v>7.7634999999999996</v>
      </c>
      <c r="M56" s="52">
        <v>1.6811</v>
      </c>
      <c r="N56" s="52">
        <v>7.9741</v>
      </c>
      <c r="O56" s="52">
        <v>8.4879999999999995</v>
      </c>
      <c r="P56" s="52">
        <v>0</v>
      </c>
    </row>
    <row r="57" spans="1:16" hidden="1" outlineLevel="1" collapsed="1">
      <c r="A57" s="15">
        <v>41944</v>
      </c>
      <c r="B57" s="52">
        <v>10.3344</v>
      </c>
      <c r="C57" s="52">
        <v>8.4078999999999997</v>
      </c>
      <c r="D57" s="52">
        <v>13.592599999999999</v>
      </c>
      <c r="E57" s="52">
        <v>6.0685000000000002</v>
      </c>
      <c r="F57" s="52">
        <v>15.8</v>
      </c>
      <c r="G57" s="52">
        <v>10.908200000000001</v>
      </c>
      <c r="H57" s="52">
        <v>8.5006000000000004</v>
      </c>
      <c r="I57" s="52">
        <v>15.363</v>
      </c>
      <c r="J57" s="52">
        <v>6.1597999999999997</v>
      </c>
      <c r="K57" s="52">
        <v>15.8</v>
      </c>
      <c r="L57" s="52">
        <v>6.0003000000000002</v>
      </c>
      <c r="M57" s="52">
        <v>1.9187000000000001</v>
      </c>
      <c r="N57" s="52">
        <v>6.3593000000000002</v>
      </c>
      <c r="O57" s="52">
        <v>3.7336</v>
      </c>
      <c r="P57" s="52">
        <v>0</v>
      </c>
    </row>
    <row r="58" spans="1:16" hidden="1" outlineLevel="1" collapsed="1">
      <c r="A58" s="15">
        <v>41974</v>
      </c>
      <c r="B58" s="52">
        <v>13.6431</v>
      </c>
      <c r="C58" s="52">
        <v>8.3229000000000006</v>
      </c>
      <c r="D58" s="52">
        <v>16.865400000000001</v>
      </c>
      <c r="E58" s="52">
        <v>7.1330999999999998</v>
      </c>
      <c r="F58" s="52">
        <v>0</v>
      </c>
      <c r="G58" s="52">
        <v>14.410600000000001</v>
      </c>
      <c r="H58" s="52">
        <v>8.5145999999999997</v>
      </c>
      <c r="I58" s="52">
        <v>18.266400000000001</v>
      </c>
      <c r="J58" s="52">
        <v>7.1749999999999998</v>
      </c>
      <c r="K58" s="52">
        <v>0</v>
      </c>
      <c r="L58" s="52">
        <v>6.7998000000000003</v>
      </c>
      <c r="M58" s="52">
        <v>3.0310999999999999</v>
      </c>
      <c r="N58" s="52">
        <v>7.1005000000000003</v>
      </c>
      <c r="O58" s="52">
        <v>6.6055000000000001</v>
      </c>
      <c r="P58" s="52">
        <v>0</v>
      </c>
    </row>
    <row r="59" spans="1:16" hidden="1" outlineLevel="1" collapsed="1">
      <c r="A59" s="15">
        <v>42005</v>
      </c>
      <c r="B59" s="52">
        <v>12.8139</v>
      </c>
      <c r="C59" s="52">
        <v>8.3751999999999995</v>
      </c>
      <c r="D59" s="52">
        <v>14.9916</v>
      </c>
      <c r="E59" s="52">
        <v>6.0251999999999999</v>
      </c>
      <c r="F59" s="52">
        <v>15.8</v>
      </c>
      <c r="G59" s="52">
        <v>14.453900000000001</v>
      </c>
      <c r="H59" s="52">
        <v>9.1051000000000002</v>
      </c>
      <c r="I59" s="52">
        <v>17.152999999999999</v>
      </c>
      <c r="J59" s="52">
        <v>6.4358000000000004</v>
      </c>
      <c r="K59" s="52">
        <v>15.8</v>
      </c>
      <c r="L59" s="52">
        <v>5.9958999999999998</v>
      </c>
      <c r="M59" s="52">
        <v>2.8298000000000001</v>
      </c>
      <c r="N59" s="52">
        <v>6.6464999999999996</v>
      </c>
      <c r="O59" s="52">
        <v>4.5118999999999998</v>
      </c>
      <c r="P59" s="52">
        <v>0</v>
      </c>
    </row>
    <row r="60" spans="1:16" hidden="1" outlineLevel="1" collapsed="1">
      <c r="A60" s="15">
        <v>42036</v>
      </c>
      <c r="B60" s="52">
        <v>15.1061</v>
      </c>
      <c r="C60" s="52">
        <v>8.4862000000000002</v>
      </c>
      <c r="D60" s="52">
        <v>17.1279</v>
      </c>
      <c r="E60" s="52">
        <v>5.5026999999999999</v>
      </c>
      <c r="F60" s="52">
        <v>7.7</v>
      </c>
      <c r="G60" s="52">
        <v>16.659600000000001</v>
      </c>
      <c r="H60" s="52">
        <v>8.8683999999999994</v>
      </c>
      <c r="I60" s="52">
        <v>19.329999999999998</v>
      </c>
      <c r="J60" s="52">
        <v>5.6252000000000004</v>
      </c>
      <c r="K60" s="52">
        <v>0</v>
      </c>
      <c r="L60" s="52">
        <v>7.0271999999999997</v>
      </c>
      <c r="M60" s="52">
        <v>3.4864000000000002</v>
      </c>
      <c r="N60" s="52">
        <v>7.3470000000000004</v>
      </c>
      <c r="O60" s="52">
        <v>3.2976999999999999</v>
      </c>
      <c r="P60" s="52">
        <v>7.7</v>
      </c>
    </row>
    <row r="61" spans="1:16" hidden="1" outlineLevel="1" collapsed="1">
      <c r="A61" s="15">
        <v>42064</v>
      </c>
      <c r="B61" s="52">
        <v>17.733499999999999</v>
      </c>
      <c r="C61" s="52">
        <v>8.9001999999999999</v>
      </c>
      <c r="D61" s="52">
        <v>20.0426</v>
      </c>
      <c r="E61" s="52">
        <v>6.2454000000000001</v>
      </c>
      <c r="F61" s="52">
        <v>0</v>
      </c>
      <c r="G61" s="52">
        <v>19.3477</v>
      </c>
      <c r="H61" s="52">
        <v>9.1267999999999994</v>
      </c>
      <c r="I61" s="52">
        <v>22.326599999999999</v>
      </c>
      <c r="J61" s="52">
        <v>6.1943000000000001</v>
      </c>
      <c r="K61" s="52">
        <v>0</v>
      </c>
      <c r="L61" s="52">
        <v>5.4946000000000002</v>
      </c>
      <c r="M61" s="52">
        <v>2.5085000000000002</v>
      </c>
      <c r="N61" s="52">
        <v>5.5876999999999999</v>
      </c>
      <c r="O61" s="52">
        <v>7.75</v>
      </c>
      <c r="P61" s="52">
        <v>0</v>
      </c>
    </row>
    <row r="62" spans="1:16" hidden="1" outlineLevel="1" collapsed="1">
      <c r="A62" s="15">
        <v>42095</v>
      </c>
      <c r="B62" s="52">
        <v>17.477699999999999</v>
      </c>
      <c r="C62" s="52">
        <v>8.5991999999999997</v>
      </c>
      <c r="D62" s="52">
        <v>20.796199999999999</v>
      </c>
      <c r="E62" s="52">
        <v>9.0486000000000004</v>
      </c>
      <c r="F62" s="52">
        <v>14.8414</v>
      </c>
      <c r="G62" s="52">
        <v>18.615400000000001</v>
      </c>
      <c r="H62" s="52">
        <v>10.0206</v>
      </c>
      <c r="I62" s="52">
        <v>21.735199999999999</v>
      </c>
      <c r="J62" s="52">
        <v>9.0463000000000005</v>
      </c>
      <c r="K62" s="52">
        <v>14.8414</v>
      </c>
      <c r="L62" s="52">
        <v>5.5933000000000002</v>
      </c>
      <c r="M62" s="52">
        <v>4.4198000000000004</v>
      </c>
      <c r="N62" s="52">
        <v>6.6717000000000004</v>
      </c>
      <c r="O62" s="52">
        <v>10.8629</v>
      </c>
      <c r="P62" s="52">
        <v>0</v>
      </c>
    </row>
    <row r="63" spans="1:16" hidden="1" outlineLevel="1" collapsed="1">
      <c r="A63" s="15">
        <v>42125</v>
      </c>
      <c r="B63" s="52">
        <v>16.834</v>
      </c>
      <c r="C63" s="52">
        <v>8.8914000000000009</v>
      </c>
      <c r="D63" s="52">
        <v>18.853899999999999</v>
      </c>
      <c r="E63" s="52">
        <v>13.553699999999999</v>
      </c>
      <c r="F63" s="52">
        <v>0</v>
      </c>
      <c r="G63" s="52">
        <v>18.6374</v>
      </c>
      <c r="H63" s="52">
        <v>9.9840999999999998</v>
      </c>
      <c r="I63" s="52">
        <v>21.192599999999999</v>
      </c>
      <c r="J63" s="52">
        <v>13.9267</v>
      </c>
      <c r="K63" s="52">
        <v>0</v>
      </c>
      <c r="L63" s="52">
        <v>5.3872</v>
      </c>
      <c r="M63" s="52">
        <v>3.0518000000000001</v>
      </c>
      <c r="N63" s="52">
        <v>5.7755999999999998</v>
      </c>
      <c r="O63" s="52">
        <v>5.6641000000000004</v>
      </c>
      <c r="P63" s="52">
        <v>0</v>
      </c>
    </row>
    <row r="64" spans="1:16" hidden="1" outlineLevel="1" collapsed="1">
      <c r="A64" s="15">
        <v>42156</v>
      </c>
      <c r="B64" s="52">
        <v>17.290900000000001</v>
      </c>
      <c r="C64" s="52">
        <v>9.3071000000000002</v>
      </c>
      <c r="D64" s="52">
        <v>19.441099999999999</v>
      </c>
      <c r="E64" s="52">
        <v>9.8772000000000002</v>
      </c>
      <c r="F64" s="52">
        <v>0</v>
      </c>
      <c r="G64" s="52">
        <v>18.1068</v>
      </c>
      <c r="H64" s="52">
        <v>10.5189</v>
      </c>
      <c r="I64" s="52">
        <v>20.204599999999999</v>
      </c>
      <c r="J64" s="52">
        <v>9.8673000000000002</v>
      </c>
      <c r="K64" s="52">
        <v>0</v>
      </c>
      <c r="L64" s="52">
        <v>5.0042</v>
      </c>
      <c r="M64" s="52">
        <v>2.3675000000000002</v>
      </c>
      <c r="N64" s="52">
        <v>6.0880000000000001</v>
      </c>
      <c r="O64" s="52">
        <v>11</v>
      </c>
      <c r="P64" s="52">
        <v>0</v>
      </c>
    </row>
    <row r="65" spans="1:16" hidden="1" outlineLevel="1" collapsed="1">
      <c r="A65" s="15">
        <v>42186</v>
      </c>
      <c r="B65" s="52">
        <v>18.116599999999998</v>
      </c>
      <c r="C65" s="52">
        <v>10.013199999999999</v>
      </c>
      <c r="D65" s="52">
        <v>19.9024</v>
      </c>
      <c r="E65" s="52">
        <v>7.9726999999999997</v>
      </c>
      <c r="F65" s="52">
        <v>0</v>
      </c>
      <c r="G65" s="52">
        <v>19.013999999999999</v>
      </c>
      <c r="H65" s="52">
        <v>11.3931</v>
      </c>
      <c r="I65" s="52">
        <v>20.740500000000001</v>
      </c>
      <c r="J65" s="52">
        <v>7.9630999999999998</v>
      </c>
      <c r="K65" s="52">
        <v>0</v>
      </c>
      <c r="L65" s="52">
        <v>4.6235999999999997</v>
      </c>
      <c r="M65" s="52">
        <v>2.4388000000000001</v>
      </c>
      <c r="N65" s="52">
        <v>5.4015000000000004</v>
      </c>
      <c r="O65" s="52">
        <v>11</v>
      </c>
      <c r="P65" s="52">
        <v>0</v>
      </c>
    </row>
    <row r="66" spans="1:16" hidden="1" outlineLevel="1" collapsed="1">
      <c r="A66" s="15">
        <v>42217</v>
      </c>
      <c r="B66" s="52">
        <v>14.963100000000001</v>
      </c>
      <c r="C66" s="52">
        <v>9.9085999999999999</v>
      </c>
      <c r="D66" s="52">
        <v>16.669699999999999</v>
      </c>
      <c r="E66" s="52">
        <v>7.7042999999999999</v>
      </c>
      <c r="F66" s="52">
        <v>0</v>
      </c>
      <c r="G66" s="52">
        <v>15.638299999999999</v>
      </c>
      <c r="H66" s="52">
        <v>10.7189</v>
      </c>
      <c r="I66" s="52">
        <v>17.403600000000001</v>
      </c>
      <c r="J66" s="52">
        <v>7.6689999999999996</v>
      </c>
      <c r="K66" s="52">
        <v>0</v>
      </c>
      <c r="L66" s="52">
        <v>5.5726000000000004</v>
      </c>
      <c r="M66" s="52">
        <v>2.4401000000000002</v>
      </c>
      <c r="N66" s="52">
        <v>6.2675999999999998</v>
      </c>
      <c r="O66" s="52">
        <v>9</v>
      </c>
      <c r="P66" s="52">
        <v>0</v>
      </c>
    </row>
    <row r="67" spans="1:16" hidden="1" outlineLevel="1" collapsed="1">
      <c r="A67" s="15">
        <v>42248</v>
      </c>
      <c r="B67" s="50">
        <v>14.3087</v>
      </c>
      <c r="C67" s="50">
        <v>10.5844</v>
      </c>
      <c r="D67" s="50">
        <v>15.793200000000001</v>
      </c>
      <c r="E67" s="50">
        <v>8.1265999999999998</v>
      </c>
      <c r="F67" s="50">
        <v>0</v>
      </c>
      <c r="G67" s="50">
        <v>15.324199999999999</v>
      </c>
      <c r="H67" s="50">
        <v>11.670400000000001</v>
      </c>
      <c r="I67" s="50">
        <v>16.963100000000001</v>
      </c>
      <c r="J67" s="50">
        <v>8.1409000000000002</v>
      </c>
      <c r="K67" s="50">
        <v>0</v>
      </c>
      <c r="L67" s="50">
        <v>3.5023</v>
      </c>
      <c r="M67" s="50">
        <v>2.0398000000000001</v>
      </c>
      <c r="N67" s="50">
        <v>3.8980000000000001</v>
      </c>
      <c r="O67" s="50">
        <v>2.2000000000000002</v>
      </c>
      <c r="P67" s="50">
        <v>0</v>
      </c>
    </row>
    <row r="68" spans="1:16" hidden="1" outlineLevel="1" collapsed="1">
      <c r="A68" s="15">
        <v>42278</v>
      </c>
      <c r="B68" s="50">
        <v>14.5054</v>
      </c>
      <c r="C68" s="50">
        <v>10.369899999999999</v>
      </c>
      <c r="D68" s="50">
        <v>16.2576</v>
      </c>
      <c r="E68" s="50">
        <v>7.1973000000000003</v>
      </c>
      <c r="F68" s="50">
        <v>0</v>
      </c>
      <c r="G68" s="50">
        <v>15.1533</v>
      </c>
      <c r="H68" s="50">
        <v>11.301299999999999</v>
      </c>
      <c r="I68" s="50">
        <v>16.815200000000001</v>
      </c>
      <c r="J68" s="50">
        <v>7.3829000000000002</v>
      </c>
      <c r="K68" s="50">
        <v>0</v>
      </c>
      <c r="L68" s="50">
        <v>4.7413999999999996</v>
      </c>
      <c r="M68" s="50">
        <v>2.2246000000000001</v>
      </c>
      <c r="N68" s="50">
        <v>6.0060000000000002</v>
      </c>
      <c r="O68" s="50">
        <v>4.6435000000000004</v>
      </c>
      <c r="P68" s="50">
        <v>0</v>
      </c>
    </row>
    <row r="69" spans="1:16" hidden="1" outlineLevel="1" collapsed="1">
      <c r="A69" s="15">
        <v>42309</v>
      </c>
      <c r="B69" s="50">
        <v>14.920999999999999</v>
      </c>
      <c r="C69" s="50">
        <v>8.4291</v>
      </c>
      <c r="D69" s="50">
        <v>16.495000000000001</v>
      </c>
      <c r="E69" s="50">
        <v>7.4383999999999997</v>
      </c>
      <c r="F69" s="50">
        <v>16.996300000000002</v>
      </c>
      <c r="G69" s="50">
        <v>15.6028</v>
      </c>
      <c r="H69" s="50">
        <v>9.2114999999999991</v>
      </c>
      <c r="I69" s="50">
        <v>17.157900000000001</v>
      </c>
      <c r="J69" s="50">
        <v>7.4977</v>
      </c>
      <c r="K69" s="50">
        <v>16.996300000000002</v>
      </c>
      <c r="L69" s="50">
        <v>6.1700999999999997</v>
      </c>
      <c r="M69" s="50">
        <v>3.1810999999999998</v>
      </c>
      <c r="N69" s="50">
        <v>7.1708999999999996</v>
      </c>
      <c r="O69" s="50">
        <v>4.3</v>
      </c>
      <c r="P69" s="50">
        <v>0</v>
      </c>
    </row>
    <row r="70" spans="1:16" hidden="1" outlineLevel="1" collapsed="1">
      <c r="A70" s="15">
        <v>42339</v>
      </c>
      <c r="B70" s="50">
        <v>15.677899999999999</v>
      </c>
      <c r="C70" s="50">
        <v>9.6942000000000004</v>
      </c>
      <c r="D70" s="50">
        <v>17.575399999999998</v>
      </c>
      <c r="E70" s="50">
        <v>8.3412000000000006</v>
      </c>
      <c r="F70" s="50">
        <v>15.8</v>
      </c>
      <c r="G70" s="50">
        <v>16.167200000000001</v>
      </c>
      <c r="H70" s="50">
        <v>10.380100000000001</v>
      </c>
      <c r="I70" s="50">
        <v>17.9712</v>
      </c>
      <c r="J70" s="50">
        <v>8.4550999999999998</v>
      </c>
      <c r="K70" s="50">
        <v>15.8</v>
      </c>
      <c r="L70" s="50">
        <v>4.7811000000000003</v>
      </c>
      <c r="M70" s="50">
        <v>2.8828999999999998</v>
      </c>
      <c r="N70" s="50">
        <v>6.1135999999999999</v>
      </c>
      <c r="O70" s="50">
        <v>1.3516999999999999</v>
      </c>
      <c r="P70" s="50">
        <v>0</v>
      </c>
    </row>
    <row r="71" spans="1:16" hidden="1" outlineLevel="1" collapsed="1">
      <c r="A71" s="15">
        <v>42370</v>
      </c>
      <c r="B71" s="50">
        <v>15.3851</v>
      </c>
      <c r="C71" s="50">
        <v>9.5442</v>
      </c>
      <c r="D71" s="50">
        <v>16.498000000000001</v>
      </c>
      <c r="E71" s="50">
        <v>8.4047999999999998</v>
      </c>
      <c r="F71" s="50">
        <v>0</v>
      </c>
      <c r="G71" s="50">
        <v>15.817600000000001</v>
      </c>
      <c r="H71" s="50">
        <v>10.7537</v>
      </c>
      <c r="I71" s="50">
        <v>16.7728</v>
      </c>
      <c r="J71" s="50">
        <v>8.4047999999999998</v>
      </c>
      <c r="K71" s="50">
        <v>0</v>
      </c>
      <c r="L71" s="50">
        <v>4.8095999999999997</v>
      </c>
      <c r="M71" s="50">
        <v>3.2088000000000001</v>
      </c>
      <c r="N71" s="50">
        <v>6.0941999999999998</v>
      </c>
      <c r="O71" s="50">
        <v>0</v>
      </c>
      <c r="P71" s="50">
        <v>0</v>
      </c>
    </row>
    <row r="72" spans="1:16" hidden="1" outlineLevel="1" collapsed="1">
      <c r="A72" s="15">
        <v>42401</v>
      </c>
      <c r="B72" s="50">
        <v>14.311500000000001</v>
      </c>
      <c r="C72" s="50">
        <v>9.8003</v>
      </c>
      <c r="D72" s="50">
        <v>15.438599999999999</v>
      </c>
      <c r="E72" s="50">
        <v>8.0852000000000004</v>
      </c>
      <c r="F72" s="50">
        <v>5.1017000000000001</v>
      </c>
      <c r="G72" s="50">
        <v>15.0305</v>
      </c>
      <c r="H72" s="50">
        <v>10.2271</v>
      </c>
      <c r="I72" s="50">
        <v>16.299700000000001</v>
      </c>
      <c r="J72" s="50">
        <v>8.0949000000000009</v>
      </c>
      <c r="K72" s="50">
        <v>15.8</v>
      </c>
      <c r="L72" s="50">
        <v>5.1052</v>
      </c>
      <c r="M72" s="50">
        <v>2.9611999999999998</v>
      </c>
      <c r="N72" s="50">
        <v>5.3506999999999998</v>
      </c>
      <c r="O72" s="50">
        <v>6.6</v>
      </c>
      <c r="P72" s="50">
        <v>5.0999999999999996</v>
      </c>
    </row>
    <row r="73" spans="1:16" hidden="1" outlineLevel="1" collapsed="1">
      <c r="A73" s="15">
        <v>42430</v>
      </c>
      <c r="B73" s="50">
        <v>14.7584</v>
      </c>
      <c r="C73" s="50">
        <v>9.4398999999999997</v>
      </c>
      <c r="D73" s="50">
        <v>16.085799999999999</v>
      </c>
      <c r="E73" s="50">
        <v>8.0291999999999994</v>
      </c>
      <c r="F73" s="50">
        <v>0</v>
      </c>
      <c r="G73" s="50">
        <v>15.372</v>
      </c>
      <c r="H73" s="50">
        <v>10.5732</v>
      </c>
      <c r="I73" s="50">
        <v>16.557099999999998</v>
      </c>
      <c r="J73" s="50">
        <v>8.0291999999999994</v>
      </c>
      <c r="K73" s="50">
        <v>0</v>
      </c>
      <c r="L73" s="50">
        <v>4.9668999999999999</v>
      </c>
      <c r="M73" s="50">
        <v>2.8195000000000001</v>
      </c>
      <c r="N73" s="50">
        <v>6.2446000000000002</v>
      </c>
      <c r="O73" s="50">
        <v>0</v>
      </c>
      <c r="P73" s="50">
        <v>0</v>
      </c>
    </row>
    <row r="74" spans="1:16" hidden="1" outlineLevel="1" collapsed="1">
      <c r="A74" s="15">
        <v>42461</v>
      </c>
      <c r="B74" s="50">
        <v>14.1517</v>
      </c>
      <c r="C74" s="50">
        <v>8.5235000000000003</v>
      </c>
      <c r="D74" s="50">
        <v>15.5763</v>
      </c>
      <c r="E74" s="50">
        <v>8.2093000000000007</v>
      </c>
      <c r="F74" s="50">
        <v>15.8</v>
      </c>
      <c r="G74" s="50">
        <v>14.697900000000001</v>
      </c>
      <c r="H74" s="50">
        <v>9.4926999999999992</v>
      </c>
      <c r="I74" s="50">
        <v>15.9628</v>
      </c>
      <c r="J74" s="50">
        <v>8.2093000000000007</v>
      </c>
      <c r="K74" s="50">
        <v>15.8</v>
      </c>
      <c r="L74" s="50">
        <v>4.1703000000000001</v>
      </c>
      <c r="M74" s="50">
        <v>2.6225999999999998</v>
      </c>
      <c r="N74" s="50">
        <v>5.3735999999999997</v>
      </c>
      <c r="O74" s="50">
        <v>0</v>
      </c>
      <c r="P74" s="50">
        <v>0</v>
      </c>
    </row>
    <row r="75" spans="1:16" hidden="1" outlineLevel="1" collapsed="1">
      <c r="A75" s="15">
        <v>42491</v>
      </c>
      <c r="B75" s="50">
        <v>13.1835</v>
      </c>
      <c r="C75" s="50">
        <v>8.6212999999999997</v>
      </c>
      <c r="D75" s="50">
        <v>14.4382</v>
      </c>
      <c r="E75" s="50">
        <v>10.6762</v>
      </c>
      <c r="F75" s="50">
        <v>0</v>
      </c>
      <c r="G75" s="50">
        <v>14.073399999999999</v>
      </c>
      <c r="H75" s="50">
        <v>9.7347000000000001</v>
      </c>
      <c r="I75" s="50">
        <v>15.2468</v>
      </c>
      <c r="J75" s="50">
        <v>11.1363</v>
      </c>
      <c r="K75" s="50">
        <v>0</v>
      </c>
      <c r="L75" s="50">
        <v>4.1144999999999996</v>
      </c>
      <c r="M75" s="50">
        <v>2.4771999999999998</v>
      </c>
      <c r="N75" s="50">
        <v>4.8817000000000004</v>
      </c>
      <c r="O75" s="50">
        <v>3.4035000000000002</v>
      </c>
      <c r="P75" s="50">
        <v>0</v>
      </c>
    </row>
    <row r="76" spans="1:16" hidden="1" outlineLevel="1" collapsed="1">
      <c r="A76" s="15">
        <v>42522</v>
      </c>
      <c r="B76" s="50">
        <v>13.572900000000001</v>
      </c>
      <c r="C76" s="50">
        <v>8.7702000000000009</v>
      </c>
      <c r="D76" s="50">
        <v>14.529299999999999</v>
      </c>
      <c r="E76" s="50">
        <v>7.8083999999999998</v>
      </c>
      <c r="F76" s="50">
        <v>15.2</v>
      </c>
      <c r="G76" s="50">
        <v>14.023199999999999</v>
      </c>
      <c r="H76" s="50">
        <v>9.6135000000000002</v>
      </c>
      <c r="I76" s="50">
        <v>14.874700000000001</v>
      </c>
      <c r="J76" s="50">
        <v>7.8083999999999998</v>
      </c>
      <c r="K76" s="50">
        <v>15.2</v>
      </c>
      <c r="L76" s="50">
        <v>5.0303000000000004</v>
      </c>
      <c r="M76" s="50">
        <v>3.0289000000000001</v>
      </c>
      <c r="N76" s="50">
        <v>6.0743</v>
      </c>
      <c r="O76" s="50">
        <v>0</v>
      </c>
      <c r="P76" s="50">
        <v>0</v>
      </c>
    </row>
    <row r="77" spans="1:16" hidden="1" outlineLevel="1" collapsed="1">
      <c r="A77" s="15">
        <v>42552</v>
      </c>
      <c r="B77" s="50">
        <v>12.392099999999999</v>
      </c>
      <c r="C77" s="50">
        <v>8.7881999999999998</v>
      </c>
      <c r="D77" s="50">
        <v>13.2438</v>
      </c>
      <c r="E77" s="50">
        <v>7.8144</v>
      </c>
      <c r="F77" s="50">
        <v>0</v>
      </c>
      <c r="G77" s="50">
        <v>12.7372</v>
      </c>
      <c r="H77" s="50">
        <v>9.16</v>
      </c>
      <c r="I77" s="50">
        <v>13.6013</v>
      </c>
      <c r="J77" s="50">
        <v>7.8144</v>
      </c>
      <c r="K77" s="50">
        <v>0</v>
      </c>
      <c r="L77" s="50">
        <v>5.4569999999999999</v>
      </c>
      <c r="M77" s="50">
        <v>2.5030999999999999</v>
      </c>
      <c r="N77" s="50">
        <v>6.1029999999999998</v>
      </c>
      <c r="O77" s="50">
        <v>0</v>
      </c>
      <c r="P77" s="50">
        <v>0</v>
      </c>
    </row>
    <row r="78" spans="1:16" hidden="1" outlineLevel="1" collapsed="1">
      <c r="A78" s="15">
        <v>42583</v>
      </c>
      <c r="B78" s="50">
        <v>11.699199999999999</v>
      </c>
      <c r="C78" s="50">
        <v>8.5816999999999997</v>
      </c>
      <c r="D78" s="50">
        <v>12.398300000000001</v>
      </c>
      <c r="E78" s="50">
        <v>7.7716000000000003</v>
      </c>
      <c r="F78" s="50">
        <v>12.4</v>
      </c>
      <c r="G78" s="50">
        <v>12.2836</v>
      </c>
      <c r="H78" s="50">
        <v>9.2059999999999995</v>
      </c>
      <c r="I78" s="50">
        <v>13.000299999999999</v>
      </c>
      <c r="J78" s="50">
        <v>7.7119</v>
      </c>
      <c r="K78" s="50">
        <v>12.4</v>
      </c>
      <c r="L78" s="50">
        <v>4.3461999999999996</v>
      </c>
      <c r="M78" s="50">
        <v>1.9409000000000001</v>
      </c>
      <c r="N78" s="50">
        <v>4.7119</v>
      </c>
      <c r="O78" s="50">
        <v>9</v>
      </c>
      <c r="P78" s="50">
        <v>0</v>
      </c>
    </row>
    <row r="79" spans="1:16" hidden="1" outlineLevel="1" collapsed="1">
      <c r="A79" s="15">
        <v>42614</v>
      </c>
      <c r="B79" s="50">
        <v>11.7113</v>
      </c>
      <c r="C79" s="50">
        <v>8.9664999999999999</v>
      </c>
      <c r="D79" s="50">
        <v>12.537000000000001</v>
      </c>
      <c r="E79" s="50">
        <v>7.8019999999999996</v>
      </c>
      <c r="F79" s="50">
        <v>12.4</v>
      </c>
      <c r="G79" s="50">
        <v>12.115600000000001</v>
      </c>
      <c r="H79" s="50">
        <v>9.5071999999999992</v>
      </c>
      <c r="I79" s="50">
        <v>12.906499999999999</v>
      </c>
      <c r="J79" s="50">
        <v>7.7393000000000001</v>
      </c>
      <c r="K79" s="50">
        <v>12.4</v>
      </c>
      <c r="L79" s="50">
        <v>4.1688000000000001</v>
      </c>
      <c r="M79" s="50">
        <v>2.6716000000000002</v>
      </c>
      <c r="N79" s="50">
        <v>4.5557999999999996</v>
      </c>
      <c r="O79" s="50">
        <v>9</v>
      </c>
      <c r="P79" s="50">
        <v>0</v>
      </c>
    </row>
    <row r="80" spans="1:16" hidden="1" outlineLevel="1" collapsed="1">
      <c r="A80" s="15">
        <v>42644</v>
      </c>
      <c r="B80" s="50">
        <v>11.7501</v>
      </c>
      <c r="C80" s="50">
        <v>8.5625</v>
      </c>
      <c r="D80" s="50">
        <v>12.7242</v>
      </c>
      <c r="E80" s="50">
        <v>7.0522999999999998</v>
      </c>
      <c r="F80" s="50">
        <v>4.2032999999999996</v>
      </c>
      <c r="G80" s="50">
        <v>12.1089</v>
      </c>
      <c r="H80" s="50">
        <v>8.6742000000000008</v>
      </c>
      <c r="I80" s="50">
        <v>13.0931</v>
      </c>
      <c r="J80" s="50">
        <v>7.5572999999999997</v>
      </c>
      <c r="K80" s="50">
        <v>14.069800000000001</v>
      </c>
      <c r="L80" s="50">
        <v>4.4269999999999996</v>
      </c>
      <c r="M80" s="50">
        <v>1.9052</v>
      </c>
      <c r="N80" s="50">
        <v>4.6951999999999998</v>
      </c>
      <c r="O80" s="50">
        <v>4.2</v>
      </c>
      <c r="P80" s="50">
        <v>4.2</v>
      </c>
    </row>
    <row r="81" spans="1:16" hidden="1" outlineLevel="1" collapsed="1">
      <c r="A81" s="15">
        <v>42675</v>
      </c>
      <c r="B81" s="50">
        <v>10.8127</v>
      </c>
      <c r="C81" s="50">
        <v>8.8353999999999999</v>
      </c>
      <c r="D81" s="50">
        <v>11.387</v>
      </c>
      <c r="E81" s="50">
        <v>7.7521000000000004</v>
      </c>
      <c r="F81" s="50">
        <v>4.2042999999999999</v>
      </c>
      <c r="G81" s="50">
        <v>11.312099999999999</v>
      </c>
      <c r="H81" s="50">
        <v>9.1018000000000008</v>
      </c>
      <c r="I81" s="50">
        <v>11.97</v>
      </c>
      <c r="J81" s="50">
        <v>7.7521000000000004</v>
      </c>
      <c r="K81" s="50">
        <v>13.767099999999999</v>
      </c>
      <c r="L81" s="50">
        <v>4.4785000000000004</v>
      </c>
      <c r="M81" s="50">
        <v>2.1806000000000001</v>
      </c>
      <c r="N81" s="50">
        <v>4.7088999999999999</v>
      </c>
      <c r="O81" s="50">
        <v>0</v>
      </c>
      <c r="P81" s="50">
        <v>4.2</v>
      </c>
    </row>
    <row r="82" spans="1:16" hidden="1" outlineLevel="1" collapsed="1">
      <c r="A82" s="15">
        <v>42705</v>
      </c>
      <c r="B82" s="50">
        <v>11.2448</v>
      </c>
      <c r="C82" s="50">
        <v>7.1454000000000004</v>
      </c>
      <c r="D82" s="50">
        <v>12.755800000000001</v>
      </c>
      <c r="E82" s="50">
        <v>7.8085000000000004</v>
      </c>
      <c r="F82" s="50">
        <v>15</v>
      </c>
      <c r="G82" s="50">
        <v>11.6363</v>
      </c>
      <c r="H82" s="50">
        <v>7.4641000000000002</v>
      </c>
      <c r="I82" s="50">
        <v>13.202400000000001</v>
      </c>
      <c r="J82" s="50">
        <v>7.8685999999999998</v>
      </c>
      <c r="K82" s="50">
        <v>15</v>
      </c>
      <c r="L82" s="50">
        <v>3.6989999999999998</v>
      </c>
      <c r="M82" s="50">
        <v>1.9998</v>
      </c>
      <c r="N82" s="50">
        <v>4.3113000000000001</v>
      </c>
      <c r="O82" s="50">
        <v>1.8</v>
      </c>
      <c r="P82" s="50">
        <v>0</v>
      </c>
    </row>
    <row r="83" spans="1:16" hidden="1" outlineLevel="1" collapsed="1">
      <c r="A83" s="15">
        <v>42736</v>
      </c>
      <c r="B83" s="50">
        <v>11.444599999999999</v>
      </c>
      <c r="C83" s="50">
        <v>6.9817999999999998</v>
      </c>
      <c r="D83" s="50">
        <v>12.441000000000001</v>
      </c>
      <c r="E83" s="50">
        <v>7.8144</v>
      </c>
      <c r="F83" s="50">
        <v>15</v>
      </c>
      <c r="G83" s="50">
        <v>11.7963</v>
      </c>
      <c r="H83" s="50">
        <v>7.3903999999999996</v>
      </c>
      <c r="I83" s="50">
        <v>12.7874</v>
      </c>
      <c r="J83" s="50">
        <v>7.8144</v>
      </c>
      <c r="K83" s="50">
        <v>15</v>
      </c>
      <c r="L83" s="50">
        <v>4.1112000000000002</v>
      </c>
      <c r="M83" s="50">
        <v>2.0366</v>
      </c>
      <c r="N83" s="50">
        <v>4.7542</v>
      </c>
      <c r="O83" s="50">
        <v>0</v>
      </c>
      <c r="P83" s="50">
        <v>0</v>
      </c>
    </row>
    <row r="84" spans="1:16" hidden="1" outlineLevel="1" collapsed="1">
      <c r="A84" s="15">
        <v>42767</v>
      </c>
      <c r="B84" s="50">
        <v>10.8931</v>
      </c>
      <c r="C84" s="50">
        <v>6.9577</v>
      </c>
      <c r="D84" s="50">
        <v>11.910299999999999</v>
      </c>
      <c r="E84" s="50">
        <v>7.8720999999999997</v>
      </c>
      <c r="F84" s="50">
        <v>4.3521999999999998</v>
      </c>
      <c r="G84" s="50">
        <v>11.4541</v>
      </c>
      <c r="H84" s="50">
        <v>7.8032000000000004</v>
      </c>
      <c r="I84" s="50">
        <v>12.4056</v>
      </c>
      <c r="J84" s="50">
        <v>7.8720999999999997</v>
      </c>
      <c r="K84" s="50">
        <v>15</v>
      </c>
      <c r="L84" s="50">
        <v>2.7966000000000002</v>
      </c>
      <c r="M84" s="50">
        <v>0.79049999999999998</v>
      </c>
      <c r="N84" s="50">
        <v>3.6682000000000001</v>
      </c>
      <c r="O84" s="50">
        <v>0</v>
      </c>
      <c r="P84" s="50">
        <v>4.3520000000000003</v>
      </c>
    </row>
    <row r="85" spans="1:16" hidden="1" outlineLevel="1" collapsed="1">
      <c r="A85" s="15">
        <v>42795</v>
      </c>
      <c r="B85" s="50">
        <v>10.965</v>
      </c>
      <c r="C85" s="50">
        <v>7.3041</v>
      </c>
      <c r="D85" s="50">
        <v>12.2616</v>
      </c>
      <c r="E85" s="50">
        <v>7.8996000000000004</v>
      </c>
      <c r="F85" s="50">
        <v>15</v>
      </c>
      <c r="G85" s="50">
        <v>11.312799999999999</v>
      </c>
      <c r="H85" s="50">
        <v>7.5952000000000002</v>
      </c>
      <c r="I85" s="50">
        <v>12.6662</v>
      </c>
      <c r="J85" s="50">
        <v>7.8996000000000004</v>
      </c>
      <c r="K85" s="50">
        <v>15</v>
      </c>
      <c r="L85" s="50">
        <v>3.1417999999999999</v>
      </c>
      <c r="M85" s="50">
        <v>1.0357000000000001</v>
      </c>
      <c r="N85" s="50">
        <v>3.7391000000000001</v>
      </c>
      <c r="O85" s="50">
        <v>0</v>
      </c>
      <c r="P85" s="50">
        <v>0</v>
      </c>
    </row>
    <row r="86" spans="1:16" hidden="1" outlineLevel="1" collapsed="1">
      <c r="A86" s="15">
        <v>42826</v>
      </c>
      <c r="B86" s="50">
        <v>10.9031</v>
      </c>
      <c r="C86" s="50">
        <v>7.2778999999999998</v>
      </c>
      <c r="D86" s="50">
        <v>12.3856</v>
      </c>
      <c r="E86" s="50">
        <v>7.2390999999999996</v>
      </c>
      <c r="F86" s="50">
        <v>14.502700000000001</v>
      </c>
      <c r="G86" s="50">
        <v>11.114000000000001</v>
      </c>
      <c r="H86" s="50">
        <v>7.4116999999999997</v>
      </c>
      <c r="I86" s="50">
        <v>12.656599999999999</v>
      </c>
      <c r="J86" s="50">
        <v>7.2390999999999996</v>
      </c>
      <c r="K86" s="50">
        <v>14.502700000000001</v>
      </c>
      <c r="L86" s="50">
        <v>2.7734999999999999</v>
      </c>
      <c r="M86" s="50">
        <v>1.1286</v>
      </c>
      <c r="N86" s="50">
        <v>3.1774</v>
      </c>
      <c r="O86" s="50">
        <v>0</v>
      </c>
      <c r="P86" s="50">
        <v>0</v>
      </c>
    </row>
    <row r="87" spans="1:16" hidden="1" outlineLevel="1" collapsed="1">
      <c r="A87" s="15">
        <v>42856</v>
      </c>
      <c r="B87" s="50">
        <v>9.7209000000000003</v>
      </c>
      <c r="C87" s="50">
        <v>6.3593000000000002</v>
      </c>
      <c r="D87" s="50">
        <v>10.7446</v>
      </c>
      <c r="E87" s="50">
        <v>9.3436000000000003</v>
      </c>
      <c r="F87" s="50">
        <v>14.5</v>
      </c>
      <c r="G87" s="50">
        <v>10.1655</v>
      </c>
      <c r="H87" s="50">
        <v>6.6848999999999998</v>
      </c>
      <c r="I87" s="50">
        <v>11.2409</v>
      </c>
      <c r="J87" s="50">
        <v>9.6913999999999998</v>
      </c>
      <c r="K87" s="50">
        <v>14.5</v>
      </c>
      <c r="L87" s="50">
        <v>2.875</v>
      </c>
      <c r="M87" s="50">
        <v>1.4358</v>
      </c>
      <c r="N87" s="50">
        <v>3.3062</v>
      </c>
      <c r="O87" s="50">
        <v>2.7</v>
      </c>
      <c r="P87" s="50">
        <v>0</v>
      </c>
    </row>
    <row r="88" spans="1:16" hidden="1" outlineLevel="1" collapsed="1">
      <c r="A88" s="15">
        <v>42887</v>
      </c>
      <c r="B88" s="50">
        <v>10.2399</v>
      </c>
      <c r="C88" s="50">
        <v>5.9528999999999996</v>
      </c>
      <c r="D88" s="50">
        <v>11.6609</v>
      </c>
      <c r="E88" s="50">
        <v>7.3305999999999996</v>
      </c>
      <c r="F88" s="50">
        <v>14.490399999999999</v>
      </c>
      <c r="G88" s="50">
        <v>10.539199999999999</v>
      </c>
      <c r="H88" s="50">
        <v>6.1971999999999996</v>
      </c>
      <c r="I88" s="50">
        <v>11.978400000000001</v>
      </c>
      <c r="J88" s="50">
        <v>7.3305999999999996</v>
      </c>
      <c r="K88" s="50">
        <v>14.490399999999999</v>
      </c>
      <c r="L88" s="50">
        <v>2.7084999999999999</v>
      </c>
      <c r="M88" s="50">
        <v>1.3288</v>
      </c>
      <c r="N88" s="50">
        <v>3.2757000000000001</v>
      </c>
      <c r="O88" s="50">
        <v>0</v>
      </c>
      <c r="P88" s="50">
        <v>0</v>
      </c>
    </row>
    <row r="89" spans="1:16" hidden="1" outlineLevel="1" collapsed="1">
      <c r="A89" s="15">
        <v>42917</v>
      </c>
      <c r="B89" s="50">
        <v>9.0449999999999999</v>
      </c>
      <c r="C89" s="50">
        <v>4.9341999999999997</v>
      </c>
      <c r="D89" s="50">
        <v>10.7121</v>
      </c>
      <c r="E89" s="50">
        <v>7.4829999999999997</v>
      </c>
      <c r="F89" s="50">
        <v>14</v>
      </c>
      <c r="G89" s="50">
        <v>9.2944999999999993</v>
      </c>
      <c r="H89" s="50">
        <v>5.1756000000000002</v>
      </c>
      <c r="I89" s="50">
        <v>10.9404</v>
      </c>
      <c r="J89" s="50">
        <v>7.4829999999999997</v>
      </c>
      <c r="K89" s="50">
        <v>14</v>
      </c>
      <c r="L89" s="50">
        <v>2.2921999999999998</v>
      </c>
      <c r="M89" s="50">
        <v>1.3065</v>
      </c>
      <c r="N89" s="50">
        <v>3.0762</v>
      </c>
      <c r="O89" s="50">
        <v>0</v>
      </c>
      <c r="P89" s="50">
        <v>0</v>
      </c>
    </row>
    <row r="90" spans="1:16" hidden="1" outlineLevel="1" collapsed="1">
      <c r="A90" s="15">
        <v>42948</v>
      </c>
      <c r="B90" s="50">
        <v>8.1691000000000003</v>
      </c>
      <c r="C90" s="50">
        <v>5.2369000000000003</v>
      </c>
      <c r="D90" s="50">
        <v>9.2070000000000007</v>
      </c>
      <c r="E90" s="50">
        <v>7.0594000000000001</v>
      </c>
      <c r="F90" s="50">
        <v>13.562099999999999</v>
      </c>
      <c r="G90" s="50">
        <v>8.7872000000000003</v>
      </c>
      <c r="H90" s="50">
        <v>5.5651999999999999</v>
      </c>
      <c r="I90" s="50">
        <v>10.023899999999999</v>
      </c>
      <c r="J90" s="50">
        <v>7.0594000000000001</v>
      </c>
      <c r="K90" s="50">
        <v>13.562099999999999</v>
      </c>
      <c r="L90" s="50">
        <v>2.0009999999999999</v>
      </c>
      <c r="M90" s="50">
        <v>1.3842000000000001</v>
      </c>
      <c r="N90" s="50">
        <v>2.1494</v>
      </c>
      <c r="O90" s="50">
        <v>0</v>
      </c>
      <c r="P90" s="50">
        <v>0</v>
      </c>
    </row>
    <row r="91" spans="1:16" hidden="1" outlineLevel="1" collapsed="1">
      <c r="A91" s="15">
        <v>42979</v>
      </c>
      <c r="B91" s="50">
        <v>8.3504000000000005</v>
      </c>
      <c r="C91" s="50">
        <v>5.2133000000000003</v>
      </c>
      <c r="D91" s="50">
        <v>9.3241999999999994</v>
      </c>
      <c r="E91" s="50">
        <v>8.7995999999999999</v>
      </c>
      <c r="F91" s="50">
        <v>3.6</v>
      </c>
      <c r="G91" s="50">
        <v>8.7851999999999997</v>
      </c>
      <c r="H91" s="50">
        <v>5.5373999999999999</v>
      </c>
      <c r="I91" s="50">
        <v>9.7556999999999992</v>
      </c>
      <c r="J91" s="50">
        <v>9.1571999999999996</v>
      </c>
      <c r="K91" s="50">
        <v>14</v>
      </c>
      <c r="L91" s="50">
        <v>2.42</v>
      </c>
      <c r="M91" s="50">
        <v>1.1725000000000001</v>
      </c>
      <c r="N91" s="50">
        <v>2.9257</v>
      </c>
      <c r="O91" s="50">
        <v>1.1000000000000001</v>
      </c>
      <c r="P91" s="50">
        <v>3.6</v>
      </c>
    </row>
    <row r="92" spans="1:16" hidden="1" outlineLevel="1" collapsed="1">
      <c r="A92" s="15">
        <v>43009</v>
      </c>
      <c r="B92" s="50">
        <v>8.8820999999999994</v>
      </c>
      <c r="C92" s="50">
        <v>4.8601999999999999</v>
      </c>
      <c r="D92" s="50">
        <v>10.7464</v>
      </c>
      <c r="E92" s="50">
        <v>6.7050999999999998</v>
      </c>
      <c r="F92" s="50">
        <v>1.6012999999999999</v>
      </c>
      <c r="G92" s="50">
        <v>9.1943000000000001</v>
      </c>
      <c r="H92" s="50">
        <v>5.1535000000000002</v>
      </c>
      <c r="I92" s="50">
        <v>10.9968</v>
      </c>
      <c r="J92" s="50">
        <v>6.7140000000000004</v>
      </c>
      <c r="K92" s="50">
        <v>13.997400000000001</v>
      </c>
      <c r="L92" s="50">
        <v>1.726</v>
      </c>
      <c r="M92" s="50">
        <v>1.4541999999999999</v>
      </c>
      <c r="N92" s="50">
        <v>2.0188000000000001</v>
      </c>
      <c r="O92" s="50">
        <v>2.7</v>
      </c>
      <c r="P92" s="50">
        <v>1.6</v>
      </c>
    </row>
    <row r="93" spans="1:16" hidden="1" outlineLevel="1" collapsed="1">
      <c r="A93" s="15">
        <v>43040</v>
      </c>
      <c r="B93" s="50">
        <v>8.5681999999999992</v>
      </c>
      <c r="C93" s="50">
        <v>4.4569000000000001</v>
      </c>
      <c r="D93" s="50">
        <v>10.164999999999999</v>
      </c>
      <c r="E93" s="50">
        <v>6.6417999999999999</v>
      </c>
      <c r="F93" s="50">
        <v>0</v>
      </c>
      <c r="G93" s="50">
        <v>9.2667000000000002</v>
      </c>
      <c r="H93" s="50">
        <v>5.1997999999999998</v>
      </c>
      <c r="I93" s="50">
        <v>10.8436</v>
      </c>
      <c r="J93" s="50">
        <v>6.6626000000000003</v>
      </c>
      <c r="K93" s="50">
        <v>0</v>
      </c>
      <c r="L93" s="50">
        <v>2.1455000000000002</v>
      </c>
      <c r="M93" s="50">
        <v>0.65300000000000002</v>
      </c>
      <c r="N93" s="50">
        <v>3.073</v>
      </c>
      <c r="O93" s="50">
        <v>2.5</v>
      </c>
      <c r="P93" s="50">
        <v>0</v>
      </c>
    </row>
    <row r="94" spans="1:16" hidden="1" outlineLevel="1" collapsed="1">
      <c r="A94" s="15">
        <v>43070</v>
      </c>
      <c r="B94" s="50">
        <v>9.3552999999999997</v>
      </c>
      <c r="C94" s="50">
        <v>5.3394000000000004</v>
      </c>
      <c r="D94" s="50">
        <v>10.4491</v>
      </c>
      <c r="E94" s="50">
        <v>8.7271999999999998</v>
      </c>
      <c r="F94" s="50">
        <v>0.46489999999999998</v>
      </c>
      <c r="G94" s="50">
        <v>10.306900000000001</v>
      </c>
      <c r="H94" s="50">
        <v>5.6908000000000003</v>
      </c>
      <c r="I94" s="50">
        <v>11.802099999999999</v>
      </c>
      <c r="J94" s="50">
        <v>8.7484999999999999</v>
      </c>
      <c r="K94" s="50">
        <v>0.46489999999999998</v>
      </c>
      <c r="L94" s="50">
        <v>2.4927000000000001</v>
      </c>
      <c r="M94" s="50">
        <v>1.3980999999999999</v>
      </c>
      <c r="N94" s="50">
        <v>2.6465000000000001</v>
      </c>
      <c r="O94" s="50">
        <v>2</v>
      </c>
      <c r="P94" s="50">
        <v>0</v>
      </c>
    </row>
    <row r="95" spans="1:16" hidden="1" outlineLevel="1" collapsed="1">
      <c r="A95" s="15">
        <v>43101</v>
      </c>
      <c r="B95" s="50">
        <v>9.8021999999999991</v>
      </c>
      <c r="C95" s="50">
        <v>4.8733000000000004</v>
      </c>
      <c r="D95" s="50">
        <v>11.0379</v>
      </c>
      <c r="E95" s="50">
        <v>7.9752000000000001</v>
      </c>
      <c r="F95" s="50">
        <v>5</v>
      </c>
      <c r="G95" s="50">
        <v>10.5726</v>
      </c>
      <c r="H95" s="50">
        <v>5.7008000000000001</v>
      </c>
      <c r="I95" s="50">
        <v>11.7493</v>
      </c>
      <c r="J95" s="50">
        <v>7.9752000000000001</v>
      </c>
      <c r="K95" s="50">
        <v>5</v>
      </c>
      <c r="L95" s="50">
        <v>1.6899</v>
      </c>
      <c r="M95" s="50">
        <v>1.5328999999999999</v>
      </c>
      <c r="N95" s="50">
        <v>1.7831999999999999</v>
      </c>
      <c r="O95" s="50">
        <v>0</v>
      </c>
      <c r="P95" s="50">
        <v>0</v>
      </c>
    </row>
    <row r="96" spans="1:16" hidden="1" outlineLevel="1" collapsed="1">
      <c r="A96" s="15">
        <v>43132</v>
      </c>
      <c r="B96" s="50">
        <v>9.4417000000000009</v>
      </c>
      <c r="C96" s="50">
        <v>5.1257999999999999</v>
      </c>
      <c r="D96" s="50">
        <v>10.588800000000001</v>
      </c>
      <c r="E96" s="50">
        <v>7.4047999999999998</v>
      </c>
      <c r="F96" s="50">
        <v>2.9338000000000002</v>
      </c>
      <c r="G96" s="50">
        <v>10.3924</v>
      </c>
      <c r="H96" s="50">
        <v>5.8700999999999999</v>
      </c>
      <c r="I96" s="50">
        <v>11.69</v>
      </c>
      <c r="J96" s="50">
        <v>7.4047999999999998</v>
      </c>
      <c r="K96" s="50">
        <v>5.0048000000000004</v>
      </c>
      <c r="L96" s="50">
        <v>2.6314000000000002</v>
      </c>
      <c r="M96" s="50">
        <v>1.5072000000000001</v>
      </c>
      <c r="N96" s="50">
        <v>2.9586999999999999</v>
      </c>
      <c r="O96" s="50">
        <v>0</v>
      </c>
      <c r="P96" s="50">
        <v>1.1451</v>
      </c>
    </row>
    <row r="97" spans="1:16" hidden="1" outlineLevel="1" collapsed="1">
      <c r="A97" s="15">
        <v>43160</v>
      </c>
      <c r="B97" s="50">
        <v>10.7377</v>
      </c>
      <c r="C97" s="50">
        <v>5.3432000000000004</v>
      </c>
      <c r="D97" s="50">
        <v>12.3803</v>
      </c>
      <c r="E97" s="50">
        <v>7.7327000000000004</v>
      </c>
      <c r="F97" s="50">
        <v>5.0000999999999998</v>
      </c>
      <c r="G97" s="50">
        <v>11.1762</v>
      </c>
      <c r="H97" s="50">
        <v>6.0625999999999998</v>
      </c>
      <c r="I97" s="50">
        <v>12.5946</v>
      </c>
      <c r="J97" s="50">
        <v>7.9356</v>
      </c>
      <c r="K97" s="50">
        <v>5.0000999999999998</v>
      </c>
      <c r="L97" s="50">
        <v>1.9156</v>
      </c>
      <c r="M97" s="50">
        <v>1.5209999999999999</v>
      </c>
      <c r="N97" s="50">
        <v>2.7073</v>
      </c>
      <c r="O97" s="50">
        <v>1.3660000000000001</v>
      </c>
      <c r="P97" s="50">
        <v>0</v>
      </c>
    </row>
    <row r="98" spans="1:16" hidden="1" outlineLevel="1" collapsed="1">
      <c r="A98" s="15">
        <v>43191</v>
      </c>
      <c r="B98" s="50">
        <v>11.3605</v>
      </c>
      <c r="C98" s="50">
        <v>6.1120999999999999</v>
      </c>
      <c r="D98" s="50">
        <v>12.972099999999999</v>
      </c>
      <c r="E98" s="50">
        <v>8.4375999999999998</v>
      </c>
      <c r="F98" s="50">
        <v>4.5342000000000002</v>
      </c>
      <c r="G98" s="50">
        <v>11.810499999999999</v>
      </c>
      <c r="H98" s="50">
        <v>6.7539999999999996</v>
      </c>
      <c r="I98" s="50">
        <v>13.212300000000001</v>
      </c>
      <c r="J98" s="50">
        <v>14.167</v>
      </c>
      <c r="K98" s="50">
        <v>5.2565</v>
      </c>
      <c r="L98" s="50">
        <v>1.4719</v>
      </c>
      <c r="M98" s="50">
        <v>0.78690000000000004</v>
      </c>
      <c r="N98" s="50">
        <v>2.4563999999999999</v>
      </c>
      <c r="O98" s="50">
        <v>1.5659000000000001</v>
      </c>
      <c r="P98" s="50">
        <v>2.1</v>
      </c>
    </row>
    <row r="99" spans="1:16" hidden="1" outlineLevel="1" collapsed="1">
      <c r="A99" s="15">
        <v>43221</v>
      </c>
      <c r="B99" s="50">
        <v>11.073600000000001</v>
      </c>
      <c r="C99" s="50">
        <v>6.4157000000000002</v>
      </c>
      <c r="D99" s="50">
        <v>12.3672</v>
      </c>
      <c r="E99" s="50">
        <v>3.0417000000000001</v>
      </c>
      <c r="F99" s="50">
        <v>5.2096999999999998</v>
      </c>
      <c r="G99" s="50">
        <v>11.381600000000001</v>
      </c>
      <c r="H99" s="50">
        <v>6.8754</v>
      </c>
      <c r="I99" s="50">
        <v>12.546900000000001</v>
      </c>
      <c r="J99" s="50">
        <v>13.506399999999999</v>
      </c>
      <c r="K99" s="50">
        <v>5.2096999999999998</v>
      </c>
      <c r="L99" s="50">
        <v>1.7624</v>
      </c>
      <c r="M99" s="50">
        <v>0.97009999999999996</v>
      </c>
      <c r="N99" s="50">
        <v>2.7296</v>
      </c>
      <c r="O99" s="50">
        <v>1.1000000000000001</v>
      </c>
      <c r="P99" s="50">
        <v>0</v>
      </c>
    </row>
    <row r="100" spans="1:16" hidden="1" outlineLevel="1" collapsed="1">
      <c r="A100" s="15">
        <v>43252</v>
      </c>
      <c r="B100" s="50">
        <v>10.479699999999999</v>
      </c>
      <c r="C100" s="50">
        <v>5.9455</v>
      </c>
      <c r="D100" s="50">
        <v>12.1281</v>
      </c>
      <c r="E100" s="50">
        <v>2.0718999999999999</v>
      </c>
      <c r="F100" s="50">
        <v>5.6898</v>
      </c>
      <c r="G100" s="50">
        <v>11.031000000000001</v>
      </c>
      <c r="H100" s="50">
        <v>6.5355999999999996</v>
      </c>
      <c r="I100" s="50">
        <v>12.560600000000001</v>
      </c>
      <c r="J100" s="50">
        <v>11.8027</v>
      </c>
      <c r="K100" s="50">
        <v>5.6898</v>
      </c>
      <c r="L100" s="50">
        <v>2.6745000000000001</v>
      </c>
      <c r="M100" s="50">
        <v>0.72499999999999998</v>
      </c>
      <c r="N100" s="50">
        <v>4.0942999999999996</v>
      </c>
      <c r="O100" s="50">
        <v>2.0224000000000002</v>
      </c>
      <c r="P100" s="50">
        <v>0</v>
      </c>
    </row>
    <row r="101" spans="1:16" hidden="1" outlineLevel="1" collapsed="1">
      <c r="A101" s="15">
        <v>43282</v>
      </c>
      <c r="B101" s="50">
        <v>10.751799999999999</v>
      </c>
      <c r="C101" s="50">
        <v>5.2211999999999996</v>
      </c>
      <c r="D101" s="50">
        <v>13.09</v>
      </c>
      <c r="E101" s="50">
        <v>5.2819000000000003</v>
      </c>
      <c r="F101" s="50">
        <v>5.2714999999999996</v>
      </c>
      <c r="G101" s="50">
        <v>11.125</v>
      </c>
      <c r="H101" s="50">
        <v>5.5998999999999999</v>
      </c>
      <c r="I101" s="50">
        <v>13.309799999999999</v>
      </c>
      <c r="J101" s="50">
        <v>13.2933</v>
      </c>
      <c r="K101" s="50">
        <v>5.2714999999999996</v>
      </c>
      <c r="L101" s="50">
        <v>1.6423000000000001</v>
      </c>
      <c r="M101" s="50">
        <v>0.80689999999999995</v>
      </c>
      <c r="N101" s="50">
        <v>2.9828000000000001</v>
      </c>
      <c r="O101" s="50">
        <v>1.1000000000000001</v>
      </c>
      <c r="P101" s="50">
        <v>0</v>
      </c>
    </row>
    <row r="102" spans="1:16" hidden="1" outlineLevel="1" collapsed="1">
      <c r="A102" s="15">
        <v>43313</v>
      </c>
      <c r="B102" s="50">
        <v>10.9498</v>
      </c>
      <c r="C102" s="50">
        <v>5.4405000000000001</v>
      </c>
      <c r="D102" s="50">
        <v>12.8353</v>
      </c>
      <c r="E102" s="50">
        <v>4.4252000000000002</v>
      </c>
      <c r="F102" s="50">
        <v>5.3475000000000001</v>
      </c>
      <c r="G102" s="50">
        <v>11.603199999999999</v>
      </c>
      <c r="H102" s="50">
        <v>5.8842999999999996</v>
      </c>
      <c r="I102" s="50">
        <v>13.508100000000001</v>
      </c>
      <c r="J102" s="50">
        <v>15.341699999999999</v>
      </c>
      <c r="K102" s="50">
        <v>5.3475000000000001</v>
      </c>
      <c r="L102" s="50">
        <v>2.4047000000000001</v>
      </c>
      <c r="M102" s="50">
        <v>0.64580000000000004</v>
      </c>
      <c r="N102" s="50">
        <v>3.2046999999999999</v>
      </c>
      <c r="O102" s="50">
        <v>1.1000000000000001</v>
      </c>
      <c r="P102" s="50">
        <v>0</v>
      </c>
    </row>
    <row r="103" spans="1:16" hidden="1" outlineLevel="1" collapsed="1">
      <c r="A103" s="15">
        <v>43344</v>
      </c>
      <c r="B103" s="50">
        <v>12.392099999999999</v>
      </c>
      <c r="C103" s="50">
        <v>5.3003</v>
      </c>
      <c r="D103" s="50">
        <v>14.5199</v>
      </c>
      <c r="E103" s="50">
        <v>9.9666999999999994</v>
      </c>
      <c r="F103" s="50">
        <v>2.6204000000000001</v>
      </c>
      <c r="G103" s="50">
        <v>12.8507</v>
      </c>
      <c r="H103" s="50">
        <v>5.7541000000000002</v>
      </c>
      <c r="I103" s="50">
        <v>14.661799999999999</v>
      </c>
      <c r="J103" s="50">
        <v>11.818899999999999</v>
      </c>
      <c r="K103" s="50">
        <v>5</v>
      </c>
      <c r="L103" s="50">
        <v>1.3935999999999999</v>
      </c>
      <c r="M103" s="50">
        <v>0.61350000000000005</v>
      </c>
      <c r="N103" s="50">
        <v>2.3008000000000002</v>
      </c>
      <c r="O103" s="50">
        <v>1.7</v>
      </c>
      <c r="P103" s="50">
        <v>2.1</v>
      </c>
    </row>
    <row r="104" spans="1:16" hidden="1" outlineLevel="1" collapsed="1">
      <c r="A104" s="15">
        <v>43374</v>
      </c>
      <c r="B104" s="50">
        <v>12.857699999999999</v>
      </c>
      <c r="C104" s="50">
        <v>5.6791</v>
      </c>
      <c r="D104" s="50">
        <v>14.8634</v>
      </c>
      <c r="E104" s="50">
        <v>4.5163000000000002</v>
      </c>
      <c r="F104" s="50">
        <v>5</v>
      </c>
      <c r="G104" s="50">
        <v>13.244400000000001</v>
      </c>
      <c r="H104" s="50">
        <v>6.0446999999999997</v>
      </c>
      <c r="I104" s="50">
        <v>15.1549</v>
      </c>
      <c r="J104" s="50">
        <v>12.9809</v>
      </c>
      <c r="K104" s="50">
        <v>5</v>
      </c>
      <c r="L104" s="50">
        <v>1.6978</v>
      </c>
      <c r="M104" s="50">
        <v>0.58389999999999997</v>
      </c>
      <c r="N104" s="50">
        <v>2.5882000000000001</v>
      </c>
      <c r="O104" s="50">
        <v>1.7</v>
      </c>
      <c r="P104" s="50">
        <v>0</v>
      </c>
    </row>
    <row r="105" spans="1:16" hidden="1" outlineLevel="1" collapsed="1">
      <c r="A105" s="15">
        <v>43405</v>
      </c>
      <c r="B105" s="50">
        <v>13.8148</v>
      </c>
      <c r="C105" s="50">
        <v>5.8460999999999999</v>
      </c>
      <c r="D105" s="50">
        <v>15.4232</v>
      </c>
      <c r="E105" s="50">
        <v>2.1097000000000001</v>
      </c>
      <c r="F105" s="50">
        <v>5.0000999999999998</v>
      </c>
      <c r="G105" s="50">
        <v>14.277100000000001</v>
      </c>
      <c r="H105" s="50">
        <v>6.5140000000000002</v>
      </c>
      <c r="I105" s="50">
        <v>15.683199999999999</v>
      </c>
      <c r="J105" s="50">
        <v>5.0522</v>
      </c>
      <c r="K105" s="50">
        <v>5.0000999999999998</v>
      </c>
      <c r="L105" s="50">
        <v>1.7383999999999999</v>
      </c>
      <c r="M105" s="50">
        <v>0.60629999999999995</v>
      </c>
      <c r="N105" s="50">
        <v>2.9645000000000001</v>
      </c>
      <c r="O105" s="50">
        <v>2.1036999999999999</v>
      </c>
      <c r="P105" s="50">
        <v>0</v>
      </c>
    </row>
    <row r="106" spans="1:16" hidden="1" outlineLevel="1" collapsed="1">
      <c r="A106" s="15">
        <v>43435</v>
      </c>
      <c r="B106" s="50">
        <v>14.1471</v>
      </c>
      <c r="C106" s="50">
        <v>7.6201999999999996</v>
      </c>
      <c r="D106" s="50">
        <v>15.665900000000001</v>
      </c>
      <c r="E106" s="50">
        <v>3.1714000000000002</v>
      </c>
      <c r="F106" s="50">
        <v>5.0058999999999996</v>
      </c>
      <c r="G106" s="50">
        <v>14.659700000000001</v>
      </c>
      <c r="H106" s="50">
        <v>8.1266999999999996</v>
      </c>
      <c r="I106" s="50">
        <v>16.115100000000002</v>
      </c>
      <c r="J106" s="50">
        <v>15.472099999999999</v>
      </c>
      <c r="K106" s="50">
        <v>5.0058999999999996</v>
      </c>
      <c r="L106" s="50">
        <v>3.2528999999999999</v>
      </c>
      <c r="M106" s="50">
        <v>0.63959999999999995</v>
      </c>
      <c r="N106" s="50">
        <v>4.3577000000000004</v>
      </c>
      <c r="O106" s="50">
        <v>2.2317</v>
      </c>
      <c r="P106" s="50">
        <v>0</v>
      </c>
    </row>
    <row r="107" spans="1:16" hidden="1" outlineLevel="1" collapsed="1">
      <c r="A107" s="15">
        <v>43466</v>
      </c>
      <c r="B107" s="50">
        <v>13.822800000000001</v>
      </c>
      <c r="C107" s="50">
        <v>7.6962999999999999</v>
      </c>
      <c r="D107" s="50">
        <v>15.4186</v>
      </c>
      <c r="E107" s="50">
        <v>8.0033999999999992</v>
      </c>
      <c r="F107" s="50">
        <v>0</v>
      </c>
      <c r="G107" s="50">
        <v>14.189399999999999</v>
      </c>
      <c r="H107" s="50">
        <v>8.1635000000000009</v>
      </c>
      <c r="I107" s="50">
        <v>15.6196</v>
      </c>
      <c r="J107" s="50">
        <v>18.0566</v>
      </c>
      <c r="K107" s="50">
        <v>0</v>
      </c>
      <c r="L107" s="50">
        <v>3.1957</v>
      </c>
      <c r="M107" s="50">
        <v>0.69820000000000004</v>
      </c>
      <c r="N107" s="50">
        <v>2.4744999999999999</v>
      </c>
      <c r="O107" s="50">
        <v>7.6858000000000004</v>
      </c>
      <c r="P107" s="50">
        <v>0</v>
      </c>
    </row>
    <row r="108" spans="1:16" hidden="1" outlineLevel="1" collapsed="1">
      <c r="A108" s="15">
        <v>43497</v>
      </c>
      <c r="B108" s="50">
        <v>12.329700000000001</v>
      </c>
      <c r="C108" s="50">
        <v>6.5781000000000001</v>
      </c>
      <c r="D108" s="50">
        <v>14.3377</v>
      </c>
      <c r="E108" s="50">
        <v>13.273199999999999</v>
      </c>
      <c r="F108" s="50">
        <v>15.198</v>
      </c>
      <c r="G108" s="50">
        <v>12.6424</v>
      </c>
      <c r="H108" s="50">
        <v>7.0063000000000004</v>
      </c>
      <c r="I108" s="50">
        <v>14.4803</v>
      </c>
      <c r="J108" s="50">
        <v>20.5137</v>
      </c>
      <c r="K108" s="50">
        <v>15.198</v>
      </c>
      <c r="L108" s="50">
        <v>1.2697000000000001</v>
      </c>
      <c r="M108" s="50">
        <v>0.65269999999999995</v>
      </c>
      <c r="N108" s="50">
        <v>2.4325999999999999</v>
      </c>
      <c r="O108" s="50">
        <v>1.7</v>
      </c>
      <c r="P108" s="50">
        <v>0</v>
      </c>
    </row>
    <row r="109" spans="1:16" hidden="1" outlineLevel="1" collapsed="1">
      <c r="A109" s="15">
        <v>43525</v>
      </c>
      <c r="B109" s="50">
        <v>12.1196</v>
      </c>
      <c r="C109" s="50">
        <v>4.5773000000000001</v>
      </c>
      <c r="D109" s="50">
        <v>14.837199999999999</v>
      </c>
      <c r="E109" s="50">
        <v>8.2089999999999996</v>
      </c>
      <c r="F109" s="50">
        <v>15.5</v>
      </c>
      <c r="G109" s="50">
        <v>12.8781</v>
      </c>
      <c r="H109" s="50">
        <v>5.8270999999999997</v>
      </c>
      <c r="I109" s="50">
        <v>15.1196</v>
      </c>
      <c r="J109" s="50">
        <v>8.3054000000000006</v>
      </c>
      <c r="K109" s="50">
        <v>15.5</v>
      </c>
      <c r="L109" s="50">
        <v>1.2524</v>
      </c>
      <c r="M109" s="50">
        <v>0.53569999999999995</v>
      </c>
      <c r="N109" s="50">
        <v>3.1705999999999999</v>
      </c>
      <c r="O109" s="50">
        <v>2.4584999999999999</v>
      </c>
      <c r="P109" s="50">
        <v>0</v>
      </c>
    </row>
    <row r="110" spans="1:16" hidden="1" outlineLevel="1" collapsed="1">
      <c r="A110" s="15">
        <v>43556</v>
      </c>
      <c r="B110" s="50">
        <v>12.22</v>
      </c>
      <c r="C110" s="50">
        <v>5.6360999999999999</v>
      </c>
      <c r="D110" s="50">
        <v>14.348599999999999</v>
      </c>
      <c r="E110" s="50">
        <v>6.7889999999999997</v>
      </c>
      <c r="F110" s="50">
        <v>8.9133999999999993</v>
      </c>
      <c r="G110" s="50">
        <v>12.6462</v>
      </c>
      <c r="H110" s="50">
        <v>6.2763</v>
      </c>
      <c r="I110" s="50">
        <v>14.6585</v>
      </c>
      <c r="J110" s="50">
        <v>6.8708</v>
      </c>
      <c r="K110" s="50">
        <v>10.7666</v>
      </c>
      <c r="L110" s="50">
        <v>1.7202</v>
      </c>
      <c r="M110" s="50">
        <v>0.41449999999999998</v>
      </c>
      <c r="N110" s="50">
        <v>2.8769</v>
      </c>
      <c r="O110" s="50">
        <v>1.7</v>
      </c>
      <c r="P110" s="50">
        <v>3.1</v>
      </c>
    </row>
    <row r="111" spans="1:16" hidden="1" outlineLevel="1" collapsed="1">
      <c r="A111" s="15">
        <v>43586</v>
      </c>
      <c r="B111" s="50">
        <v>12.660500000000001</v>
      </c>
      <c r="C111" s="50">
        <v>5.7904</v>
      </c>
      <c r="D111" s="50">
        <v>14.527100000000001</v>
      </c>
      <c r="E111" s="50">
        <v>7.0526</v>
      </c>
      <c r="F111" s="50">
        <v>4.0275999999999996</v>
      </c>
      <c r="G111" s="50">
        <v>13.0443</v>
      </c>
      <c r="H111" s="50">
        <v>6.5843999999999996</v>
      </c>
      <c r="I111" s="50">
        <v>14.718299999999999</v>
      </c>
      <c r="J111" s="50">
        <v>7.1493000000000002</v>
      </c>
      <c r="K111" s="50">
        <v>13.4</v>
      </c>
      <c r="L111" s="50">
        <v>1.6027</v>
      </c>
      <c r="M111" s="50">
        <v>0.28760000000000002</v>
      </c>
      <c r="N111" s="50">
        <v>3.2549000000000001</v>
      </c>
      <c r="O111" s="50">
        <v>2.3264999999999998</v>
      </c>
      <c r="P111" s="50">
        <v>4</v>
      </c>
    </row>
    <row r="112" spans="1:16" hidden="1" outlineLevel="1" collapsed="1">
      <c r="A112" s="15">
        <v>43617</v>
      </c>
      <c r="B112" s="50">
        <v>12.696999999999999</v>
      </c>
      <c r="C112" s="50">
        <v>5.5068000000000001</v>
      </c>
      <c r="D112" s="50">
        <v>14.299300000000001</v>
      </c>
      <c r="E112" s="50">
        <v>8.4098000000000006</v>
      </c>
      <c r="F112" s="50">
        <v>13.406000000000001</v>
      </c>
      <c r="G112" s="50">
        <v>13.2799</v>
      </c>
      <c r="H112" s="50">
        <v>6.2229999999999999</v>
      </c>
      <c r="I112" s="50">
        <v>14.757099999999999</v>
      </c>
      <c r="J112" s="50">
        <v>8.6974999999999998</v>
      </c>
      <c r="K112" s="50">
        <v>13.406000000000001</v>
      </c>
      <c r="L112" s="50">
        <v>2.4213</v>
      </c>
      <c r="M112" s="50">
        <v>0.12889999999999999</v>
      </c>
      <c r="N112" s="50">
        <v>3.7363</v>
      </c>
      <c r="O112" s="50">
        <v>1.7</v>
      </c>
      <c r="P112" s="50">
        <v>0</v>
      </c>
    </row>
    <row r="113" spans="1:16" hidden="1" outlineLevel="1" collapsed="1">
      <c r="A113" s="15">
        <v>43647</v>
      </c>
      <c r="B113" s="50">
        <v>13.3324</v>
      </c>
      <c r="C113" s="50">
        <v>5.9786999999999999</v>
      </c>
      <c r="D113" s="50">
        <v>14.562200000000001</v>
      </c>
      <c r="E113" s="50">
        <v>10.437799999999999</v>
      </c>
      <c r="F113" s="50">
        <v>13.2273</v>
      </c>
      <c r="G113" s="50">
        <v>13.8283</v>
      </c>
      <c r="H113" s="50">
        <v>6.4356999999999998</v>
      </c>
      <c r="I113" s="50">
        <v>15.0503</v>
      </c>
      <c r="J113" s="50">
        <v>10.5809</v>
      </c>
      <c r="K113" s="50">
        <v>13.2273</v>
      </c>
      <c r="L113" s="50">
        <v>2.0451000000000001</v>
      </c>
      <c r="M113" s="50">
        <v>0.14499999999999999</v>
      </c>
      <c r="N113" s="50">
        <v>2.5657000000000001</v>
      </c>
      <c r="O113" s="50">
        <v>1.7</v>
      </c>
      <c r="P113" s="50">
        <v>0</v>
      </c>
    </row>
    <row r="114" spans="1:16" hidden="1" outlineLevel="1" collapsed="1">
      <c r="A114" s="15">
        <v>43678</v>
      </c>
      <c r="B114" s="50">
        <v>14.0093</v>
      </c>
      <c r="C114" s="50">
        <v>5.6658999999999997</v>
      </c>
      <c r="D114" s="50">
        <v>15.4053</v>
      </c>
      <c r="E114" s="50">
        <v>10.8935</v>
      </c>
      <c r="F114" s="50">
        <v>16.190999999999999</v>
      </c>
      <c r="G114" s="50">
        <v>14.223800000000001</v>
      </c>
      <c r="H114" s="50">
        <v>6.1574</v>
      </c>
      <c r="I114" s="50">
        <v>15.494</v>
      </c>
      <c r="J114" s="50">
        <v>11.036199999999999</v>
      </c>
      <c r="K114" s="50">
        <v>16.190999999999999</v>
      </c>
      <c r="L114" s="50">
        <v>0.93989999999999996</v>
      </c>
      <c r="M114" s="50">
        <v>0.15939999999999999</v>
      </c>
      <c r="N114" s="50">
        <v>2.2210000000000001</v>
      </c>
      <c r="O114" s="50">
        <v>1.7</v>
      </c>
      <c r="P114" s="50">
        <v>0</v>
      </c>
    </row>
    <row r="115" spans="1:16" hidden="1" outlineLevel="1" collapsed="1">
      <c r="A115" s="15">
        <v>43709</v>
      </c>
      <c r="B115" s="50">
        <v>13.243399999999999</v>
      </c>
      <c r="C115" s="50">
        <v>5.9739000000000004</v>
      </c>
      <c r="D115" s="50">
        <v>14.706</v>
      </c>
      <c r="E115" s="50">
        <v>11.1066</v>
      </c>
      <c r="F115" s="50">
        <v>14.091200000000001</v>
      </c>
      <c r="G115" s="50">
        <v>13.567600000000001</v>
      </c>
      <c r="H115" s="50">
        <v>6.4806999999999997</v>
      </c>
      <c r="I115" s="50">
        <v>14.9443</v>
      </c>
      <c r="J115" s="50">
        <v>11.2342</v>
      </c>
      <c r="K115" s="50">
        <v>14.091200000000001</v>
      </c>
      <c r="L115" s="50">
        <v>2.3974000000000002</v>
      </c>
      <c r="M115" s="50">
        <v>0.1348</v>
      </c>
      <c r="N115" s="50">
        <v>3.9140000000000001</v>
      </c>
      <c r="O115" s="50">
        <v>1.7</v>
      </c>
      <c r="P115" s="50">
        <v>0</v>
      </c>
    </row>
    <row r="116" spans="1:16" hidden="1" outlineLevel="1" collapsed="1">
      <c r="A116" s="15">
        <v>43739</v>
      </c>
      <c r="B116" s="50">
        <v>12.455500000000001</v>
      </c>
      <c r="C116" s="50">
        <v>5.7522000000000002</v>
      </c>
      <c r="D116" s="50">
        <v>14.0305</v>
      </c>
      <c r="E116" s="50">
        <v>7.2648000000000001</v>
      </c>
      <c r="F116" s="50">
        <v>13</v>
      </c>
      <c r="G116" s="50">
        <v>13.2401</v>
      </c>
      <c r="H116" s="50">
        <v>6.3407999999999998</v>
      </c>
      <c r="I116" s="50">
        <v>14.5654</v>
      </c>
      <c r="J116" s="50">
        <v>9.7736999999999998</v>
      </c>
      <c r="K116" s="50">
        <v>13</v>
      </c>
      <c r="L116" s="50">
        <v>2.0175000000000001</v>
      </c>
      <c r="M116" s="50">
        <v>0.15240000000000001</v>
      </c>
      <c r="N116" s="50">
        <v>3.0973999999999999</v>
      </c>
      <c r="O116" s="50">
        <v>1.2</v>
      </c>
      <c r="P116" s="50">
        <v>0</v>
      </c>
    </row>
    <row r="117" spans="1:16" hidden="1" outlineLevel="1" collapsed="1">
      <c r="A117" s="15">
        <v>43770</v>
      </c>
      <c r="B117" s="50">
        <v>12.797599999999999</v>
      </c>
      <c r="C117" s="50">
        <v>6.0593000000000004</v>
      </c>
      <c r="D117" s="50">
        <v>13.944900000000001</v>
      </c>
      <c r="E117" s="50">
        <v>11.109400000000001</v>
      </c>
      <c r="F117" s="50">
        <v>0</v>
      </c>
      <c r="G117" s="50">
        <v>13.1088</v>
      </c>
      <c r="H117" s="50">
        <v>6.8234000000000004</v>
      </c>
      <c r="I117" s="50">
        <v>14.088100000000001</v>
      </c>
      <c r="J117" s="50">
        <v>11.3697</v>
      </c>
      <c r="K117" s="50">
        <v>0</v>
      </c>
      <c r="L117" s="50">
        <v>1.2061999999999999</v>
      </c>
      <c r="M117" s="50">
        <v>0.13239999999999999</v>
      </c>
      <c r="N117" s="50">
        <v>2.6981000000000002</v>
      </c>
      <c r="O117" s="50">
        <v>1.3104</v>
      </c>
      <c r="P117" s="50">
        <v>0</v>
      </c>
    </row>
    <row r="118" spans="1:16" hidden="1" outlineLevel="1" collapsed="1">
      <c r="A118" s="15">
        <v>43800</v>
      </c>
      <c r="B118" s="50">
        <v>11.9772</v>
      </c>
      <c r="C118" s="50">
        <v>6.2869000000000002</v>
      </c>
      <c r="D118" s="50">
        <v>13.135899999999999</v>
      </c>
      <c r="E118" s="50">
        <v>10.807399999999999</v>
      </c>
      <c r="F118" s="50">
        <v>10</v>
      </c>
      <c r="G118" s="50">
        <v>12.305899999999999</v>
      </c>
      <c r="H118" s="50">
        <v>6.7351999999999999</v>
      </c>
      <c r="I118" s="50">
        <v>13.417899999999999</v>
      </c>
      <c r="J118" s="50">
        <v>10.9368</v>
      </c>
      <c r="K118" s="50">
        <v>10</v>
      </c>
      <c r="L118" s="50">
        <v>1.6462000000000001</v>
      </c>
      <c r="M118" s="50">
        <v>7.0599999999999996E-2</v>
      </c>
      <c r="N118" s="50">
        <v>2.4094000000000002</v>
      </c>
      <c r="O118" s="50">
        <v>1.6972</v>
      </c>
      <c r="P118" s="50">
        <v>0</v>
      </c>
    </row>
    <row r="119" spans="1:16" hidden="1" outlineLevel="1" collapsed="1">
      <c r="A119" s="15">
        <v>43831</v>
      </c>
      <c r="B119" s="50">
        <v>9.9022000000000006</v>
      </c>
      <c r="C119" s="50">
        <v>6.0483000000000002</v>
      </c>
      <c r="D119" s="50">
        <v>10.6135</v>
      </c>
      <c r="E119" s="50">
        <v>10.702199999999999</v>
      </c>
      <c r="F119" s="50">
        <v>13.446999999999999</v>
      </c>
      <c r="G119" s="50">
        <v>10.4832</v>
      </c>
      <c r="H119" s="50">
        <v>6.4626000000000001</v>
      </c>
      <c r="I119" s="50">
        <v>11.262</v>
      </c>
      <c r="J119" s="50">
        <v>10.870100000000001</v>
      </c>
      <c r="K119" s="50">
        <v>13.446999999999999</v>
      </c>
      <c r="L119" s="50">
        <v>1.8357000000000001</v>
      </c>
      <c r="M119" s="50">
        <v>8.0699999999999994E-2</v>
      </c>
      <c r="N119" s="50">
        <v>2.1663999999999999</v>
      </c>
      <c r="O119" s="50">
        <v>1.2</v>
      </c>
      <c r="P119" s="50">
        <v>0</v>
      </c>
    </row>
    <row r="120" spans="1:16" hidden="1" outlineLevel="1" collapsed="1">
      <c r="A120" s="15">
        <v>43862</v>
      </c>
      <c r="B120" s="50">
        <v>8.0206999999999997</v>
      </c>
      <c r="C120" s="50">
        <v>6.2504</v>
      </c>
      <c r="D120" s="50">
        <v>8.2802000000000007</v>
      </c>
      <c r="E120" s="50">
        <v>9.6890999999999998</v>
      </c>
      <c r="F120" s="50">
        <v>10.0002</v>
      </c>
      <c r="G120" s="50">
        <v>8.3507999999999996</v>
      </c>
      <c r="H120" s="50">
        <v>6.8741000000000003</v>
      </c>
      <c r="I120" s="50">
        <v>8.5379000000000005</v>
      </c>
      <c r="J120" s="50">
        <v>9.8620000000000001</v>
      </c>
      <c r="K120" s="50">
        <v>10.0002</v>
      </c>
      <c r="L120" s="50">
        <v>0.95920000000000005</v>
      </c>
      <c r="M120" s="50">
        <v>7.5899999999999995E-2</v>
      </c>
      <c r="N120" s="50">
        <v>1.4356</v>
      </c>
      <c r="O120" s="50">
        <v>1.2</v>
      </c>
      <c r="P120" s="50">
        <v>0</v>
      </c>
    </row>
    <row r="121" spans="1:16" hidden="1" outlineLevel="1" collapsed="1">
      <c r="A121" s="15">
        <v>43891</v>
      </c>
      <c r="B121" s="50">
        <v>8.0241000000000007</v>
      </c>
      <c r="C121" s="50">
        <v>5.8798000000000004</v>
      </c>
      <c r="D121" s="50">
        <v>9.0838000000000001</v>
      </c>
      <c r="E121" s="50">
        <v>6.0480999999999998</v>
      </c>
      <c r="F121" s="50">
        <v>14.0998</v>
      </c>
      <c r="G121" s="50">
        <v>8.3955000000000002</v>
      </c>
      <c r="H121" s="50">
        <v>6.5723000000000003</v>
      </c>
      <c r="I121" s="50">
        <v>9.1881000000000004</v>
      </c>
      <c r="J121" s="50">
        <v>6.8170999999999999</v>
      </c>
      <c r="K121" s="50">
        <v>14.0998</v>
      </c>
      <c r="L121" s="50">
        <v>0.52529999999999999</v>
      </c>
      <c r="M121" s="50">
        <v>9.8599999999999993E-2</v>
      </c>
      <c r="N121" s="50">
        <v>1.3749</v>
      </c>
      <c r="O121" s="50">
        <v>0.66379999999999995</v>
      </c>
      <c r="P121" s="50">
        <v>0</v>
      </c>
    </row>
    <row r="122" spans="1:16" hidden="1" outlineLevel="1" collapsed="1">
      <c r="A122" s="15">
        <v>43922</v>
      </c>
      <c r="B122" s="50">
        <v>8.0252999999999997</v>
      </c>
      <c r="C122" s="50">
        <v>6.1009000000000002</v>
      </c>
      <c r="D122" s="50">
        <v>8.5620999999999992</v>
      </c>
      <c r="E122" s="50">
        <v>8.3183000000000007</v>
      </c>
      <c r="F122" s="50">
        <v>6.4866999999999999</v>
      </c>
      <c r="G122" s="50">
        <v>8.5303000000000004</v>
      </c>
      <c r="H122" s="50">
        <v>6.5932000000000004</v>
      </c>
      <c r="I122" s="50">
        <v>9.0485000000000007</v>
      </c>
      <c r="J122" s="50">
        <v>8.9282000000000004</v>
      </c>
      <c r="K122" s="50">
        <v>6.4866999999999999</v>
      </c>
      <c r="L122" s="50">
        <v>0.65180000000000005</v>
      </c>
      <c r="M122" s="50">
        <v>1.9800000000000002E-2</v>
      </c>
      <c r="N122" s="50">
        <v>0.93289999999999995</v>
      </c>
      <c r="O122" s="50">
        <v>0.36459999999999998</v>
      </c>
      <c r="P122" s="50">
        <v>0</v>
      </c>
    </row>
    <row r="123" spans="1:16" hidden="1" outlineLevel="1" collapsed="1">
      <c r="A123" s="15">
        <v>43952</v>
      </c>
      <c r="B123" s="50">
        <v>7.5423</v>
      </c>
      <c r="C123" s="50">
        <v>5.4774000000000003</v>
      </c>
      <c r="D123" s="50">
        <v>8.0498999999999992</v>
      </c>
      <c r="E123" s="50">
        <v>8.5725999999999996</v>
      </c>
      <c r="F123" s="50">
        <v>9.7332999999999998</v>
      </c>
      <c r="G123" s="50">
        <v>7.7962999999999996</v>
      </c>
      <c r="H123" s="50">
        <v>5.8789999999999996</v>
      </c>
      <c r="I123" s="50">
        <v>8.2626000000000008</v>
      </c>
      <c r="J123" s="50">
        <v>8.5725999999999996</v>
      </c>
      <c r="K123" s="50">
        <v>9.7332999999999998</v>
      </c>
      <c r="L123" s="50">
        <v>0.4955</v>
      </c>
      <c r="M123" s="50">
        <v>1.1900000000000001E-2</v>
      </c>
      <c r="N123" s="50">
        <v>0.84809999999999997</v>
      </c>
      <c r="O123" s="50">
        <v>0</v>
      </c>
      <c r="P123" s="50">
        <v>0</v>
      </c>
    </row>
    <row r="124" spans="1:16" hidden="1" outlineLevel="1" collapsed="1">
      <c r="A124" s="15">
        <v>43983</v>
      </c>
      <c r="B124" s="50">
        <v>6.8094000000000001</v>
      </c>
      <c r="C124" s="50">
        <v>5.0316000000000001</v>
      </c>
      <c r="D124" s="50">
        <v>7.4314999999999998</v>
      </c>
      <c r="E124" s="50">
        <v>5.9569999999999999</v>
      </c>
      <c r="F124" s="50">
        <v>11.3</v>
      </c>
      <c r="G124" s="50">
        <v>6.9894999999999996</v>
      </c>
      <c r="H124" s="50">
        <v>5.5073999999999996</v>
      </c>
      <c r="I124" s="50">
        <v>7.5141</v>
      </c>
      <c r="J124" s="50">
        <v>5.9725000000000001</v>
      </c>
      <c r="K124" s="50">
        <v>11.3</v>
      </c>
      <c r="L124" s="50">
        <v>0.25750000000000001</v>
      </c>
      <c r="M124" s="50">
        <v>0.01</v>
      </c>
      <c r="N124" s="50">
        <v>0.72330000000000005</v>
      </c>
      <c r="O124" s="50">
        <v>1.6</v>
      </c>
      <c r="P124" s="50">
        <v>0</v>
      </c>
    </row>
    <row r="125" spans="1:16" hidden="1" outlineLevel="1" collapsed="1">
      <c r="A125" s="15">
        <v>44013</v>
      </c>
      <c r="B125" s="50">
        <v>6.6919000000000004</v>
      </c>
      <c r="C125" s="50">
        <v>4.0705</v>
      </c>
      <c r="D125" s="50">
        <v>7.4303999999999997</v>
      </c>
      <c r="E125" s="50">
        <v>6.2020999999999997</v>
      </c>
      <c r="F125" s="50">
        <v>9</v>
      </c>
      <c r="G125" s="50">
        <v>6.9741</v>
      </c>
      <c r="H125" s="50">
        <v>4.3335999999999997</v>
      </c>
      <c r="I125" s="50">
        <v>7.7502000000000004</v>
      </c>
      <c r="J125" s="50">
        <v>6.2020999999999997</v>
      </c>
      <c r="K125" s="50">
        <v>9</v>
      </c>
      <c r="L125" s="50">
        <v>0.74950000000000006</v>
      </c>
      <c r="M125" s="50">
        <v>0.01</v>
      </c>
      <c r="N125" s="50">
        <v>0.99380000000000002</v>
      </c>
      <c r="O125" s="50">
        <v>0</v>
      </c>
      <c r="P125" s="50">
        <v>0</v>
      </c>
    </row>
    <row r="126" spans="1:16" hidden="1" outlineLevel="1" collapsed="1">
      <c r="A126" s="15">
        <v>44044</v>
      </c>
      <c r="B126" s="50">
        <v>5.1437999999999997</v>
      </c>
      <c r="C126" s="50">
        <v>3.6230000000000002</v>
      </c>
      <c r="D126" s="50">
        <v>5.5823</v>
      </c>
      <c r="E126" s="50">
        <v>5.6600999999999999</v>
      </c>
      <c r="F126" s="50">
        <v>14.1</v>
      </c>
      <c r="G126" s="50">
        <v>5.4756999999999998</v>
      </c>
      <c r="H126" s="50">
        <v>3.7787999999999999</v>
      </c>
      <c r="I126" s="50">
        <v>6.0998000000000001</v>
      </c>
      <c r="J126" s="50">
        <v>5.6712999999999996</v>
      </c>
      <c r="K126" s="50">
        <v>14.1</v>
      </c>
      <c r="L126" s="50">
        <v>1.5264</v>
      </c>
      <c r="M126" s="50">
        <v>1.6400000000000001E-2</v>
      </c>
      <c r="N126" s="50">
        <v>1.7263999999999999</v>
      </c>
      <c r="O126" s="50">
        <v>1</v>
      </c>
      <c r="P126" s="50">
        <v>0</v>
      </c>
    </row>
    <row r="127" spans="1:16" hidden="1" outlineLevel="1" collapsed="1">
      <c r="A127" s="15">
        <v>44075</v>
      </c>
      <c r="B127" s="50">
        <v>4.6261000000000001</v>
      </c>
      <c r="C127" s="50">
        <v>3.0952000000000002</v>
      </c>
      <c r="D127" s="50">
        <v>5.3712</v>
      </c>
      <c r="E127" s="50">
        <v>4.1006999999999998</v>
      </c>
      <c r="F127" s="50">
        <v>9</v>
      </c>
      <c r="G127" s="50">
        <v>4.7507999999999999</v>
      </c>
      <c r="H127" s="50">
        <v>3.2863000000000002</v>
      </c>
      <c r="I127" s="50">
        <v>5.4653999999999998</v>
      </c>
      <c r="J127" s="50">
        <v>4.1070000000000002</v>
      </c>
      <c r="K127" s="50">
        <v>9</v>
      </c>
      <c r="L127" s="50">
        <v>0.48980000000000001</v>
      </c>
      <c r="M127" s="50">
        <v>0.01</v>
      </c>
      <c r="N127" s="50">
        <v>1.0242</v>
      </c>
      <c r="O127" s="50">
        <v>1.9</v>
      </c>
      <c r="P127" s="50">
        <v>0</v>
      </c>
    </row>
    <row r="128" spans="1:16" hidden="1" outlineLevel="1" collapsed="1">
      <c r="A128" s="15">
        <v>44105</v>
      </c>
      <c r="B128" s="50">
        <v>4.6864999999999997</v>
      </c>
      <c r="C128" s="50">
        <v>2.6985000000000001</v>
      </c>
      <c r="D128" s="50">
        <v>5.4817999999999998</v>
      </c>
      <c r="E128" s="50">
        <v>4.1178999999999997</v>
      </c>
      <c r="F128" s="50">
        <v>9</v>
      </c>
      <c r="G128" s="50">
        <v>4.8916000000000004</v>
      </c>
      <c r="H128" s="50">
        <v>2.8264999999999998</v>
      </c>
      <c r="I128" s="50">
        <v>5.7556000000000003</v>
      </c>
      <c r="J128" s="50">
        <v>4.1178999999999997</v>
      </c>
      <c r="K128" s="50">
        <v>9</v>
      </c>
      <c r="L128" s="50">
        <v>0.29620000000000002</v>
      </c>
      <c r="M128" s="50">
        <v>0.01</v>
      </c>
      <c r="N128" s="50">
        <v>0.38740000000000002</v>
      </c>
      <c r="O128" s="50">
        <v>0</v>
      </c>
      <c r="P128" s="50">
        <v>0</v>
      </c>
    </row>
    <row r="129" spans="1:16" hidden="1" outlineLevel="1" collapsed="1">
      <c r="A129" s="15">
        <v>44136</v>
      </c>
      <c r="B129" s="50">
        <v>3.8580000000000001</v>
      </c>
      <c r="C129" s="50">
        <v>2.0901000000000001</v>
      </c>
      <c r="D129" s="50">
        <v>4.5011000000000001</v>
      </c>
      <c r="E129" s="50">
        <v>3.4698000000000002</v>
      </c>
      <c r="F129" s="50">
        <v>3.1842000000000001</v>
      </c>
      <c r="G129" s="50">
        <v>4.2717999999999998</v>
      </c>
      <c r="H129" s="50">
        <v>2.2040000000000002</v>
      </c>
      <c r="I129" s="50">
        <v>5.1231</v>
      </c>
      <c r="J129" s="50">
        <v>3.5792999999999999</v>
      </c>
      <c r="K129" s="50">
        <v>7.3</v>
      </c>
      <c r="L129" s="50">
        <v>0.57210000000000005</v>
      </c>
      <c r="M129" s="50">
        <v>0.01</v>
      </c>
      <c r="N129" s="50">
        <v>0.51549999999999996</v>
      </c>
      <c r="O129" s="50">
        <v>1.6973</v>
      </c>
      <c r="P129" s="50">
        <v>1.7</v>
      </c>
    </row>
    <row r="130" spans="1:16" hidden="1" outlineLevel="1" collapsed="1">
      <c r="A130" s="15">
        <v>44166</v>
      </c>
      <c r="B130" s="50">
        <v>4.2945000000000002</v>
      </c>
      <c r="C130" s="50">
        <v>1.9460999999999999</v>
      </c>
      <c r="D130" s="50">
        <v>5.0103</v>
      </c>
      <c r="E130" s="50">
        <v>3.3616000000000001</v>
      </c>
      <c r="F130" s="50">
        <v>5.3666999999999998</v>
      </c>
      <c r="G130" s="50">
        <v>4.5869</v>
      </c>
      <c r="H130" s="50">
        <v>2.1153</v>
      </c>
      <c r="I130" s="50">
        <v>5.3959000000000001</v>
      </c>
      <c r="J130" s="50">
        <v>3.371</v>
      </c>
      <c r="K130" s="50">
        <v>5.3666999999999998</v>
      </c>
      <c r="L130" s="50">
        <v>0.62029999999999996</v>
      </c>
      <c r="M130" s="50">
        <v>0.01</v>
      </c>
      <c r="N130" s="50">
        <v>0.75439999999999996</v>
      </c>
      <c r="O130" s="50">
        <v>1.5</v>
      </c>
      <c r="P130" s="50">
        <v>0</v>
      </c>
    </row>
    <row r="131" spans="1:16" hidden="1" outlineLevel="1" collapsed="1">
      <c r="A131" s="15">
        <v>44197</v>
      </c>
      <c r="B131" s="50">
        <v>3.7673000000000001</v>
      </c>
      <c r="C131" s="50">
        <v>1.8835</v>
      </c>
      <c r="D131" s="50">
        <v>4.3395999999999999</v>
      </c>
      <c r="E131" s="50">
        <v>3.3933</v>
      </c>
      <c r="F131" s="50">
        <v>8</v>
      </c>
      <c r="G131" s="50">
        <v>3.9097</v>
      </c>
      <c r="H131" s="50">
        <v>2.0865</v>
      </c>
      <c r="I131" s="50">
        <v>4.4751000000000003</v>
      </c>
      <c r="J131" s="50">
        <v>3.3933</v>
      </c>
      <c r="K131" s="50">
        <v>8</v>
      </c>
      <c r="L131" s="50">
        <v>0.54090000000000005</v>
      </c>
      <c r="M131" s="50">
        <v>0.01</v>
      </c>
      <c r="N131" s="50">
        <v>0.89390000000000003</v>
      </c>
      <c r="O131" s="50">
        <v>0</v>
      </c>
      <c r="P131" s="50">
        <v>0</v>
      </c>
    </row>
    <row r="132" spans="1:16" hidden="1" outlineLevel="1" collapsed="1">
      <c r="A132" s="15">
        <v>44228</v>
      </c>
      <c r="B132" s="50">
        <v>4.1726000000000001</v>
      </c>
      <c r="C132" s="50">
        <v>1.8825000000000001</v>
      </c>
      <c r="D132" s="50">
        <v>4.8059000000000003</v>
      </c>
      <c r="E132" s="50">
        <v>3.2601</v>
      </c>
      <c r="F132" s="50">
        <v>7.3000999999999996</v>
      </c>
      <c r="G132" s="50">
        <v>4.4401000000000002</v>
      </c>
      <c r="H132" s="50">
        <v>2.0398000000000001</v>
      </c>
      <c r="I132" s="50">
        <v>5.1554000000000002</v>
      </c>
      <c r="J132" s="50">
        <v>3.2601</v>
      </c>
      <c r="K132" s="50">
        <v>7.3000999999999996</v>
      </c>
      <c r="L132" s="50">
        <v>0.48770000000000002</v>
      </c>
      <c r="M132" s="50">
        <v>0.01</v>
      </c>
      <c r="N132" s="50">
        <v>0.59040000000000004</v>
      </c>
      <c r="O132" s="50">
        <v>0</v>
      </c>
      <c r="P132" s="50">
        <v>0</v>
      </c>
    </row>
    <row r="133" spans="1:16" hidden="1" outlineLevel="1" collapsed="1">
      <c r="A133" s="15">
        <v>44256</v>
      </c>
      <c r="B133" s="50">
        <v>3.6707999999999998</v>
      </c>
      <c r="C133" s="50">
        <v>1.48</v>
      </c>
      <c r="D133" s="50">
        <v>4.3201999999999998</v>
      </c>
      <c r="E133" s="50">
        <v>3.1594000000000002</v>
      </c>
      <c r="F133" s="50">
        <v>8</v>
      </c>
      <c r="G133" s="50">
        <v>4.0635000000000003</v>
      </c>
      <c r="H133" s="50">
        <v>1.7270000000000001</v>
      </c>
      <c r="I133" s="50">
        <v>4.8426999999999998</v>
      </c>
      <c r="J133" s="50">
        <v>3.1598000000000002</v>
      </c>
      <c r="K133" s="50">
        <v>8</v>
      </c>
      <c r="L133" s="50">
        <v>0.5615</v>
      </c>
      <c r="M133" s="50">
        <v>0.01</v>
      </c>
      <c r="N133" s="50">
        <v>0.71689999999999998</v>
      </c>
      <c r="O133" s="50">
        <v>2.1</v>
      </c>
      <c r="P133" s="50">
        <v>0</v>
      </c>
    </row>
    <row r="134" spans="1:16" hidden="1" outlineLevel="1" collapsed="1">
      <c r="A134" s="15">
        <v>44287</v>
      </c>
      <c r="B134" s="50">
        <v>3.343</v>
      </c>
      <c r="C134" s="50">
        <v>1.5430999999999999</v>
      </c>
      <c r="D134" s="50">
        <v>3.7315999999999998</v>
      </c>
      <c r="E134" s="50">
        <v>3.3113999999999999</v>
      </c>
      <c r="F134" s="50">
        <v>7.75</v>
      </c>
      <c r="G134" s="50">
        <v>4.0566000000000004</v>
      </c>
      <c r="H134" s="50">
        <v>1.7938000000000001</v>
      </c>
      <c r="I134" s="50">
        <v>4.7718999999999996</v>
      </c>
      <c r="J134" s="50">
        <v>3.3136000000000001</v>
      </c>
      <c r="K134" s="50">
        <v>7.75</v>
      </c>
      <c r="L134" s="50">
        <v>0.22209999999999999</v>
      </c>
      <c r="M134" s="50">
        <v>0.01</v>
      </c>
      <c r="N134" s="50">
        <v>0.24940000000000001</v>
      </c>
      <c r="O134" s="50">
        <v>0.5</v>
      </c>
      <c r="P134" s="50">
        <v>0</v>
      </c>
    </row>
    <row r="135" spans="1:16" hidden="1" outlineLevel="1" collapsed="1">
      <c r="A135" s="15">
        <v>44317</v>
      </c>
      <c r="B135" s="50">
        <v>3.1467000000000001</v>
      </c>
      <c r="C135" s="50">
        <v>2.0674999999999999</v>
      </c>
      <c r="D135" s="50">
        <v>3.3281999999999998</v>
      </c>
      <c r="E135" s="50">
        <v>3.0102000000000002</v>
      </c>
      <c r="F135" s="50">
        <v>4.5007999999999999</v>
      </c>
      <c r="G135" s="50">
        <v>4.5502000000000002</v>
      </c>
      <c r="H135" s="50">
        <v>2.2572000000000001</v>
      </c>
      <c r="I135" s="50">
        <v>5.4166999999999996</v>
      </c>
      <c r="J135" s="50">
        <v>3.0102000000000002</v>
      </c>
      <c r="K135" s="50">
        <v>4.5007999999999999</v>
      </c>
      <c r="L135" s="50">
        <v>0.66110000000000002</v>
      </c>
      <c r="M135" s="50">
        <v>0.01</v>
      </c>
      <c r="N135" s="50">
        <v>0.68049999999999999</v>
      </c>
      <c r="O135" s="50">
        <v>0</v>
      </c>
      <c r="P135" s="50">
        <v>0</v>
      </c>
    </row>
    <row r="136" spans="1:16" hidden="1" outlineLevel="1" collapsed="1">
      <c r="A136" s="15">
        <v>44348</v>
      </c>
      <c r="B136" s="50">
        <v>2.7054</v>
      </c>
      <c r="C136" s="50">
        <v>1.6127</v>
      </c>
      <c r="D136" s="50">
        <v>2.8559999999999999</v>
      </c>
      <c r="E136" s="50">
        <v>2.9674999999999998</v>
      </c>
      <c r="F136" s="50">
        <v>7.5</v>
      </c>
      <c r="G136" s="50">
        <v>4.0176999999999996</v>
      </c>
      <c r="H136" s="50">
        <v>1.9434</v>
      </c>
      <c r="I136" s="50">
        <v>4.7995999999999999</v>
      </c>
      <c r="J136" s="50">
        <v>2.9674999999999998</v>
      </c>
      <c r="K136" s="50">
        <v>7.5</v>
      </c>
      <c r="L136" s="50">
        <v>0.34649999999999997</v>
      </c>
      <c r="M136" s="50">
        <v>0.01</v>
      </c>
      <c r="N136" s="50">
        <v>0.36890000000000001</v>
      </c>
      <c r="O136" s="50">
        <v>0</v>
      </c>
      <c r="P136" s="50">
        <v>0</v>
      </c>
    </row>
    <row r="137" spans="1:16" hidden="1" outlineLevel="1" collapsed="1">
      <c r="A137" s="15">
        <v>44378</v>
      </c>
      <c r="B137" s="50">
        <v>1.9737</v>
      </c>
      <c r="C137" s="50">
        <v>1.9120999999999999</v>
      </c>
      <c r="D137" s="50">
        <v>1.8911</v>
      </c>
      <c r="E137" s="50">
        <v>2.7978000000000001</v>
      </c>
      <c r="F137" s="50">
        <v>5.62</v>
      </c>
      <c r="G137" s="50">
        <v>3.6818</v>
      </c>
      <c r="H137" s="50">
        <v>2.1208999999999998</v>
      </c>
      <c r="I137" s="50">
        <v>4.5296000000000003</v>
      </c>
      <c r="J137" s="50">
        <v>2.7978000000000001</v>
      </c>
      <c r="K137" s="50">
        <v>5.62</v>
      </c>
      <c r="L137" s="50">
        <v>0.49390000000000001</v>
      </c>
      <c r="M137" s="50">
        <v>0.01</v>
      </c>
      <c r="N137" s="50">
        <v>0.504</v>
      </c>
      <c r="O137" s="50">
        <v>0</v>
      </c>
      <c r="P137" s="50">
        <v>0</v>
      </c>
    </row>
    <row r="138" spans="1:16" hidden="1" outlineLevel="1" collapsed="1">
      <c r="A138" s="15">
        <v>44409</v>
      </c>
      <c r="B138" s="50">
        <v>4.1353999999999997</v>
      </c>
      <c r="C138" s="50">
        <v>1.9882</v>
      </c>
      <c r="D138" s="50">
        <v>5.3193000000000001</v>
      </c>
      <c r="E138" s="50">
        <v>2.5154999999999998</v>
      </c>
      <c r="F138" s="50">
        <v>7</v>
      </c>
      <c r="G138" s="50">
        <v>4.4459999999999997</v>
      </c>
      <c r="H138" s="50">
        <v>2.2881</v>
      </c>
      <c r="I138" s="50">
        <v>5.7611999999999997</v>
      </c>
      <c r="J138" s="50">
        <v>2.5154999999999998</v>
      </c>
      <c r="K138" s="50">
        <v>7</v>
      </c>
      <c r="L138" s="50">
        <v>0.65949999999999998</v>
      </c>
      <c r="M138" s="50">
        <v>0.01</v>
      </c>
      <c r="N138" s="50">
        <v>0.95389999999999997</v>
      </c>
      <c r="O138" s="50">
        <v>0</v>
      </c>
      <c r="P138" s="50">
        <v>0</v>
      </c>
    </row>
    <row r="139" spans="1:16" hidden="1" outlineLevel="1" collapsed="1">
      <c r="A139" s="15">
        <v>44440</v>
      </c>
      <c r="B139" s="50">
        <v>3.8382999999999998</v>
      </c>
      <c r="C139" s="50">
        <v>1.9635</v>
      </c>
      <c r="D139" s="50">
        <v>5.0110999999999999</v>
      </c>
      <c r="E139" s="50">
        <v>2.8239999999999998</v>
      </c>
      <c r="F139" s="50">
        <v>7</v>
      </c>
      <c r="G139" s="50">
        <v>3.9278</v>
      </c>
      <c r="H139" s="50">
        <v>2.1251000000000002</v>
      </c>
      <c r="I139" s="50">
        <v>5.0766</v>
      </c>
      <c r="J139" s="50">
        <v>2.8279000000000001</v>
      </c>
      <c r="K139" s="50">
        <v>7</v>
      </c>
      <c r="L139" s="50">
        <v>4.2200000000000001E-2</v>
      </c>
      <c r="M139" s="50">
        <v>0.01</v>
      </c>
      <c r="N139" s="50">
        <v>0.1144</v>
      </c>
      <c r="O139" s="50">
        <v>0.01</v>
      </c>
      <c r="P139" s="50">
        <v>0</v>
      </c>
    </row>
    <row r="140" spans="1:16" hidden="1" outlineLevel="1" collapsed="1">
      <c r="A140" s="15">
        <v>44470</v>
      </c>
      <c r="B140" s="50">
        <v>3.8117000000000001</v>
      </c>
      <c r="C140" s="50">
        <v>2.1111</v>
      </c>
      <c r="D140" s="50">
        <v>4.8319000000000001</v>
      </c>
      <c r="E140" s="50">
        <v>2.5533999999999999</v>
      </c>
      <c r="F140" s="50">
        <v>7</v>
      </c>
      <c r="G140" s="50">
        <v>3.9182000000000001</v>
      </c>
      <c r="H140" s="50">
        <v>2.3182999999999998</v>
      </c>
      <c r="I140" s="50">
        <v>4.8804999999999996</v>
      </c>
      <c r="J140" s="50">
        <v>2.5533999999999999</v>
      </c>
      <c r="K140" s="50">
        <v>7</v>
      </c>
      <c r="L140" s="50">
        <v>7.6499999999999999E-2</v>
      </c>
      <c r="M140" s="50">
        <v>0.01</v>
      </c>
      <c r="N140" s="50">
        <v>0.30030000000000001</v>
      </c>
      <c r="O140" s="50">
        <v>0</v>
      </c>
      <c r="P140" s="50">
        <v>0</v>
      </c>
    </row>
    <row r="141" spans="1:16" hidden="1" outlineLevel="1" collapsed="1">
      <c r="A141" s="15">
        <v>44501</v>
      </c>
      <c r="B141" s="50">
        <v>4.0674999999999999</v>
      </c>
      <c r="C141" s="50">
        <v>1.9464999999999999</v>
      </c>
      <c r="D141" s="50">
        <v>5.1955999999999998</v>
      </c>
      <c r="E141" s="50">
        <v>2.4908000000000001</v>
      </c>
      <c r="F141" s="50">
        <v>8.9976000000000003</v>
      </c>
      <c r="G141" s="50">
        <v>4.1696</v>
      </c>
      <c r="H141" s="50">
        <v>2.1501999999999999</v>
      </c>
      <c r="I141" s="50">
        <v>5.2320000000000002</v>
      </c>
      <c r="J141" s="50">
        <v>2.4908000000000001</v>
      </c>
      <c r="K141" s="50">
        <v>8.9976000000000003</v>
      </c>
      <c r="L141" s="50">
        <v>6.8500000000000005E-2</v>
      </c>
      <c r="M141" s="50">
        <v>0.01</v>
      </c>
      <c r="N141" s="50">
        <v>0.32329999999999998</v>
      </c>
      <c r="O141" s="50">
        <v>0</v>
      </c>
      <c r="P141" s="50">
        <v>0</v>
      </c>
    </row>
    <row r="142" spans="1:16" hidden="1" outlineLevel="1" collapsed="1">
      <c r="A142" s="15">
        <v>44531</v>
      </c>
      <c r="B142" s="50">
        <v>4.2282999999999999</v>
      </c>
      <c r="C142" s="50">
        <v>2.3231000000000002</v>
      </c>
      <c r="D142" s="50">
        <v>4.6763000000000003</v>
      </c>
      <c r="E142" s="50">
        <v>2.6101000000000001</v>
      </c>
      <c r="F142" s="50">
        <v>2.6629999999999998</v>
      </c>
      <c r="G142" s="50">
        <v>5.2070999999999996</v>
      </c>
      <c r="H142" s="50">
        <v>2.512</v>
      </c>
      <c r="I142" s="50">
        <v>6.1973000000000003</v>
      </c>
      <c r="J142" s="50">
        <v>2.6101000000000001</v>
      </c>
      <c r="K142" s="50">
        <v>5</v>
      </c>
      <c r="L142" s="50">
        <v>1.8929</v>
      </c>
      <c r="M142" s="50">
        <v>0.01</v>
      </c>
      <c r="N142" s="50">
        <v>1.952</v>
      </c>
      <c r="O142" s="50">
        <v>0</v>
      </c>
      <c r="P142" s="50">
        <v>0.3</v>
      </c>
    </row>
    <row r="143" spans="1:16" hidden="1" outlineLevel="1" collapsed="1">
      <c r="A143" s="15">
        <v>44562</v>
      </c>
      <c r="B143" s="50">
        <v>4.9848999999999997</v>
      </c>
      <c r="C143" s="50">
        <v>2.7088999999999999</v>
      </c>
      <c r="D143" s="50">
        <v>6.0012999999999996</v>
      </c>
      <c r="E143" s="50">
        <v>2.9327999999999999</v>
      </c>
      <c r="F143" s="50">
        <v>7</v>
      </c>
      <c r="G143" s="50">
        <v>5.0643000000000002</v>
      </c>
      <c r="H143" s="50">
        <v>2.976</v>
      </c>
      <c r="I143" s="50">
        <v>6.0175999999999998</v>
      </c>
      <c r="J143" s="50">
        <v>2.9327999999999999</v>
      </c>
      <c r="K143" s="50">
        <v>7</v>
      </c>
      <c r="L143" s="50">
        <v>7.9600000000000004E-2</v>
      </c>
      <c r="M143" s="50">
        <v>0.01</v>
      </c>
      <c r="N143" s="50">
        <v>0.55779999999999996</v>
      </c>
      <c r="O143" s="50">
        <v>0</v>
      </c>
      <c r="P143" s="50">
        <v>0</v>
      </c>
    </row>
    <row r="144" spans="1:16" hidden="1" outlineLevel="1" collapsed="1">
      <c r="A144" s="15">
        <v>44593</v>
      </c>
      <c r="B144" s="50">
        <v>3.7627000000000002</v>
      </c>
      <c r="C144" s="50">
        <v>2.5800999999999998</v>
      </c>
      <c r="D144" s="50">
        <v>4.1478999999999999</v>
      </c>
      <c r="E144" s="50">
        <v>4.4922000000000004</v>
      </c>
      <c r="F144" s="50">
        <v>7</v>
      </c>
      <c r="G144" s="50">
        <v>4.7103999999999999</v>
      </c>
      <c r="H144" s="50">
        <v>2.5800999999999998</v>
      </c>
      <c r="I144" s="50">
        <v>6.1262999999999996</v>
      </c>
      <c r="J144" s="50">
        <v>4.4922000000000004</v>
      </c>
      <c r="K144" s="50">
        <v>7</v>
      </c>
      <c r="L144" s="50">
        <v>2.1934</v>
      </c>
      <c r="M144" s="50">
        <v>1.01E-2</v>
      </c>
      <c r="N144" s="50">
        <v>2.1934</v>
      </c>
      <c r="O144" s="50">
        <v>0</v>
      </c>
      <c r="P144" s="50">
        <v>0</v>
      </c>
    </row>
    <row r="145" spans="1:16" hidden="1" outlineLevel="1" collapsed="1">
      <c r="A145" s="15">
        <v>44621</v>
      </c>
      <c r="B145" s="50">
        <v>5.0964999999999998</v>
      </c>
      <c r="C145" s="50">
        <v>1.9100999999999999</v>
      </c>
      <c r="D145" s="50">
        <v>7.0368000000000004</v>
      </c>
      <c r="E145" s="50">
        <v>5.25</v>
      </c>
      <c r="F145" s="50">
        <v>7</v>
      </c>
      <c r="G145" s="50">
        <v>5.0986000000000002</v>
      </c>
      <c r="H145" s="50">
        <v>1.9100999999999999</v>
      </c>
      <c r="I145" s="50">
        <v>7.0415000000000001</v>
      </c>
      <c r="J145" s="50">
        <v>5.25</v>
      </c>
      <c r="K145" s="50">
        <v>7</v>
      </c>
      <c r="L145" s="50">
        <v>7.5200000000000003E-2</v>
      </c>
      <c r="M145" s="50">
        <v>1.01E-2</v>
      </c>
      <c r="N145" s="50">
        <v>7.5200000000000003E-2</v>
      </c>
      <c r="O145" s="50">
        <v>0</v>
      </c>
      <c r="P145" s="50">
        <v>0</v>
      </c>
    </row>
    <row r="146" spans="1:16" hidden="1" outlineLevel="1" collapsed="1">
      <c r="A146" s="15">
        <v>44652</v>
      </c>
      <c r="B146" s="50">
        <v>6.3343999999999996</v>
      </c>
      <c r="C146" s="50">
        <v>3.6093999999999999</v>
      </c>
      <c r="D146" s="50">
        <v>7.2697000000000003</v>
      </c>
      <c r="E146" s="50">
        <v>4.25</v>
      </c>
      <c r="F146" s="50">
        <v>7</v>
      </c>
      <c r="G146" s="50">
        <v>6.3426</v>
      </c>
      <c r="H146" s="50">
        <v>3.6093999999999999</v>
      </c>
      <c r="I146" s="50">
        <v>7.2823000000000002</v>
      </c>
      <c r="J146" s="50">
        <v>4.25</v>
      </c>
      <c r="K146" s="50">
        <v>7</v>
      </c>
      <c r="L146" s="50">
        <v>3.49E-2</v>
      </c>
      <c r="M146" s="50">
        <v>1.01E-2</v>
      </c>
      <c r="N146" s="50">
        <v>3.49E-2</v>
      </c>
      <c r="O146" s="50">
        <v>0</v>
      </c>
      <c r="P146" s="50">
        <v>0</v>
      </c>
    </row>
    <row r="147" spans="1:16" hidden="1" outlineLevel="1" collapsed="1">
      <c r="A147" s="15">
        <v>44682</v>
      </c>
      <c r="B147" s="50">
        <v>4.8072999999999997</v>
      </c>
      <c r="C147" s="50">
        <v>1.5998000000000001</v>
      </c>
      <c r="D147" s="50">
        <v>5.8674999999999997</v>
      </c>
      <c r="E147" s="50">
        <v>1.3285</v>
      </c>
      <c r="F147" s="50">
        <v>0</v>
      </c>
      <c r="G147" s="50">
        <v>4.8745000000000003</v>
      </c>
      <c r="H147" s="50">
        <v>1.5998000000000001</v>
      </c>
      <c r="I147" s="50">
        <v>5.9652000000000003</v>
      </c>
      <c r="J147" s="50">
        <v>4.25</v>
      </c>
      <c r="K147" s="50">
        <v>0</v>
      </c>
      <c r="L147" s="50">
        <v>2.6499999999999999E-2</v>
      </c>
      <c r="M147" s="50">
        <v>1.01E-2</v>
      </c>
      <c r="N147" s="50">
        <v>2.8500000000000001E-2</v>
      </c>
      <c r="O147" s="50">
        <v>0.01</v>
      </c>
      <c r="P147" s="50">
        <v>0</v>
      </c>
    </row>
    <row r="148" spans="1:16" hidden="1" outlineLevel="1" collapsed="1">
      <c r="A148" s="15">
        <v>44713</v>
      </c>
      <c r="B148" s="50">
        <v>8.8795000000000002</v>
      </c>
      <c r="C148" s="50">
        <v>2.0388000000000002</v>
      </c>
      <c r="D148" s="50">
        <v>10.478999999999999</v>
      </c>
      <c r="E148" s="50">
        <v>8.3332999999999995</v>
      </c>
      <c r="F148" s="50">
        <v>7</v>
      </c>
      <c r="G148" s="50">
        <v>9.1304999999999996</v>
      </c>
      <c r="H148" s="50">
        <v>2.0388000000000002</v>
      </c>
      <c r="I148" s="50">
        <v>10.8551</v>
      </c>
      <c r="J148" s="50">
        <v>8.3332999999999995</v>
      </c>
      <c r="K148" s="50">
        <v>7</v>
      </c>
      <c r="L148" s="50">
        <v>1.0283</v>
      </c>
      <c r="M148" s="50">
        <v>0.01</v>
      </c>
      <c r="N148" s="50">
        <v>1.0283</v>
      </c>
      <c r="O148" s="50">
        <v>0</v>
      </c>
      <c r="P148" s="50">
        <v>0</v>
      </c>
    </row>
    <row r="149" spans="1:16" hidden="1" outlineLevel="1" collapsed="1">
      <c r="A149" s="15">
        <v>44743</v>
      </c>
      <c r="B149" s="50">
        <v>10.4559</v>
      </c>
      <c r="C149" s="50">
        <v>3.5188999999999999</v>
      </c>
      <c r="D149" s="50">
        <v>11.379200000000001</v>
      </c>
      <c r="E149" s="50">
        <v>2.2551000000000001</v>
      </c>
      <c r="F149" s="50">
        <v>8</v>
      </c>
      <c r="G149" s="50">
        <v>10.64</v>
      </c>
      <c r="H149" s="50">
        <v>3.58</v>
      </c>
      <c r="I149" s="50">
        <v>11.5806</v>
      </c>
      <c r="J149" s="50">
        <v>2.2551000000000001</v>
      </c>
      <c r="K149" s="50">
        <v>8</v>
      </c>
      <c r="L149" s="50">
        <v>0.18840000000000001</v>
      </c>
      <c r="M149" s="50">
        <v>0.55000000000000004</v>
      </c>
      <c r="N149" s="50">
        <v>0.14099999999999999</v>
      </c>
      <c r="O149" s="50">
        <v>0</v>
      </c>
      <c r="P149" s="50">
        <v>0</v>
      </c>
    </row>
    <row r="150" spans="1:16" hidden="1" outlineLevel="1" collapsed="1">
      <c r="A150" s="15">
        <v>44774</v>
      </c>
      <c r="B150" s="50">
        <v>11.5581</v>
      </c>
      <c r="C150" s="50">
        <v>3.5726</v>
      </c>
      <c r="D150" s="50">
        <v>12.3642</v>
      </c>
      <c r="E150" s="50">
        <v>10.938000000000001</v>
      </c>
      <c r="F150" s="50">
        <v>8</v>
      </c>
      <c r="G150" s="50">
        <v>12.295500000000001</v>
      </c>
      <c r="H150" s="50">
        <v>3.5726</v>
      </c>
      <c r="I150" s="50">
        <v>13.244199999999999</v>
      </c>
      <c r="J150" s="50">
        <v>10.938000000000001</v>
      </c>
      <c r="K150" s="50">
        <v>8</v>
      </c>
      <c r="L150" s="50">
        <v>0.99199999999999999</v>
      </c>
      <c r="M150" s="50">
        <v>1.0200000000000001E-2</v>
      </c>
      <c r="N150" s="50">
        <v>0.99199999999999999</v>
      </c>
      <c r="O150" s="50">
        <v>0</v>
      </c>
      <c r="P150" s="50" t="s">
        <v>126</v>
      </c>
    </row>
    <row r="151" spans="1:16" hidden="1" outlineLevel="1" collapsed="1">
      <c r="A151" s="15">
        <v>44805</v>
      </c>
      <c r="B151" s="50">
        <v>10.4842</v>
      </c>
      <c r="C151" s="50">
        <v>3.6057999999999999</v>
      </c>
      <c r="D151" s="50">
        <v>11.480600000000001</v>
      </c>
      <c r="E151" s="50">
        <v>18.381</v>
      </c>
      <c r="F151" s="50">
        <v>0.1</v>
      </c>
      <c r="G151" s="50">
        <v>11.380699999999999</v>
      </c>
      <c r="H151" s="50">
        <v>3.6057999999999999</v>
      </c>
      <c r="I151" s="50">
        <v>12.620100000000001</v>
      </c>
      <c r="J151" s="50">
        <v>18.381</v>
      </c>
      <c r="K151" s="50">
        <v>0.1</v>
      </c>
      <c r="L151" s="50">
        <v>0.1082</v>
      </c>
      <c r="M151" s="50">
        <v>1.01E-2</v>
      </c>
      <c r="N151" s="50">
        <v>0.1082</v>
      </c>
      <c r="O151" s="50">
        <v>0</v>
      </c>
      <c r="P151" s="50">
        <v>0</v>
      </c>
    </row>
    <row r="152" spans="1:16" hidden="1" outlineLevel="1" collapsed="1">
      <c r="A152" s="15">
        <v>44835</v>
      </c>
      <c r="B152" s="50">
        <v>13.0703</v>
      </c>
      <c r="C152" s="50">
        <v>5.6749000000000001</v>
      </c>
      <c r="D152" s="50">
        <v>14.1744</v>
      </c>
      <c r="E152" s="50">
        <v>5.4699999999999999E-2</v>
      </c>
      <c r="F152" s="50">
        <v>0</v>
      </c>
      <c r="G152" s="50">
        <v>13.2212</v>
      </c>
      <c r="H152" s="50">
        <v>5.6749000000000001</v>
      </c>
      <c r="I152" s="50">
        <v>14.288</v>
      </c>
      <c r="J152" s="50">
        <v>6.4</v>
      </c>
      <c r="K152" s="50">
        <v>0</v>
      </c>
      <c r="L152" s="50">
        <v>0.77939999999999998</v>
      </c>
      <c r="M152" s="50">
        <v>1.01E-2</v>
      </c>
      <c r="N152" s="50">
        <v>1.238</v>
      </c>
      <c r="O152" s="50">
        <v>0.01</v>
      </c>
      <c r="P152" s="50">
        <v>0</v>
      </c>
    </row>
    <row r="153" spans="1:16" hidden="1" outlineLevel="1" collapsed="1">
      <c r="A153" s="15">
        <v>44866</v>
      </c>
      <c r="B153" s="50">
        <v>11.139699999999999</v>
      </c>
      <c r="C153" s="50">
        <v>3.0617999999999999</v>
      </c>
      <c r="D153" s="50">
        <v>12.116</v>
      </c>
      <c r="E153" s="50">
        <v>0.01</v>
      </c>
      <c r="F153" s="50">
        <v>0</v>
      </c>
      <c r="G153" s="50">
        <v>11.530900000000001</v>
      </c>
      <c r="H153" s="50">
        <v>3.0617999999999999</v>
      </c>
      <c r="I153" s="50">
        <v>12.489599999999999</v>
      </c>
      <c r="J153" s="50">
        <v>0</v>
      </c>
      <c r="K153" s="50">
        <v>0</v>
      </c>
      <c r="L153" s="50">
        <v>0.92779999999999996</v>
      </c>
      <c r="M153" s="50">
        <v>0.01</v>
      </c>
      <c r="N153" s="50">
        <v>1.1576</v>
      </c>
      <c r="O153" s="50">
        <v>0.01</v>
      </c>
      <c r="P153" s="50">
        <v>0</v>
      </c>
    </row>
    <row r="154" spans="1:16" hidden="1" outlineLevel="1" collapsed="1">
      <c r="A154" s="15">
        <v>44896</v>
      </c>
      <c r="B154" s="50">
        <v>12.340400000000001</v>
      </c>
      <c r="C154" s="50">
        <v>1.9379999999999999</v>
      </c>
      <c r="D154" s="50">
        <v>13.337199999999999</v>
      </c>
      <c r="E154" s="50">
        <v>7.9135999999999997</v>
      </c>
      <c r="F154" s="50">
        <v>0</v>
      </c>
      <c r="G154" s="50">
        <v>12.4673</v>
      </c>
      <c r="H154" s="50">
        <v>1.9379999999999999</v>
      </c>
      <c r="I154" s="50">
        <v>13.4892</v>
      </c>
      <c r="J154" s="50">
        <v>7.9135999999999997</v>
      </c>
      <c r="K154" s="50">
        <v>0</v>
      </c>
      <c r="L154" s="50">
        <v>1.3307</v>
      </c>
      <c r="M154" s="50">
        <v>1.01E-2</v>
      </c>
      <c r="N154" s="50">
        <v>1.3308</v>
      </c>
      <c r="O154" s="50">
        <v>0</v>
      </c>
      <c r="P154" s="50">
        <v>0</v>
      </c>
    </row>
    <row r="155" spans="1:16" hidden="1" outlineLevel="1" collapsed="1">
      <c r="A155" s="15">
        <v>44927</v>
      </c>
      <c r="B155" s="50">
        <v>13.297000000000001</v>
      </c>
      <c r="C155" s="50">
        <v>2.637</v>
      </c>
      <c r="D155" s="50">
        <v>14.151199999999999</v>
      </c>
      <c r="E155" s="50">
        <v>10.3932</v>
      </c>
      <c r="F155" s="50">
        <v>0</v>
      </c>
      <c r="G155" s="50">
        <v>13.6721</v>
      </c>
      <c r="H155" s="50">
        <v>2.637</v>
      </c>
      <c r="I155" s="50">
        <v>14.585599999999999</v>
      </c>
      <c r="J155" s="50">
        <v>10.3932</v>
      </c>
      <c r="K155" s="50">
        <v>0</v>
      </c>
      <c r="L155" s="50">
        <v>0.92420000000000002</v>
      </c>
      <c r="M155" s="50">
        <v>1.01E-2</v>
      </c>
      <c r="N155" s="50">
        <v>0.92420000000000002</v>
      </c>
      <c r="O155" s="50">
        <v>0</v>
      </c>
      <c r="P155" s="50">
        <v>0</v>
      </c>
    </row>
    <row r="156" spans="1:16" hidden="1" outlineLevel="1" collapsed="1">
      <c r="A156" s="15">
        <v>44958</v>
      </c>
      <c r="B156" s="50">
        <v>11.562900000000001</v>
      </c>
      <c r="C156" s="50">
        <v>2.7987000000000002</v>
      </c>
      <c r="D156" s="50">
        <v>12.076700000000001</v>
      </c>
      <c r="E156" s="50">
        <v>3.7490000000000001</v>
      </c>
      <c r="F156" s="50">
        <v>0</v>
      </c>
      <c r="G156" s="50">
        <v>14.3813</v>
      </c>
      <c r="H156" s="50">
        <v>2.7987000000000002</v>
      </c>
      <c r="I156" s="50">
        <v>15.1928</v>
      </c>
      <c r="J156" s="50">
        <v>6.5260999999999996</v>
      </c>
      <c r="K156" s="50">
        <v>0</v>
      </c>
      <c r="L156" s="50">
        <v>1.6162000000000001</v>
      </c>
      <c r="M156" s="50">
        <v>0.01</v>
      </c>
      <c r="N156" s="50">
        <v>1.6019000000000001</v>
      </c>
      <c r="O156" s="50">
        <v>2.3239000000000001</v>
      </c>
      <c r="P156" s="50">
        <v>0</v>
      </c>
    </row>
    <row r="157" spans="1:16" hidden="1" outlineLevel="1" collapsed="1">
      <c r="A157" s="15">
        <v>44986</v>
      </c>
      <c r="B157" s="50">
        <v>11.718</v>
      </c>
      <c r="C157" s="50">
        <v>2.5354999999999999</v>
      </c>
      <c r="D157" s="50">
        <v>12.025499999999999</v>
      </c>
      <c r="E157" s="50">
        <v>0</v>
      </c>
      <c r="F157" s="50">
        <v>18</v>
      </c>
      <c r="G157" s="50">
        <v>14.599399999999999</v>
      </c>
      <c r="H157" s="50">
        <v>2.5354999999999999</v>
      </c>
      <c r="I157" s="50">
        <v>15.110900000000001</v>
      </c>
      <c r="J157" s="50">
        <v>0</v>
      </c>
      <c r="K157" s="50">
        <v>18</v>
      </c>
      <c r="L157" s="50">
        <v>0.42</v>
      </c>
      <c r="M157" s="50">
        <v>1.0500000000000001E-2</v>
      </c>
      <c r="N157" s="50">
        <v>0.42</v>
      </c>
      <c r="O157" s="50">
        <v>0</v>
      </c>
      <c r="P157" s="50">
        <v>0</v>
      </c>
    </row>
    <row r="158" spans="1:16" hidden="1" outlineLevel="1" collapsed="1">
      <c r="A158" s="15">
        <v>45017</v>
      </c>
      <c r="B158" s="50">
        <v>12.2235</v>
      </c>
      <c r="C158" s="50">
        <v>2.9962</v>
      </c>
      <c r="D158" s="50">
        <v>12.4262</v>
      </c>
      <c r="E158" s="50">
        <v>15.5</v>
      </c>
      <c r="F158" s="50">
        <v>0</v>
      </c>
      <c r="G158" s="50">
        <v>14.572699999999999</v>
      </c>
      <c r="H158" s="50">
        <v>2.9962</v>
      </c>
      <c r="I158" s="50">
        <v>14.8789</v>
      </c>
      <c r="J158" s="50">
        <v>15.5</v>
      </c>
      <c r="K158" s="50">
        <v>0</v>
      </c>
      <c r="L158" s="50">
        <v>0.40400000000000003</v>
      </c>
      <c r="M158" s="50">
        <v>8.8999999999999999E-3</v>
      </c>
      <c r="N158" s="50">
        <v>0.40400000000000003</v>
      </c>
      <c r="O158" s="50">
        <v>0</v>
      </c>
      <c r="P158" s="50">
        <v>0</v>
      </c>
    </row>
    <row r="159" spans="1:16" hidden="1" outlineLevel="1" collapsed="1">
      <c r="A159" s="15">
        <v>45047</v>
      </c>
      <c r="B159" s="50">
        <v>11.394</v>
      </c>
      <c r="C159" s="50">
        <v>2.8715999999999999</v>
      </c>
      <c r="D159" s="50">
        <v>11.519600000000001</v>
      </c>
      <c r="E159" s="50">
        <v>9</v>
      </c>
      <c r="F159" s="50">
        <v>0</v>
      </c>
      <c r="G159" s="50">
        <v>14.7775</v>
      </c>
      <c r="H159" s="50">
        <v>2.8715999999999999</v>
      </c>
      <c r="I159" s="50">
        <v>15.0099</v>
      </c>
      <c r="J159" s="50">
        <v>9</v>
      </c>
      <c r="K159" s="50">
        <v>0</v>
      </c>
      <c r="L159" s="50">
        <v>0.70009999999999994</v>
      </c>
      <c r="M159" s="50">
        <v>8.8999999999999999E-3</v>
      </c>
      <c r="N159" s="50">
        <v>0.70009999999999994</v>
      </c>
      <c r="O159" s="50">
        <v>0</v>
      </c>
      <c r="P159" s="50">
        <v>0</v>
      </c>
    </row>
    <row r="160" spans="1:16" hidden="1" outlineLevel="1" collapsed="1">
      <c r="A160" s="15">
        <v>45078</v>
      </c>
      <c r="B160" s="50">
        <v>12.9156</v>
      </c>
      <c r="C160" s="50">
        <v>4.1201999999999996</v>
      </c>
      <c r="D160" s="50">
        <v>13.021800000000001</v>
      </c>
      <c r="E160" s="50">
        <v>0</v>
      </c>
      <c r="F160" s="50">
        <v>0</v>
      </c>
      <c r="G160" s="50">
        <v>15.837400000000001</v>
      </c>
      <c r="H160" s="50">
        <v>4.1201999999999996</v>
      </c>
      <c r="I160" s="50">
        <v>16.013200000000001</v>
      </c>
      <c r="J160" s="50">
        <v>0</v>
      </c>
      <c r="K160" s="50">
        <v>0</v>
      </c>
      <c r="L160" s="50">
        <v>0.6915</v>
      </c>
      <c r="M160" s="50">
        <v>8.8999999999999999E-3</v>
      </c>
      <c r="N160" s="50">
        <v>0.6915</v>
      </c>
      <c r="O160" s="50">
        <v>0</v>
      </c>
      <c r="P160" s="50">
        <v>0</v>
      </c>
    </row>
    <row r="161" spans="1:16" hidden="1" outlineLevel="1" collapsed="1">
      <c r="A161" s="15">
        <v>45108</v>
      </c>
      <c r="B161" s="50">
        <v>13.082800000000001</v>
      </c>
      <c r="C161" s="50">
        <v>3.2820999999999998</v>
      </c>
      <c r="D161" s="50">
        <v>13.268800000000001</v>
      </c>
      <c r="E161" s="50">
        <v>3.3239000000000001</v>
      </c>
      <c r="F161" s="50">
        <v>3.8509000000000002</v>
      </c>
      <c r="G161" s="50">
        <v>15.335699999999999</v>
      </c>
      <c r="H161" s="50">
        <v>3.2820999999999998</v>
      </c>
      <c r="I161" s="50">
        <v>15.601599999999999</v>
      </c>
      <c r="J161" s="50">
        <v>4.8288000000000002</v>
      </c>
      <c r="K161" s="50">
        <v>4.1204000000000001</v>
      </c>
      <c r="L161" s="50">
        <v>0.77359999999999995</v>
      </c>
      <c r="M161" s="50">
        <v>8.8999999999999999E-3</v>
      </c>
      <c r="N161" s="50">
        <v>0.77510000000000001</v>
      </c>
      <c r="O161" s="50">
        <v>0.01</v>
      </c>
      <c r="P161" s="50">
        <v>0.01</v>
      </c>
    </row>
    <row r="162" spans="1:16" hidden="1" outlineLevel="1" collapsed="1">
      <c r="A162" s="15">
        <v>45139</v>
      </c>
      <c r="B162" s="50">
        <v>8.0924999999999994</v>
      </c>
      <c r="C162" s="50">
        <v>3.8336999999999999</v>
      </c>
      <c r="D162" s="50">
        <v>8.1187000000000005</v>
      </c>
      <c r="E162" s="50">
        <v>0</v>
      </c>
      <c r="F162" s="50">
        <v>0</v>
      </c>
      <c r="G162" s="50">
        <v>14.515499999999999</v>
      </c>
      <c r="H162" s="50">
        <v>3.8336999999999999</v>
      </c>
      <c r="I162" s="50">
        <v>14.634600000000001</v>
      </c>
      <c r="J162" s="50">
        <v>0</v>
      </c>
      <c r="K162" s="50">
        <v>0</v>
      </c>
      <c r="L162" s="50">
        <v>8.3799999999999999E-2</v>
      </c>
      <c r="M162" s="50">
        <v>8.8999999999999999E-3</v>
      </c>
      <c r="N162" s="50">
        <v>8.3799999999999999E-2</v>
      </c>
      <c r="O162" s="50">
        <v>0</v>
      </c>
      <c r="P162" s="50">
        <v>0</v>
      </c>
    </row>
    <row r="163" spans="1:16" hidden="1" outlineLevel="1" collapsed="1">
      <c r="A163" s="15">
        <v>45170</v>
      </c>
      <c r="B163" s="50">
        <v>9.6731999999999996</v>
      </c>
      <c r="C163" s="50">
        <v>3.1011000000000002</v>
      </c>
      <c r="D163" s="50">
        <v>9.6956000000000007</v>
      </c>
      <c r="E163" s="50">
        <v>0</v>
      </c>
      <c r="F163" s="50">
        <v>0</v>
      </c>
      <c r="G163" s="50">
        <v>14.081300000000001</v>
      </c>
      <c r="H163" s="50">
        <v>3.1011000000000002</v>
      </c>
      <c r="I163" s="50">
        <v>14.136200000000001</v>
      </c>
      <c r="J163" s="50">
        <v>0</v>
      </c>
      <c r="K163" s="50">
        <v>0</v>
      </c>
      <c r="L163" s="50">
        <v>6.7799999999999999E-2</v>
      </c>
      <c r="M163" s="50">
        <v>8.9999999999999993E-3</v>
      </c>
      <c r="N163" s="50">
        <v>6.7799999999999999E-2</v>
      </c>
      <c r="O163" s="50">
        <v>0</v>
      </c>
      <c r="P163" s="50">
        <v>0</v>
      </c>
    </row>
    <row r="164" spans="1:16" hidden="1" outlineLevel="1" collapsed="1">
      <c r="A164" s="15">
        <v>45200</v>
      </c>
      <c r="B164" s="50">
        <v>6.9089</v>
      </c>
      <c r="C164" s="50">
        <v>3.7418</v>
      </c>
      <c r="D164" s="50">
        <v>6.9189999999999996</v>
      </c>
      <c r="E164" s="50">
        <v>9</v>
      </c>
      <c r="F164" s="50">
        <v>0</v>
      </c>
      <c r="G164" s="50">
        <v>12.3772</v>
      </c>
      <c r="H164" s="50">
        <v>3.7418</v>
      </c>
      <c r="I164" s="50">
        <v>12.4428</v>
      </c>
      <c r="J164" s="50">
        <v>9</v>
      </c>
      <c r="K164" s="50">
        <v>0</v>
      </c>
      <c r="L164" s="50">
        <v>2.9899999999999999E-2</v>
      </c>
      <c r="M164" s="50">
        <v>1.0200000000000001E-2</v>
      </c>
      <c r="N164" s="50">
        <v>2.9899999999999999E-2</v>
      </c>
      <c r="O164" s="50">
        <v>0</v>
      </c>
      <c r="P164" s="50">
        <v>0</v>
      </c>
    </row>
    <row r="165" spans="1:16" hidden="1" outlineLevel="1" collapsed="1">
      <c r="A165" s="15">
        <v>45231</v>
      </c>
      <c r="B165" s="50">
        <v>6.4847999999999999</v>
      </c>
      <c r="C165" s="50">
        <v>4.9645999999999999</v>
      </c>
      <c r="D165" s="50">
        <v>6.4916</v>
      </c>
      <c r="E165" s="50">
        <v>9.0009999999999994</v>
      </c>
      <c r="F165" s="50">
        <v>0</v>
      </c>
      <c r="G165" s="50">
        <v>12.5589</v>
      </c>
      <c r="H165" s="50">
        <v>4.9645999999999999</v>
      </c>
      <c r="I165" s="50">
        <v>12.626200000000001</v>
      </c>
      <c r="J165" s="50">
        <v>9.0009999999999994</v>
      </c>
      <c r="K165" s="50">
        <v>0</v>
      </c>
      <c r="L165" s="50">
        <v>3.3300000000000003E-2</v>
      </c>
      <c r="M165" s="50">
        <v>7.7999999999999996E-3</v>
      </c>
      <c r="N165" s="50">
        <v>3.3300000000000003E-2</v>
      </c>
      <c r="O165" s="50">
        <v>0</v>
      </c>
      <c r="P165" s="50">
        <v>0</v>
      </c>
    </row>
    <row r="166" spans="1:16" hidden="1" outlineLevel="1" collapsed="1">
      <c r="A166" s="15">
        <v>45261</v>
      </c>
      <c r="B166" s="50">
        <v>6.8986999999999998</v>
      </c>
      <c r="C166" s="50">
        <v>6.1596000000000002</v>
      </c>
      <c r="D166" s="50">
        <v>6.9016999999999999</v>
      </c>
      <c r="E166" s="50">
        <v>10.443899999999999</v>
      </c>
      <c r="F166" s="50">
        <v>0</v>
      </c>
      <c r="G166" s="50">
        <v>12.699</v>
      </c>
      <c r="H166" s="50">
        <v>6.1596000000000002</v>
      </c>
      <c r="I166" s="50">
        <v>12.76</v>
      </c>
      <c r="J166" s="50">
        <v>10.443899999999999</v>
      </c>
      <c r="K166" s="50">
        <v>0</v>
      </c>
      <c r="L166" s="50">
        <v>3.3300000000000003E-2</v>
      </c>
      <c r="M166" s="50">
        <v>8.8000000000000005E-3</v>
      </c>
      <c r="N166" s="50">
        <v>3.3300000000000003E-2</v>
      </c>
      <c r="O166" s="50">
        <v>0</v>
      </c>
      <c r="P166" s="50">
        <v>0</v>
      </c>
    </row>
    <row r="167" spans="1:16" hidden="1" outlineLevel="1" collapsed="1">
      <c r="A167" s="15">
        <v>45292</v>
      </c>
      <c r="B167" s="50">
        <v>10.9427</v>
      </c>
      <c r="C167" s="50">
        <v>3.7065999999999999</v>
      </c>
      <c r="D167" s="50">
        <v>10.9956</v>
      </c>
      <c r="E167" s="50">
        <v>3.6894</v>
      </c>
      <c r="F167" s="50">
        <v>0</v>
      </c>
      <c r="G167" s="50">
        <v>11.526899999999999</v>
      </c>
      <c r="H167" s="50">
        <v>3.7065999999999999</v>
      </c>
      <c r="I167" s="50">
        <v>11.584300000000001</v>
      </c>
      <c r="J167" s="50">
        <v>6.8047000000000004</v>
      </c>
      <c r="K167" s="50">
        <v>0</v>
      </c>
      <c r="L167" s="50">
        <v>0.50519999999999998</v>
      </c>
      <c r="M167" s="50">
        <v>8.8000000000000005E-3</v>
      </c>
      <c r="N167" s="50">
        <v>0.50739999999999996</v>
      </c>
      <c r="O167" s="50">
        <v>0.01</v>
      </c>
      <c r="P167" s="50">
        <v>0</v>
      </c>
    </row>
    <row r="168" spans="1:16" hidden="1" outlineLevel="1" collapsed="1">
      <c r="A168" s="15">
        <v>45323</v>
      </c>
      <c r="B168" s="50">
        <v>10.7407</v>
      </c>
      <c r="C168" s="50">
        <v>3.8203999999999998</v>
      </c>
      <c r="D168" s="50">
        <v>10.805999999999999</v>
      </c>
      <c r="E168" s="50">
        <v>7.65</v>
      </c>
      <c r="F168" s="50">
        <v>1.4</v>
      </c>
      <c r="G168" s="50">
        <v>11.2889</v>
      </c>
      <c r="H168" s="50">
        <v>3.8203999999999998</v>
      </c>
      <c r="I168" s="50">
        <v>11.3538</v>
      </c>
      <c r="J168" s="50">
        <v>7.65</v>
      </c>
      <c r="K168" s="50">
        <v>0</v>
      </c>
      <c r="L168" s="50">
        <v>0.65880000000000005</v>
      </c>
      <c r="M168" s="50">
        <v>8.6999999999999994E-3</v>
      </c>
      <c r="N168" s="50">
        <v>0.64570000000000005</v>
      </c>
      <c r="O168" s="50">
        <v>0</v>
      </c>
      <c r="P168" s="50">
        <v>1.4</v>
      </c>
    </row>
    <row r="169" spans="1:16" hidden="1" outlineLevel="1" collapsed="1">
      <c r="A169" s="15">
        <v>45352</v>
      </c>
      <c r="B169" s="50">
        <v>10.399100000000001</v>
      </c>
      <c r="C169" s="50">
        <v>3.4491999999999998</v>
      </c>
      <c r="D169" s="50">
        <v>10.4747</v>
      </c>
      <c r="E169" s="50">
        <v>11.5</v>
      </c>
      <c r="F169" s="50">
        <v>0</v>
      </c>
      <c r="G169" s="50">
        <v>10.9457</v>
      </c>
      <c r="H169" s="50">
        <v>3.4491999999999998</v>
      </c>
      <c r="I169" s="50">
        <v>11.032</v>
      </c>
      <c r="J169" s="50">
        <v>11.5</v>
      </c>
      <c r="K169" s="50">
        <v>0</v>
      </c>
      <c r="L169" s="50">
        <v>0.83950000000000002</v>
      </c>
      <c r="M169" s="50">
        <v>8.5000000000000006E-3</v>
      </c>
      <c r="N169" s="50">
        <v>0.83950000000000002</v>
      </c>
      <c r="O169" s="50">
        <v>0</v>
      </c>
      <c r="P169" s="50">
        <v>0</v>
      </c>
    </row>
    <row r="170" spans="1:16" hidden="1" outlineLevel="1" collapsed="1">
      <c r="A170" s="15">
        <v>45383</v>
      </c>
      <c r="B170" s="50">
        <v>9.8579000000000008</v>
      </c>
      <c r="C170" s="50">
        <v>3.2187000000000001</v>
      </c>
      <c r="D170" s="50">
        <v>9.9331999999999994</v>
      </c>
      <c r="E170" s="50">
        <v>9</v>
      </c>
      <c r="F170" s="50">
        <v>16</v>
      </c>
      <c r="G170" s="50">
        <v>10.651899999999999</v>
      </c>
      <c r="H170" s="50">
        <v>3.2187000000000001</v>
      </c>
      <c r="I170" s="50">
        <v>10.7439</v>
      </c>
      <c r="J170" s="50">
        <v>9</v>
      </c>
      <c r="K170" s="50">
        <v>16</v>
      </c>
      <c r="L170" s="50">
        <v>0.84219999999999995</v>
      </c>
      <c r="M170" s="50">
        <v>8.3999999999999995E-3</v>
      </c>
      <c r="N170" s="50">
        <v>0.84219999999999995</v>
      </c>
      <c r="O170" s="50">
        <v>0</v>
      </c>
      <c r="P170" s="50">
        <v>0</v>
      </c>
    </row>
    <row r="171" spans="1:16" hidden="1" outlineLevel="1" collapsed="1">
      <c r="A171" s="15">
        <v>45413</v>
      </c>
      <c r="B171" s="50">
        <v>9.6392000000000007</v>
      </c>
      <c r="C171" s="50">
        <v>3.3475999999999999</v>
      </c>
      <c r="D171" s="50">
        <v>9.7071000000000005</v>
      </c>
      <c r="E171" s="50">
        <v>9</v>
      </c>
      <c r="F171" s="50">
        <v>0</v>
      </c>
      <c r="G171" s="50">
        <v>10.231400000000001</v>
      </c>
      <c r="H171" s="50">
        <v>3.3475999999999999</v>
      </c>
      <c r="I171" s="50">
        <v>10.3109</v>
      </c>
      <c r="J171" s="50">
        <v>9</v>
      </c>
      <c r="K171" s="50">
        <v>0</v>
      </c>
      <c r="L171" s="50">
        <v>0.81059999999999999</v>
      </c>
      <c r="M171" s="50">
        <v>8.2000000000000007E-3</v>
      </c>
      <c r="N171" s="50">
        <v>0.81059999999999999</v>
      </c>
      <c r="O171" s="50">
        <v>0</v>
      </c>
      <c r="P171" s="50">
        <v>0</v>
      </c>
    </row>
    <row r="172" spans="1:16" hidden="1" outlineLevel="1" collapsed="1">
      <c r="A172" s="15">
        <v>45444</v>
      </c>
      <c r="B172" s="50">
        <v>9.3980999999999995</v>
      </c>
      <c r="C172" s="50">
        <v>3.4765999999999999</v>
      </c>
      <c r="D172" s="50">
        <v>9.4555000000000007</v>
      </c>
      <c r="E172" s="50">
        <v>0</v>
      </c>
      <c r="F172" s="50">
        <v>0</v>
      </c>
      <c r="G172" s="50">
        <v>10.2021</v>
      </c>
      <c r="H172" s="50">
        <v>3.4765999999999999</v>
      </c>
      <c r="I172" s="50">
        <v>10.2736</v>
      </c>
      <c r="J172" s="50">
        <v>0</v>
      </c>
      <c r="K172" s="50">
        <v>0</v>
      </c>
      <c r="L172" s="50">
        <v>1.1157999999999999</v>
      </c>
      <c r="M172" s="50">
        <v>8.2000000000000007E-3</v>
      </c>
      <c r="N172" s="50">
        <v>1.1157999999999999</v>
      </c>
      <c r="O172" s="50">
        <v>0</v>
      </c>
      <c r="P172" s="50">
        <v>0</v>
      </c>
    </row>
    <row r="173" spans="1:16" hidden="1" outlineLevel="1" collapsed="1">
      <c r="A173" s="15">
        <v>45474</v>
      </c>
      <c r="B173" s="50">
        <v>8.6326999999999998</v>
      </c>
      <c r="C173" s="50">
        <v>3.4449999999999998</v>
      </c>
      <c r="D173" s="50">
        <v>8.7649000000000008</v>
      </c>
      <c r="E173" s="50">
        <v>0.3</v>
      </c>
      <c r="F173" s="50">
        <v>0</v>
      </c>
      <c r="G173" s="50">
        <v>9.3896999999999995</v>
      </c>
      <c r="H173" s="50">
        <v>3.4449999999999998</v>
      </c>
      <c r="I173" s="50">
        <v>9.5518999999999998</v>
      </c>
      <c r="J173" s="50">
        <v>0</v>
      </c>
      <c r="K173" s="50">
        <v>0</v>
      </c>
      <c r="L173" s="50">
        <v>0.86140000000000005</v>
      </c>
      <c r="M173" s="50">
        <v>8.0999999999999996E-3</v>
      </c>
      <c r="N173" s="50">
        <v>0.86409999999999998</v>
      </c>
      <c r="O173" s="50">
        <v>0.3</v>
      </c>
      <c r="P173" s="50">
        <v>0</v>
      </c>
    </row>
    <row r="174" spans="1:16" hidden="1" outlineLevel="1" collapsed="1">
      <c r="A174" s="15">
        <v>45505</v>
      </c>
      <c r="B174" s="50">
        <v>8.4366000000000003</v>
      </c>
      <c r="C174" s="50">
        <v>3.1160000000000001</v>
      </c>
      <c r="D174" s="50">
        <v>8.5218000000000007</v>
      </c>
      <c r="E174" s="50">
        <v>0</v>
      </c>
      <c r="F174" s="50">
        <v>0</v>
      </c>
      <c r="G174" s="50">
        <v>9.5692000000000004</v>
      </c>
      <c r="H174" s="50">
        <v>3.1194999999999999</v>
      </c>
      <c r="I174" s="50">
        <v>9.6898</v>
      </c>
      <c r="J174" s="50">
        <v>0</v>
      </c>
      <c r="K174" s="50">
        <v>0</v>
      </c>
      <c r="L174" s="50">
        <v>1.5258</v>
      </c>
      <c r="M174" s="50">
        <v>0.05</v>
      </c>
      <c r="N174" s="50">
        <v>1.526</v>
      </c>
      <c r="O174" s="50">
        <v>0</v>
      </c>
      <c r="P174" s="50">
        <v>0</v>
      </c>
    </row>
    <row r="175" spans="1:16" hidden="1" outlineLevel="1" collapsed="1">
      <c r="A175" s="15">
        <v>45536</v>
      </c>
      <c r="B175" s="50">
        <v>8.3431999999999995</v>
      </c>
      <c r="C175" s="50">
        <v>4.5381999999999998</v>
      </c>
      <c r="D175" s="50">
        <v>8.4745000000000008</v>
      </c>
      <c r="E175" s="50">
        <v>0</v>
      </c>
      <c r="F175" s="50">
        <v>0</v>
      </c>
      <c r="G175" s="50">
        <v>9.2989999999999995</v>
      </c>
      <c r="H175" s="50">
        <v>4.5381999999999998</v>
      </c>
      <c r="I175" s="50">
        <v>9.4867000000000008</v>
      </c>
      <c r="J175" s="50">
        <v>0</v>
      </c>
      <c r="K175" s="50">
        <v>0</v>
      </c>
      <c r="L175" s="50">
        <v>1.3381000000000001</v>
      </c>
      <c r="M175" s="50">
        <v>0</v>
      </c>
      <c r="N175" s="50">
        <v>1.3381000000000001</v>
      </c>
      <c r="O175" s="50">
        <v>0</v>
      </c>
      <c r="P175" s="50">
        <v>0</v>
      </c>
    </row>
    <row r="176" spans="1:16" hidden="1" outlineLevel="1" collapsed="1">
      <c r="A176" s="15">
        <v>45566</v>
      </c>
      <c r="B176" s="50">
        <v>8.6156000000000006</v>
      </c>
      <c r="C176" s="50">
        <v>3.6568999999999998</v>
      </c>
      <c r="D176" s="50">
        <v>8.7780000000000005</v>
      </c>
      <c r="E176" s="50">
        <v>8</v>
      </c>
      <c r="F176" s="50">
        <v>0</v>
      </c>
      <c r="G176" s="50">
        <v>9.4167000000000005</v>
      </c>
      <c r="H176" s="50">
        <v>3.6568999999999998</v>
      </c>
      <c r="I176" s="50">
        <v>9.6266999999999996</v>
      </c>
      <c r="J176" s="50">
        <v>8</v>
      </c>
      <c r="K176" s="50">
        <v>0</v>
      </c>
      <c r="L176" s="50">
        <v>1.2635000000000001</v>
      </c>
      <c r="M176" s="50">
        <v>0</v>
      </c>
      <c r="N176" s="50">
        <v>1.2635000000000001</v>
      </c>
      <c r="O176" s="50">
        <v>0</v>
      </c>
      <c r="P176" s="50">
        <v>0</v>
      </c>
    </row>
    <row r="177" spans="1:16" collapsed="1">
      <c r="A177" s="15">
        <v>45597</v>
      </c>
      <c r="B177" s="50">
        <v>8.8213000000000008</v>
      </c>
      <c r="C177" s="50">
        <v>3.7162000000000002</v>
      </c>
      <c r="D177" s="50">
        <v>8.8940000000000001</v>
      </c>
      <c r="E177" s="50">
        <v>8</v>
      </c>
      <c r="F177" s="50">
        <v>0</v>
      </c>
      <c r="G177" s="50">
        <v>9.4403000000000006</v>
      </c>
      <c r="H177" s="50">
        <v>3.7162000000000002</v>
      </c>
      <c r="I177" s="50">
        <v>9.5282999999999998</v>
      </c>
      <c r="J177" s="50">
        <v>8</v>
      </c>
      <c r="K177" s="50">
        <v>0</v>
      </c>
      <c r="L177" s="50">
        <v>0.88200000000000001</v>
      </c>
      <c r="M177" s="50">
        <v>0</v>
      </c>
      <c r="N177" s="50">
        <v>0.88200000000000001</v>
      </c>
      <c r="O177" s="50">
        <v>0</v>
      </c>
      <c r="P177" s="50">
        <v>0</v>
      </c>
    </row>
    <row r="178" spans="1:16">
      <c r="A178" s="15">
        <v>45627</v>
      </c>
      <c r="B178" s="50">
        <v>9.1037999999999997</v>
      </c>
      <c r="C178" s="50">
        <v>5.0263999999999998</v>
      </c>
      <c r="D178" s="50">
        <v>9.1934000000000005</v>
      </c>
      <c r="E178" s="50">
        <v>0</v>
      </c>
      <c r="F178" s="50">
        <v>10.5</v>
      </c>
      <c r="G178" s="50">
        <v>9.7611000000000008</v>
      </c>
      <c r="H178" s="50">
        <v>5.0263999999999998</v>
      </c>
      <c r="I178" s="50">
        <v>9.8739000000000008</v>
      </c>
      <c r="J178" s="50">
        <v>0</v>
      </c>
      <c r="K178" s="50">
        <v>10.5</v>
      </c>
      <c r="L178" s="50">
        <v>1.0085</v>
      </c>
      <c r="M178" s="50">
        <v>0</v>
      </c>
      <c r="N178" s="50">
        <v>1.0085</v>
      </c>
      <c r="O178" s="50">
        <v>0</v>
      </c>
      <c r="P178" s="50">
        <v>0</v>
      </c>
    </row>
    <row r="179" spans="1:16">
      <c r="A179" s="15">
        <v>45658</v>
      </c>
      <c r="B179" s="50">
        <v>8.7859999999999996</v>
      </c>
      <c r="C179" s="50">
        <v>3.8902000000000001</v>
      </c>
      <c r="D179" s="50">
        <v>8.8832000000000004</v>
      </c>
      <c r="E179" s="50">
        <v>8</v>
      </c>
      <c r="F179" s="50">
        <v>10.5</v>
      </c>
      <c r="G179" s="50">
        <v>9.4062000000000001</v>
      </c>
      <c r="H179" s="50">
        <v>3.8902000000000001</v>
      </c>
      <c r="I179" s="50">
        <v>9.5246999999999993</v>
      </c>
      <c r="J179" s="50">
        <v>8</v>
      </c>
      <c r="K179" s="50">
        <v>10.5</v>
      </c>
      <c r="L179" s="50">
        <v>0.87860000000000005</v>
      </c>
      <c r="M179" s="50">
        <v>0</v>
      </c>
      <c r="N179" s="50">
        <v>0.87860000000000005</v>
      </c>
      <c r="O179" s="50">
        <v>0</v>
      </c>
      <c r="P179" s="50">
        <v>0</v>
      </c>
    </row>
    <row r="180" spans="1:16">
      <c r="A180" s="15">
        <v>45689</v>
      </c>
      <c r="B180" s="50">
        <v>8.4037000000000006</v>
      </c>
      <c r="C180" s="50">
        <v>4.0354000000000001</v>
      </c>
      <c r="D180" s="50">
        <v>8.5490999999999993</v>
      </c>
      <c r="E180" s="50">
        <v>8.0013000000000005</v>
      </c>
      <c r="F180" s="50">
        <v>0</v>
      </c>
      <c r="G180" s="50">
        <v>9.5053999999999998</v>
      </c>
      <c r="H180" s="50">
        <v>4.0354000000000001</v>
      </c>
      <c r="I180" s="50">
        <v>9.7159999999999993</v>
      </c>
      <c r="J180" s="50">
        <v>8.0013000000000005</v>
      </c>
      <c r="K180" s="50">
        <v>0</v>
      </c>
      <c r="L180" s="50">
        <v>1.0801000000000001</v>
      </c>
      <c r="M180" s="50">
        <v>0</v>
      </c>
      <c r="N180" s="50">
        <v>1.0801000000000001</v>
      </c>
      <c r="O180" s="50">
        <v>0</v>
      </c>
      <c r="P180" s="50">
        <v>0</v>
      </c>
    </row>
    <row r="181" spans="1:16">
      <c r="A181" s="15">
        <v>45717</v>
      </c>
      <c r="B181" s="50">
        <v>9.4255999999999993</v>
      </c>
      <c r="C181" s="50">
        <v>4.7371999999999996</v>
      </c>
      <c r="D181" s="50">
        <v>9.5437999999999992</v>
      </c>
      <c r="E181" s="50">
        <v>7.2647000000000004</v>
      </c>
      <c r="F181" s="50">
        <v>11.002000000000001</v>
      </c>
      <c r="G181" s="50">
        <v>10.327</v>
      </c>
      <c r="H181" s="50">
        <v>4.7371999999999996</v>
      </c>
      <c r="I181" s="50">
        <v>10.484299999999999</v>
      </c>
      <c r="J181" s="50">
        <v>7.2647000000000004</v>
      </c>
      <c r="K181" s="50">
        <v>11.002000000000001</v>
      </c>
      <c r="L181" s="50">
        <v>1.2021999999999999</v>
      </c>
      <c r="M181" s="50">
        <v>0</v>
      </c>
      <c r="N181" s="50">
        <v>1.2021999999999999</v>
      </c>
      <c r="O181" s="50">
        <v>0</v>
      </c>
      <c r="P181" s="50">
        <v>0</v>
      </c>
    </row>
    <row r="182" spans="1:16">
      <c r="A182" s="15">
        <v>45748</v>
      </c>
      <c r="B182" s="50">
        <v>9.6579999999999995</v>
      </c>
      <c r="C182" s="50">
        <v>3.9428000000000001</v>
      </c>
      <c r="D182" s="50">
        <v>9.7809000000000008</v>
      </c>
      <c r="E182" s="50">
        <v>8</v>
      </c>
      <c r="F182" s="50">
        <v>15</v>
      </c>
      <c r="G182" s="50">
        <v>10.6922</v>
      </c>
      <c r="H182" s="50">
        <v>3.9428000000000001</v>
      </c>
      <c r="I182" s="50">
        <v>10.854100000000001</v>
      </c>
      <c r="J182" s="50">
        <v>8</v>
      </c>
      <c r="K182" s="50">
        <v>15</v>
      </c>
      <c r="L182" s="50">
        <v>0.26889999999999997</v>
      </c>
      <c r="M182" s="50">
        <v>0</v>
      </c>
      <c r="N182" s="50">
        <v>0.26889999999999997</v>
      </c>
      <c r="O182" s="50">
        <v>0</v>
      </c>
      <c r="P182" s="50">
        <v>0</v>
      </c>
    </row>
    <row r="183" spans="1:16">
      <c r="A183" s="15">
        <v>45778</v>
      </c>
      <c r="B183" s="50">
        <v>8.2664000000000009</v>
      </c>
      <c r="C183" s="50">
        <v>3.5566</v>
      </c>
      <c r="D183" s="50">
        <v>8.4405000000000001</v>
      </c>
      <c r="E183" s="50">
        <v>0</v>
      </c>
      <c r="F183" s="50">
        <v>0</v>
      </c>
      <c r="G183" s="50">
        <v>9.6236999999999995</v>
      </c>
      <c r="H183" s="50">
        <v>3.5566</v>
      </c>
      <c r="I183" s="50">
        <v>9.8890999999999991</v>
      </c>
      <c r="J183" s="50">
        <v>0</v>
      </c>
      <c r="K183" s="50">
        <v>0</v>
      </c>
      <c r="L183" s="50">
        <v>0.54179999999999995</v>
      </c>
      <c r="M183" s="50">
        <v>0</v>
      </c>
      <c r="N183" s="50">
        <v>0.54179999999999995</v>
      </c>
      <c r="O183" s="50">
        <v>0</v>
      </c>
      <c r="P183" s="50">
        <v>0</v>
      </c>
    </row>
    <row r="184" spans="1:16">
      <c r="A184" s="15">
        <v>45809</v>
      </c>
      <c r="B184" s="50">
        <v>8.2105999999999995</v>
      </c>
      <c r="C184" s="50">
        <v>4.5414000000000003</v>
      </c>
      <c r="D184" s="50">
        <v>8.4212000000000007</v>
      </c>
      <c r="E184" s="50">
        <v>0</v>
      </c>
      <c r="F184" s="50">
        <v>0</v>
      </c>
      <c r="G184" s="50">
        <v>9.7169000000000008</v>
      </c>
      <c r="H184" s="50">
        <v>4.5414000000000003</v>
      </c>
      <c r="I184" s="50">
        <v>10.077299999999999</v>
      </c>
      <c r="J184" s="50">
        <v>0</v>
      </c>
      <c r="K184" s="50">
        <v>0</v>
      </c>
      <c r="L184" s="50">
        <v>0.67020000000000002</v>
      </c>
      <c r="M184" s="50">
        <v>0</v>
      </c>
      <c r="N184" s="50">
        <v>0.67020000000000002</v>
      </c>
      <c r="O184" s="50">
        <v>0</v>
      </c>
      <c r="P184" s="50">
        <v>0</v>
      </c>
    </row>
    <row r="185" spans="1:16">
      <c r="A185" s="15">
        <v>45839</v>
      </c>
      <c r="B185" s="50">
        <v>8.3902999999999999</v>
      </c>
      <c r="C185" s="50">
        <v>4.7670000000000003</v>
      </c>
      <c r="D185" s="50">
        <v>8.6310000000000002</v>
      </c>
      <c r="E185" s="50">
        <v>7.3269000000000002</v>
      </c>
      <c r="F185" s="50">
        <v>0</v>
      </c>
      <c r="G185" s="50">
        <v>9.7050000000000001</v>
      </c>
      <c r="H185" s="50">
        <v>4.7670000000000003</v>
      </c>
      <c r="I185" s="50">
        <v>10.0947</v>
      </c>
      <c r="J185" s="50">
        <v>8</v>
      </c>
      <c r="K185" s="50">
        <v>0</v>
      </c>
      <c r="L185" s="50">
        <v>0.7329</v>
      </c>
      <c r="M185" s="50">
        <v>0</v>
      </c>
      <c r="N185" s="50">
        <v>0.73450000000000004</v>
      </c>
      <c r="O185" s="50">
        <v>0.3</v>
      </c>
      <c r="P185" s="50">
        <v>0</v>
      </c>
    </row>
    <row r="186" spans="1:16">
      <c r="A186" s="15">
        <v>45870</v>
      </c>
      <c r="B186" s="50">
        <v>8.6157000000000004</v>
      </c>
      <c r="C186" s="50">
        <v>3.9197000000000002</v>
      </c>
      <c r="D186" s="50">
        <v>8.8519000000000005</v>
      </c>
      <c r="E186" s="50">
        <v>0.2014</v>
      </c>
      <c r="F186" s="50">
        <v>0.185</v>
      </c>
      <c r="G186" s="50">
        <v>10.2814</v>
      </c>
      <c r="H186" s="50">
        <v>3.9197000000000002</v>
      </c>
      <c r="I186" s="50">
        <v>10.6746</v>
      </c>
      <c r="J186" s="50">
        <v>0.2014</v>
      </c>
      <c r="K186" s="50">
        <v>0.185</v>
      </c>
      <c r="L186" s="50">
        <v>0.97470000000000001</v>
      </c>
      <c r="M186" s="50">
        <v>0</v>
      </c>
      <c r="N186" s="50">
        <v>0.97470000000000001</v>
      </c>
      <c r="O186" s="50">
        <v>0</v>
      </c>
      <c r="P186" s="50">
        <v>0</v>
      </c>
    </row>
    <row r="187" spans="1:16">
      <c r="A187" s="15">
        <v>45901</v>
      </c>
      <c r="B187" s="50">
        <v>9.1493000000000002</v>
      </c>
      <c r="C187" s="50">
        <v>3.4552999999999998</v>
      </c>
      <c r="D187" s="50">
        <v>9.4509000000000007</v>
      </c>
      <c r="E187" s="50">
        <v>0.1038</v>
      </c>
      <c r="F187" s="50">
        <v>0.1168</v>
      </c>
      <c r="G187" s="50">
        <v>10.5969</v>
      </c>
      <c r="H187" s="50">
        <v>3.4552999999999998</v>
      </c>
      <c r="I187" s="50">
        <v>11.0406</v>
      </c>
      <c r="J187" s="50">
        <v>0.1038</v>
      </c>
      <c r="K187" s="50">
        <v>0.1168</v>
      </c>
      <c r="L187" s="50">
        <v>1.2743</v>
      </c>
      <c r="M187" s="50">
        <v>0</v>
      </c>
      <c r="N187" s="50">
        <v>1.2743</v>
      </c>
      <c r="O187" s="50">
        <v>0</v>
      </c>
      <c r="P187" s="50">
        <v>0</v>
      </c>
    </row>
    <row r="188" spans="1:16">
      <c r="A188" s="15">
        <v>45931</v>
      </c>
      <c r="B188" s="50">
        <v>8.8805999999999994</v>
      </c>
      <c r="C188" s="50">
        <v>3.4340000000000002</v>
      </c>
      <c r="D188" s="50">
        <v>9.3010000000000002</v>
      </c>
      <c r="E188" s="50">
        <v>7.1013999999999999</v>
      </c>
      <c r="F188" s="50">
        <v>0.1142</v>
      </c>
      <c r="G188" s="50">
        <v>9.9667999999999992</v>
      </c>
      <c r="H188" s="50">
        <v>3.4340000000000002</v>
      </c>
      <c r="I188" s="50">
        <v>10.5436</v>
      </c>
      <c r="J188" s="50">
        <v>7.1013999999999999</v>
      </c>
      <c r="K188" s="50">
        <v>0.1142</v>
      </c>
      <c r="L188" s="50">
        <v>0.95830000000000004</v>
      </c>
      <c r="M188" s="50">
        <v>0</v>
      </c>
      <c r="N188" s="50">
        <v>0.95830000000000004</v>
      </c>
      <c r="O188" s="50">
        <v>0</v>
      </c>
      <c r="P188" s="50">
        <v>0</v>
      </c>
    </row>
    <row r="189" spans="1:16">
      <c r="A189" s="15">
        <v>45962</v>
      </c>
      <c r="B189" s="50">
        <v>9.0077999999999996</v>
      </c>
      <c r="C189" s="50">
        <v>3.4849000000000001</v>
      </c>
      <c r="D189" s="50">
        <v>9.2329000000000008</v>
      </c>
      <c r="E189" s="50">
        <v>7.7317999999999998</v>
      </c>
      <c r="F189" s="50">
        <v>0.65510000000000002</v>
      </c>
      <c r="G189" s="50">
        <v>9.9092000000000002</v>
      </c>
      <c r="H189" s="50">
        <v>3.4849000000000001</v>
      </c>
      <c r="I189" s="50">
        <v>10.1999</v>
      </c>
      <c r="J189" s="50">
        <v>7.7317999999999998</v>
      </c>
      <c r="K189" s="50">
        <v>0.65510000000000002</v>
      </c>
      <c r="L189" s="50">
        <v>0.8679</v>
      </c>
      <c r="M189" s="50">
        <v>0</v>
      </c>
      <c r="N189" s="50">
        <v>0.8679</v>
      </c>
      <c r="O189" s="50">
        <v>0</v>
      </c>
      <c r="P189" s="50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9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7" t="s">
        <v>131</v>
      </c>
      <c r="B1" s="17"/>
    </row>
    <row r="2" spans="1:16" ht="5.25" customHeight="1"/>
    <row r="3" spans="1:16" ht="27" customHeight="1">
      <c r="A3" s="229" t="s">
        <v>112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</row>
    <row r="4" spans="1:16" ht="12.75" customHeight="1">
      <c r="A4" s="18" t="s">
        <v>130</v>
      </c>
    </row>
    <row r="5" spans="1:16" ht="12.75" customHeight="1">
      <c r="A5" s="19" t="s">
        <v>53</v>
      </c>
    </row>
    <row r="6" spans="1:16" s="25" customFormat="1" ht="15" customHeight="1">
      <c r="A6" s="199" t="s">
        <v>0</v>
      </c>
      <c r="B6" s="252" t="s">
        <v>16</v>
      </c>
      <c r="C6" s="207" t="s">
        <v>2</v>
      </c>
      <c r="D6" s="208"/>
      <c r="E6" s="208"/>
      <c r="F6" s="209"/>
      <c r="G6" s="204" t="s">
        <v>3</v>
      </c>
      <c r="H6" s="205"/>
      <c r="I6" s="205"/>
      <c r="J6" s="205"/>
      <c r="K6" s="205"/>
      <c r="L6" s="205"/>
      <c r="M6" s="205"/>
      <c r="N6" s="205"/>
      <c r="O6" s="205"/>
      <c r="P6" s="206"/>
    </row>
    <row r="7" spans="1:16" s="25" customFormat="1" ht="15" customHeight="1">
      <c r="A7" s="200"/>
      <c r="B7" s="253"/>
      <c r="C7" s="210"/>
      <c r="D7" s="211"/>
      <c r="E7" s="211"/>
      <c r="F7" s="212"/>
      <c r="G7" s="204" t="s">
        <v>8</v>
      </c>
      <c r="H7" s="205"/>
      <c r="I7" s="205"/>
      <c r="J7" s="205"/>
      <c r="K7" s="206"/>
      <c r="L7" s="204" t="s">
        <v>9</v>
      </c>
      <c r="M7" s="205"/>
      <c r="N7" s="205"/>
      <c r="O7" s="205"/>
      <c r="P7" s="206"/>
    </row>
    <row r="8" spans="1:16" s="25" customFormat="1" ht="64.5" customHeight="1">
      <c r="A8" s="201"/>
      <c r="B8" s="254"/>
      <c r="C8" s="51" t="s">
        <v>18</v>
      </c>
      <c r="D8" s="51" t="s">
        <v>10</v>
      </c>
      <c r="E8" s="51" t="s">
        <v>20</v>
      </c>
      <c r="F8" s="51" t="s">
        <v>21</v>
      </c>
      <c r="G8" s="51" t="s">
        <v>13</v>
      </c>
      <c r="H8" s="51" t="s">
        <v>18</v>
      </c>
      <c r="I8" s="51" t="s">
        <v>10</v>
      </c>
      <c r="J8" s="51" t="s">
        <v>20</v>
      </c>
      <c r="K8" s="51" t="s">
        <v>21</v>
      </c>
      <c r="L8" s="51" t="s">
        <v>13</v>
      </c>
      <c r="M8" s="51" t="s">
        <v>18</v>
      </c>
      <c r="N8" s="51" t="s">
        <v>10</v>
      </c>
      <c r="O8" s="51" t="s">
        <v>20</v>
      </c>
      <c r="P8" s="51" t="s">
        <v>21</v>
      </c>
    </row>
    <row r="9" spans="1:16" s="25" customFormat="1" hidden="1">
      <c r="A9" s="133"/>
      <c r="B9" s="14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</row>
    <row r="10" spans="1:16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2">
        <v>14</v>
      </c>
      <c r="O10" s="23">
        <v>15</v>
      </c>
      <c r="P10" s="22">
        <v>16</v>
      </c>
    </row>
    <row r="11" spans="1:16" ht="12.75" hidden="1" customHeight="1" outlineLevel="1">
      <c r="A11" s="15">
        <v>40544</v>
      </c>
      <c r="B11" s="50">
        <v>10.046200000000001</v>
      </c>
      <c r="C11" s="50">
        <v>4.9767000000000001</v>
      </c>
      <c r="D11" s="50">
        <v>9.9030000000000005</v>
      </c>
      <c r="E11" s="50">
        <v>13.7196</v>
      </c>
      <c r="F11" s="50">
        <v>12.429</v>
      </c>
      <c r="G11" s="50">
        <v>12.769299999999999</v>
      </c>
      <c r="H11" s="50">
        <v>5.5956000000000001</v>
      </c>
      <c r="I11" s="50">
        <v>13.412800000000001</v>
      </c>
      <c r="J11" s="50">
        <v>16.1891</v>
      </c>
      <c r="K11" s="50">
        <v>13.0884</v>
      </c>
      <c r="L11" s="50">
        <v>6.6467000000000001</v>
      </c>
      <c r="M11" s="50">
        <v>3.9009</v>
      </c>
      <c r="N11" s="50">
        <v>6.8053999999999997</v>
      </c>
      <c r="O11" s="50">
        <v>8.1577000000000002</v>
      </c>
      <c r="P11" s="50">
        <v>9.2981999999999996</v>
      </c>
    </row>
    <row r="12" spans="1:16" ht="12.75" hidden="1" customHeight="1" outlineLevel="1">
      <c r="A12" s="15">
        <v>40575</v>
      </c>
      <c r="B12" s="50">
        <v>9.5462000000000007</v>
      </c>
      <c r="C12" s="50">
        <v>5.2244000000000002</v>
      </c>
      <c r="D12" s="50">
        <v>9.1146999999999991</v>
      </c>
      <c r="E12" s="50">
        <v>12.979799999999999</v>
      </c>
      <c r="F12" s="50">
        <v>12.6142</v>
      </c>
      <c r="G12" s="50">
        <v>12.525700000000001</v>
      </c>
      <c r="H12" s="50">
        <v>6.0309999999999997</v>
      </c>
      <c r="I12" s="50">
        <v>12.7751</v>
      </c>
      <c r="J12" s="50">
        <v>16.397200000000002</v>
      </c>
      <c r="K12" s="50">
        <v>15.3217</v>
      </c>
      <c r="L12" s="50">
        <v>6.4368999999999996</v>
      </c>
      <c r="M12" s="50">
        <v>3.9394</v>
      </c>
      <c r="N12" s="50">
        <v>6.3362999999999996</v>
      </c>
      <c r="O12" s="50">
        <v>8.1089000000000002</v>
      </c>
      <c r="P12" s="50">
        <v>8.4823000000000004</v>
      </c>
    </row>
    <row r="13" spans="1:16" ht="12.75" hidden="1" customHeight="1" outlineLevel="1">
      <c r="A13" s="15">
        <v>40603</v>
      </c>
      <c r="B13" s="50">
        <v>9.1300000000000008</v>
      </c>
      <c r="C13" s="50">
        <v>5.3724999999999996</v>
      </c>
      <c r="D13" s="50">
        <v>8.9924999999999997</v>
      </c>
      <c r="E13" s="50">
        <v>11.374000000000001</v>
      </c>
      <c r="F13" s="50">
        <v>10.276999999999999</v>
      </c>
      <c r="G13" s="50">
        <v>12.006</v>
      </c>
      <c r="H13" s="50">
        <v>6.1952999999999996</v>
      </c>
      <c r="I13" s="50">
        <v>12.3734</v>
      </c>
      <c r="J13" s="50">
        <v>15.323600000000001</v>
      </c>
      <c r="K13" s="50">
        <v>12.616899999999999</v>
      </c>
      <c r="L13" s="50">
        <v>6.4638999999999998</v>
      </c>
      <c r="M13" s="50">
        <v>4.1201999999999996</v>
      </c>
      <c r="N13" s="50">
        <v>6.3129</v>
      </c>
      <c r="O13" s="50">
        <v>7.7087000000000003</v>
      </c>
      <c r="P13" s="50">
        <v>7.1641000000000004</v>
      </c>
    </row>
    <row r="14" spans="1:16" ht="12.75" hidden="1" customHeight="1" outlineLevel="1">
      <c r="A14" s="15">
        <v>40634</v>
      </c>
      <c r="B14" s="50">
        <v>9.2573000000000008</v>
      </c>
      <c r="C14" s="50">
        <v>5.6134000000000004</v>
      </c>
      <c r="D14" s="50">
        <v>8.6948000000000008</v>
      </c>
      <c r="E14" s="50">
        <v>11.846</v>
      </c>
      <c r="F14" s="50">
        <v>11.9572</v>
      </c>
      <c r="G14" s="50">
        <v>12.133900000000001</v>
      </c>
      <c r="H14" s="50">
        <v>6.4069000000000003</v>
      </c>
      <c r="I14" s="50">
        <v>12.3094</v>
      </c>
      <c r="J14" s="50">
        <v>15.2082</v>
      </c>
      <c r="K14" s="50">
        <v>14.5337</v>
      </c>
      <c r="L14" s="50">
        <v>6.2831000000000001</v>
      </c>
      <c r="M14" s="50">
        <v>3.9439000000000002</v>
      </c>
      <c r="N14" s="50">
        <v>6.1379999999999999</v>
      </c>
      <c r="O14" s="50">
        <v>7.2811000000000003</v>
      </c>
      <c r="P14" s="50">
        <v>9.6317000000000004</v>
      </c>
    </row>
    <row r="15" spans="1:16" ht="12.75" hidden="1" customHeight="1" outlineLevel="1">
      <c r="A15" s="15">
        <v>40664</v>
      </c>
      <c r="B15" s="50">
        <v>9.0972000000000008</v>
      </c>
      <c r="C15" s="50">
        <v>5.0265000000000004</v>
      </c>
      <c r="D15" s="50">
        <v>8.6258999999999997</v>
      </c>
      <c r="E15" s="50">
        <v>11.8117</v>
      </c>
      <c r="F15" s="50">
        <v>12.408200000000001</v>
      </c>
      <c r="G15" s="50">
        <v>11.956799999999999</v>
      </c>
      <c r="H15" s="50">
        <v>6.1723999999999997</v>
      </c>
      <c r="I15" s="50">
        <v>12.0031</v>
      </c>
      <c r="J15" s="50">
        <v>15.2631</v>
      </c>
      <c r="K15" s="50">
        <v>14.0662</v>
      </c>
      <c r="L15" s="50">
        <v>6.1673</v>
      </c>
      <c r="M15" s="50">
        <v>3.3056000000000001</v>
      </c>
      <c r="N15" s="50">
        <v>5.9798999999999998</v>
      </c>
      <c r="O15" s="50">
        <v>7.7888000000000002</v>
      </c>
      <c r="P15" s="50">
        <v>7.5965999999999996</v>
      </c>
    </row>
    <row r="16" spans="1:16" ht="12.75" hidden="1" customHeight="1" outlineLevel="1">
      <c r="A16" s="15">
        <v>40695</v>
      </c>
      <c r="B16" s="50">
        <v>8.8514999999999997</v>
      </c>
      <c r="C16" s="50">
        <v>5.7919</v>
      </c>
      <c r="D16" s="50">
        <v>8.1127000000000002</v>
      </c>
      <c r="E16" s="50">
        <v>11.47</v>
      </c>
      <c r="F16" s="50">
        <v>11.3566</v>
      </c>
      <c r="G16" s="50">
        <v>11.93</v>
      </c>
      <c r="H16" s="50">
        <v>6.9682000000000004</v>
      </c>
      <c r="I16" s="50">
        <v>11.6317</v>
      </c>
      <c r="J16" s="50">
        <v>14.774900000000001</v>
      </c>
      <c r="K16" s="50">
        <v>15.268800000000001</v>
      </c>
      <c r="L16" s="50">
        <v>6.1085000000000003</v>
      </c>
      <c r="M16" s="50">
        <v>4.3086000000000002</v>
      </c>
      <c r="N16" s="50">
        <v>5.7934000000000001</v>
      </c>
      <c r="O16" s="50">
        <v>7.5350999999999999</v>
      </c>
      <c r="P16" s="50">
        <v>8.2059999999999995</v>
      </c>
    </row>
    <row r="17" spans="1:16" ht="12.75" hidden="1" customHeight="1" outlineLevel="1">
      <c r="A17" s="15">
        <v>40725</v>
      </c>
      <c r="B17" s="50">
        <v>8.6300000000000008</v>
      </c>
      <c r="C17" s="50">
        <v>5.53</v>
      </c>
      <c r="D17" s="50">
        <v>7.8657000000000004</v>
      </c>
      <c r="E17" s="50">
        <v>11.6058</v>
      </c>
      <c r="F17" s="50">
        <v>13.6996</v>
      </c>
      <c r="G17" s="50">
        <v>12.049099999999999</v>
      </c>
      <c r="H17" s="50">
        <v>7.9606000000000003</v>
      </c>
      <c r="I17" s="50">
        <v>11.526999999999999</v>
      </c>
      <c r="J17" s="50">
        <v>14.461</v>
      </c>
      <c r="K17" s="50">
        <v>15.8028</v>
      </c>
      <c r="L17" s="50">
        <v>5.4592999999999998</v>
      </c>
      <c r="M17" s="50">
        <v>3.2534999999999998</v>
      </c>
      <c r="N17" s="50">
        <v>5.4128999999999996</v>
      </c>
      <c r="O17" s="50">
        <v>7.2717999999999998</v>
      </c>
      <c r="P17" s="50">
        <v>6.8741000000000003</v>
      </c>
    </row>
    <row r="18" spans="1:16" ht="12.75" hidden="1" customHeight="1" outlineLevel="1">
      <c r="A18" s="15">
        <v>40756</v>
      </c>
      <c r="B18" s="50">
        <v>8.5968</v>
      </c>
      <c r="C18" s="50">
        <v>4.7384000000000004</v>
      </c>
      <c r="D18" s="50">
        <v>7.8712</v>
      </c>
      <c r="E18" s="50">
        <v>11.885899999999999</v>
      </c>
      <c r="F18" s="50">
        <v>14.3949</v>
      </c>
      <c r="G18" s="50">
        <v>12.170500000000001</v>
      </c>
      <c r="H18" s="50">
        <v>6.8716999999999997</v>
      </c>
      <c r="I18" s="50">
        <v>11.504899999999999</v>
      </c>
      <c r="J18" s="50">
        <v>14.975899999999999</v>
      </c>
      <c r="K18" s="50">
        <v>16.542200000000001</v>
      </c>
      <c r="L18" s="50">
        <v>5.5392999999999999</v>
      </c>
      <c r="M18" s="50">
        <v>3.1413000000000002</v>
      </c>
      <c r="N18" s="50">
        <v>5.5208000000000004</v>
      </c>
      <c r="O18" s="50">
        <v>7.4401999999999999</v>
      </c>
      <c r="P18" s="50">
        <v>7.5377999999999998</v>
      </c>
    </row>
    <row r="19" spans="1:16" ht="12.75" hidden="1" customHeight="1" outlineLevel="1">
      <c r="A19" s="15">
        <v>40787</v>
      </c>
      <c r="B19" s="50">
        <v>8.6267999999999994</v>
      </c>
      <c r="C19" s="50">
        <v>4.8952999999999998</v>
      </c>
      <c r="D19" s="50">
        <v>8.1168999999999993</v>
      </c>
      <c r="E19" s="50">
        <v>11.755100000000001</v>
      </c>
      <c r="F19" s="50">
        <v>14.452999999999999</v>
      </c>
      <c r="G19" s="50">
        <v>12.476599999999999</v>
      </c>
      <c r="H19" s="50">
        <v>7.5594000000000001</v>
      </c>
      <c r="I19" s="50">
        <v>12.090400000000001</v>
      </c>
      <c r="J19" s="50">
        <v>15.088699999999999</v>
      </c>
      <c r="K19" s="50">
        <v>16.146799999999999</v>
      </c>
      <c r="L19" s="50">
        <v>5.6493000000000002</v>
      </c>
      <c r="M19" s="50">
        <v>2.9853999999999998</v>
      </c>
      <c r="N19" s="50">
        <v>5.8305999999999996</v>
      </c>
      <c r="O19" s="50">
        <v>7.3859000000000004</v>
      </c>
      <c r="P19" s="50">
        <v>7.5791000000000004</v>
      </c>
    </row>
    <row r="20" spans="1:16" ht="12.75" hidden="1" customHeight="1" outlineLevel="1">
      <c r="A20" s="15">
        <v>40817</v>
      </c>
      <c r="B20" s="50">
        <v>8.8070000000000004</v>
      </c>
      <c r="C20" s="50">
        <v>4.5663999999999998</v>
      </c>
      <c r="D20" s="50">
        <v>9.0416000000000007</v>
      </c>
      <c r="E20" s="50">
        <v>12.757</v>
      </c>
      <c r="F20" s="50">
        <v>9.2527000000000008</v>
      </c>
      <c r="G20" s="50">
        <v>12.6791</v>
      </c>
      <c r="H20" s="50">
        <v>7.1654999999999998</v>
      </c>
      <c r="I20" s="50">
        <v>13.084199999999999</v>
      </c>
      <c r="J20" s="50">
        <v>15.5609</v>
      </c>
      <c r="K20" s="50">
        <v>16.499700000000001</v>
      </c>
      <c r="L20" s="50">
        <v>5.4694000000000003</v>
      </c>
      <c r="M20" s="50">
        <v>2.9599000000000002</v>
      </c>
      <c r="N20" s="50">
        <v>6.2839999999999998</v>
      </c>
      <c r="O20" s="50">
        <v>7.6201999999999996</v>
      </c>
      <c r="P20" s="50">
        <v>6.4664999999999999</v>
      </c>
    </row>
    <row r="21" spans="1:16" ht="12.75" hidden="1" customHeight="1" outlineLevel="1">
      <c r="A21" s="15">
        <v>40848</v>
      </c>
      <c r="B21" s="50">
        <v>10.976800000000001</v>
      </c>
      <c r="C21" s="50">
        <v>6.2077999999999998</v>
      </c>
      <c r="D21" s="50">
        <v>10.7133</v>
      </c>
      <c r="E21" s="50">
        <v>14.0162</v>
      </c>
      <c r="F21" s="50">
        <v>9.7225999999999999</v>
      </c>
      <c r="G21" s="50">
        <v>15.229699999999999</v>
      </c>
      <c r="H21" s="50">
        <v>8.5913000000000004</v>
      </c>
      <c r="I21" s="50">
        <v>15.6874</v>
      </c>
      <c r="J21" s="50">
        <v>17.298100000000002</v>
      </c>
      <c r="K21" s="50">
        <v>16.0351</v>
      </c>
      <c r="L21" s="50">
        <v>6.4778000000000002</v>
      </c>
      <c r="M21" s="50">
        <v>3.4367999999999999</v>
      </c>
      <c r="N21" s="50">
        <v>6.5876999999999999</v>
      </c>
      <c r="O21" s="50">
        <v>7.9412000000000003</v>
      </c>
      <c r="P21" s="50">
        <v>8.3562999999999992</v>
      </c>
    </row>
    <row r="22" spans="1:16" ht="12.75" hidden="1" customHeight="1" outlineLevel="1">
      <c r="A22" s="15">
        <v>40878</v>
      </c>
      <c r="B22" s="50">
        <v>12.8325</v>
      </c>
      <c r="C22" s="50">
        <v>5.9432</v>
      </c>
      <c r="D22" s="50">
        <v>13.106199999999999</v>
      </c>
      <c r="E22" s="50">
        <v>14.864100000000001</v>
      </c>
      <c r="F22" s="50">
        <v>10.643700000000001</v>
      </c>
      <c r="G22" s="50">
        <v>17.718800000000002</v>
      </c>
      <c r="H22" s="50">
        <v>8.9564000000000004</v>
      </c>
      <c r="I22" s="50">
        <v>18.235600000000002</v>
      </c>
      <c r="J22" s="50">
        <v>18.9359</v>
      </c>
      <c r="K22" s="50">
        <v>18.491900000000001</v>
      </c>
      <c r="L22" s="50">
        <v>6.8640999999999996</v>
      </c>
      <c r="M22" s="50">
        <v>3.5453999999999999</v>
      </c>
      <c r="N22" s="50">
        <v>6.9911000000000003</v>
      </c>
      <c r="O22" s="50">
        <v>8.3453999999999997</v>
      </c>
      <c r="P22" s="50">
        <v>7.8228999999999997</v>
      </c>
    </row>
    <row r="23" spans="1:16" ht="12.75" hidden="1" customHeight="1" outlineLevel="1">
      <c r="A23" s="15">
        <v>40909</v>
      </c>
      <c r="B23" s="50">
        <v>12.2531</v>
      </c>
      <c r="C23" s="50">
        <v>6.3623000000000003</v>
      </c>
      <c r="D23" s="50">
        <v>12.9331</v>
      </c>
      <c r="E23" s="50">
        <v>13.1837</v>
      </c>
      <c r="F23" s="50">
        <v>14.5413</v>
      </c>
      <c r="G23" s="50">
        <v>17.046700000000001</v>
      </c>
      <c r="H23" s="50">
        <v>9.4885000000000002</v>
      </c>
      <c r="I23" s="50">
        <v>18.181699999999999</v>
      </c>
      <c r="J23" s="50">
        <v>17.121500000000001</v>
      </c>
      <c r="K23" s="50">
        <v>17.63</v>
      </c>
      <c r="L23" s="50">
        <v>6.7210999999999999</v>
      </c>
      <c r="M23" s="50">
        <v>3.3384999999999998</v>
      </c>
      <c r="N23" s="50">
        <v>6.9010999999999996</v>
      </c>
      <c r="O23" s="50">
        <v>8.1492000000000004</v>
      </c>
      <c r="P23" s="50">
        <v>7.4381000000000004</v>
      </c>
    </row>
    <row r="24" spans="1:16" ht="12.75" hidden="1" customHeight="1" outlineLevel="1">
      <c r="A24" s="15">
        <v>40940</v>
      </c>
      <c r="B24" s="50">
        <v>12.3004</v>
      </c>
      <c r="C24" s="50">
        <v>10.3652</v>
      </c>
      <c r="D24" s="50">
        <v>12.428100000000001</v>
      </c>
      <c r="E24" s="50">
        <v>12.9931</v>
      </c>
      <c r="F24" s="50">
        <v>8.7628000000000004</v>
      </c>
      <c r="G24" s="50">
        <v>16.782699999999998</v>
      </c>
      <c r="H24" s="50">
        <v>14.641</v>
      </c>
      <c r="I24" s="50">
        <v>16.846699999999998</v>
      </c>
      <c r="J24" s="50">
        <v>17.526299999999999</v>
      </c>
      <c r="K24" s="50">
        <v>16.319800000000001</v>
      </c>
      <c r="L24" s="50">
        <v>6.9539</v>
      </c>
      <c r="M24" s="50">
        <v>5.4063999999999997</v>
      </c>
      <c r="N24" s="50">
        <v>6.7808999999999999</v>
      </c>
      <c r="O24" s="50">
        <v>7.9444999999999997</v>
      </c>
      <c r="P24" s="50">
        <v>7.0004999999999997</v>
      </c>
    </row>
    <row r="25" spans="1:16" ht="12.75" hidden="1" customHeight="1" outlineLevel="1">
      <c r="A25" s="15">
        <v>40969</v>
      </c>
      <c r="B25" s="50">
        <v>11.783099999999999</v>
      </c>
      <c r="C25" s="50">
        <v>6.4321999999999999</v>
      </c>
      <c r="D25" s="50">
        <v>12.138199999999999</v>
      </c>
      <c r="E25" s="50">
        <v>13.7643</v>
      </c>
      <c r="F25" s="50">
        <v>9.3376000000000001</v>
      </c>
      <c r="G25" s="50">
        <v>15.6479</v>
      </c>
      <c r="H25" s="50">
        <v>9.4641999999999999</v>
      </c>
      <c r="I25" s="50">
        <v>16.607600000000001</v>
      </c>
      <c r="J25" s="50">
        <v>17.945799999999998</v>
      </c>
      <c r="K25" s="50">
        <v>9.36</v>
      </c>
      <c r="L25" s="50">
        <v>6.5419</v>
      </c>
      <c r="M25" s="50">
        <v>3.4386000000000001</v>
      </c>
      <c r="N25" s="50">
        <v>6.5738000000000003</v>
      </c>
      <c r="O25" s="50">
        <v>8.1097000000000001</v>
      </c>
      <c r="P25" s="50">
        <v>5.7088000000000001</v>
      </c>
    </row>
    <row r="26" spans="1:16" ht="12.75" hidden="1" customHeight="1" outlineLevel="1">
      <c r="A26" s="15">
        <v>41000</v>
      </c>
      <c r="B26" s="50">
        <v>11.597099999999999</v>
      </c>
      <c r="C26" s="50">
        <v>6.3109999999999999</v>
      </c>
      <c r="D26" s="50">
        <v>11.702500000000001</v>
      </c>
      <c r="E26" s="50">
        <v>13.609500000000001</v>
      </c>
      <c r="F26" s="50">
        <v>11.992599999999999</v>
      </c>
      <c r="G26" s="50">
        <v>15.682600000000001</v>
      </c>
      <c r="H26" s="50">
        <v>9.0237999999999996</v>
      </c>
      <c r="I26" s="50">
        <v>15.7614</v>
      </c>
      <c r="J26" s="50">
        <v>18.0962</v>
      </c>
      <c r="K26" s="50">
        <v>16.939599999999999</v>
      </c>
      <c r="L26" s="50">
        <v>6.5023999999999997</v>
      </c>
      <c r="M26" s="50">
        <v>3.4115000000000002</v>
      </c>
      <c r="N26" s="50">
        <v>6.5857000000000001</v>
      </c>
      <c r="O26" s="50">
        <v>7.7534999999999998</v>
      </c>
      <c r="P26" s="50">
        <v>7.4760999999999997</v>
      </c>
    </row>
    <row r="27" spans="1:16" ht="12.75" hidden="1" customHeight="1" outlineLevel="1">
      <c r="A27" s="15">
        <v>41030</v>
      </c>
      <c r="B27" s="50">
        <v>11.7728</v>
      </c>
      <c r="C27" s="50">
        <v>7.1035000000000004</v>
      </c>
      <c r="D27" s="50">
        <v>11.8012</v>
      </c>
      <c r="E27" s="50">
        <v>13.7637</v>
      </c>
      <c r="F27" s="50">
        <v>15.1853</v>
      </c>
      <c r="G27" s="50">
        <v>15.7241</v>
      </c>
      <c r="H27" s="50">
        <v>9.8644999999999996</v>
      </c>
      <c r="I27" s="50">
        <v>15.920999999999999</v>
      </c>
      <c r="J27" s="50">
        <v>17.759</v>
      </c>
      <c r="K27" s="50">
        <v>17.107399999999998</v>
      </c>
      <c r="L27" s="50">
        <v>6.6375000000000002</v>
      </c>
      <c r="M27" s="50">
        <v>3.5958999999999999</v>
      </c>
      <c r="N27" s="50">
        <v>6.5868000000000002</v>
      </c>
      <c r="O27" s="50">
        <v>8.2132000000000005</v>
      </c>
      <c r="P27" s="50">
        <v>7.6113999999999997</v>
      </c>
    </row>
    <row r="28" spans="1:16" ht="12.75" hidden="1" customHeight="1" outlineLevel="1">
      <c r="A28" s="15">
        <v>41061</v>
      </c>
      <c r="B28" s="50">
        <v>11.5694</v>
      </c>
      <c r="C28" s="50">
        <v>6.0270000000000001</v>
      </c>
      <c r="D28" s="50">
        <v>11.9658</v>
      </c>
      <c r="E28" s="50">
        <v>12.9887</v>
      </c>
      <c r="F28" s="50">
        <v>13.4175</v>
      </c>
      <c r="G28" s="50">
        <v>16.1556</v>
      </c>
      <c r="H28" s="50">
        <v>8.7380999999999993</v>
      </c>
      <c r="I28" s="50">
        <v>16.6647</v>
      </c>
      <c r="J28" s="50">
        <v>17.746300000000002</v>
      </c>
      <c r="K28" s="50">
        <v>17.369900000000001</v>
      </c>
      <c r="L28" s="50">
        <v>6.7523999999999997</v>
      </c>
      <c r="M28" s="50">
        <v>3.7612999999999999</v>
      </c>
      <c r="N28" s="50">
        <v>6.8000999999999996</v>
      </c>
      <c r="O28" s="50">
        <v>8.1204000000000001</v>
      </c>
      <c r="P28" s="50">
        <v>6.0171999999999999</v>
      </c>
    </row>
    <row r="29" spans="1:16" ht="12.75" hidden="1" customHeight="1" outlineLevel="1">
      <c r="A29" s="15">
        <v>41091</v>
      </c>
      <c r="B29" s="50">
        <v>11.929</v>
      </c>
      <c r="C29" s="50">
        <v>6.2744999999999997</v>
      </c>
      <c r="D29" s="50">
        <v>12.996700000000001</v>
      </c>
      <c r="E29" s="50">
        <v>12.4407</v>
      </c>
      <c r="F29" s="50">
        <v>13.6593</v>
      </c>
      <c r="G29" s="50">
        <v>16.554600000000001</v>
      </c>
      <c r="H29" s="50">
        <v>9.1622000000000003</v>
      </c>
      <c r="I29" s="50">
        <v>17.267199999999999</v>
      </c>
      <c r="J29" s="50">
        <v>18.6905</v>
      </c>
      <c r="K29" s="50">
        <v>18.314800000000002</v>
      </c>
      <c r="L29" s="50">
        <v>6.8910999999999998</v>
      </c>
      <c r="M29" s="50">
        <v>3.3927</v>
      </c>
      <c r="N29" s="50">
        <v>6.8324999999999996</v>
      </c>
      <c r="O29" s="50">
        <v>8.2767999999999997</v>
      </c>
      <c r="P29" s="50">
        <v>6.8737000000000004</v>
      </c>
    </row>
    <row r="30" spans="1:16" ht="12.75" hidden="1" customHeight="1" outlineLevel="1">
      <c r="A30" s="15">
        <v>41122</v>
      </c>
      <c r="B30" s="50">
        <v>12.115600000000001</v>
      </c>
      <c r="C30" s="50">
        <v>6.548</v>
      </c>
      <c r="D30" s="50">
        <v>13.2645</v>
      </c>
      <c r="E30" s="50">
        <v>12.1091</v>
      </c>
      <c r="F30" s="50">
        <v>13.8048</v>
      </c>
      <c r="G30" s="50">
        <v>17.458400000000001</v>
      </c>
      <c r="H30" s="50">
        <v>10.026</v>
      </c>
      <c r="I30" s="50">
        <v>18.2087</v>
      </c>
      <c r="J30" s="50">
        <v>19.1647</v>
      </c>
      <c r="K30" s="50">
        <v>19.299800000000001</v>
      </c>
      <c r="L30" s="50">
        <v>7.1871</v>
      </c>
      <c r="M30" s="50">
        <v>3.3138999999999998</v>
      </c>
      <c r="N30" s="50">
        <v>6.9512</v>
      </c>
      <c r="O30" s="50">
        <v>8.5889000000000006</v>
      </c>
      <c r="P30" s="50">
        <v>6.1280999999999999</v>
      </c>
    </row>
    <row r="31" spans="1:16" ht="12.75" hidden="1" customHeight="1" outlineLevel="1">
      <c r="A31" s="15">
        <v>41153</v>
      </c>
      <c r="B31" s="50">
        <v>12.220800000000001</v>
      </c>
      <c r="C31" s="50">
        <v>6.8167999999999997</v>
      </c>
      <c r="D31" s="50">
        <v>13.4979</v>
      </c>
      <c r="E31" s="50">
        <v>12.105</v>
      </c>
      <c r="F31" s="50">
        <v>12.484</v>
      </c>
      <c r="G31" s="50">
        <v>18.267399999999999</v>
      </c>
      <c r="H31" s="50">
        <v>11.7422</v>
      </c>
      <c r="I31" s="50">
        <v>18.942399999999999</v>
      </c>
      <c r="J31" s="50">
        <v>20.031199999999998</v>
      </c>
      <c r="K31" s="50">
        <v>18.868099999999998</v>
      </c>
      <c r="L31" s="50">
        <v>7.1078000000000001</v>
      </c>
      <c r="M31" s="50">
        <v>3.2475000000000001</v>
      </c>
      <c r="N31" s="50">
        <v>7.3289</v>
      </c>
      <c r="O31" s="50">
        <v>8.3804999999999996</v>
      </c>
      <c r="P31" s="50">
        <v>7.9352</v>
      </c>
    </row>
    <row r="32" spans="1:16" ht="12.75" hidden="1" customHeight="1" outlineLevel="1">
      <c r="A32" s="15">
        <v>41183</v>
      </c>
      <c r="B32" s="50">
        <v>13.3872</v>
      </c>
      <c r="C32" s="50">
        <v>7.1680000000000001</v>
      </c>
      <c r="D32" s="50">
        <v>14.4191</v>
      </c>
      <c r="E32" s="50">
        <v>13.373900000000001</v>
      </c>
      <c r="F32" s="50">
        <v>15.696999999999999</v>
      </c>
      <c r="G32" s="50">
        <v>19.4712</v>
      </c>
      <c r="H32" s="50">
        <v>11.6448</v>
      </c>
      <c r="I32" s="50">
        <v>20.208600000000001</v>
      </c>
      <c r="J32" s="50">
        <v>20.6753</v>
      </c>
      <c r="K32" s="50">
        <v>18.5304</v>
      </c>
      <c r="L32" s="50">
        <v>7.4467999999999996</v>
      </c>
      <c r="M32" s="50">
        <v>3.3209</v>
      </c>
      <c r="N32" s="50">
        <v>7.5364000000000004</v>
      </c>
      <c r="O32" s="50">
        <v>8.6967999999999996</v>
      </c>
      <c r="P32" s="50">
        <v>7.0974000000000004</v>
      </c>
    </row>
    <row r="33" spans="1:16" ht="12.75" hidden="1" customHeight="1" outlineLevel="1">
      <c r="A33" s="15">
        <v>41214</v>
      </c>
      <c r="B33" s="50">
        <v>13.636100000000001</v>
      </c>
      <c r="C33" s="50">
        <v>6.2758000000000003</v>
      </c>
      <c r="D33" s="50">
        <v>15.375400000000001</v>
      </c>
      <c r="E33" s="50">
        <v>12.5869</v>
      </c>
      <c r="F33" s="50">
        <v>13.73</v>
      </c>
      <c r="G33" s="50">
        <v>20.420100000000001</v>
      </c>
      <c r="H33" s="50">
        <v>10.7684</v>
      </c>
      <c r="I33" s="50">
        <v>21.3446</v>
      </c>
      <c r="J33" s="50">
        <v>20.7941</v>
      </c>
      <c r="K33" s="50">
        <v>18.718900000000001</v>
      </c>
      <c r="L33" s="50">
        <v>7.6134000000000004</v>
      </c>
      <c r="M33" s="50">
        <v>3.2248999999999999</v>
      </c>
      <c r="N33" s="50">
        <v>7.7644000000000002</v>
      </c>
      <c r="O33" s="50">
        <v>8.4404000000000003</v>
      </c>
      <c r="P33" s="50">
        <v>7.5776000000000003</v>
      </c>
    </row>
    <row r="34" spans="1:16" ht="12.75" hidden="1" customHeight="1" outlineLevel="1">
      <c r="A34" s="15">
        <v>41244</v>
      </c>
      <c r="B34" s="50">
        <v>14.7041</v>
      </c>
      <c r="C34" s="50">
        <v>5.6189999999999998</v>
      </c>
      <c r="D34" s="50">
        <v>16.233799999999999</v>
      </c>
      <c r="E34" s="50">
        <v>15.083</v>
      </c>
      <c r="F34" s="50">
        <v>15.674899999999999</v>
      </c>
      <c r="G34" s="50">
        <v>20.9986</v>
      </c>
      <c r="H34" s="50">
        <v>11.7355</v>
      </c>
      <c r="I34" s="50">
        <v>21.692299999999999</v>
      </c>
      <c r="J34" s="50">
        <v>21.764299999999999</v>
      </c>
      <c r="K34" s="50">
        <v>21.491499999999998</v>
      </c>
      <c r="L34" s="50">
        <v>7.3231000000000002</v>
      </c>
      <c r="M34" s="50">
        <v>2.4487000000000001</v>
      </c>
      <c r="N34" s="50">
        <v>7.9534000000000002</v>
      </c>
      <c r="O34" s="50">
        <v>8.7715999999999994</v>
      </c>
      <c r="P34" s="50">
        <v>7.452</v>
      </c>
    </row>
    <row r="35" spans="1:16" ht="12.75" hidden="1" customHeight="1" outlineLevel="1">
      <c r="A35" s="15">
        <v>41275</v>
      </c>
      <c r="B35" s="50">
        <v>15.230700000000001</v>
      </c>
      <c r="C35" s="50">
        <v>6.4615999999999998</v>
      </c>
      <c r="D35" s="50">
        <v>16.674299999999999</v>
      </c>
      <c r="E35" s="50">
        <v>14.8247</v>
      </c>
      <c r="F35" s="50">
        <v>15.717000000000001</v>
      </c>
      <c r="G35" s="50">
        <v>20.728200000000001</v>
      </c>
      <c r="H35" s="50">
        <v>11.847300000000001</v>
      </c>
      <c r="I35" s="50">
        <v>21.434100000000001</v>
      </c>
      <c r="J35" s="50">
        <v>20.816099999999999</v>
      </c>
      <c r="K35" s="50">
        <v>21.1876</v>
      </c>
      <c r="L35" s="50">
        <v>7.165</v>
      </c>
      <c r="M35" s="50">
        <v>3.1671</v>
      </c>
      <c r="N35" s="50">
        <v>7.4089999999999998</v>
      </c>
      <c r="O35" s="50">
        <v>8.4627999999999997</v>
      </c>
      <c r="P35" s="50">
        <v>6.9516999999999998</v>
      </c>
    </row>
    <row r="36" spans="1:16" ht="12.75" hidden="1" customHeight="1" outlineLevel="1">
      <c r="A36" s="15">
        <v>41306</v>
      </c>
      <c r="B36" s="50">
        <v>14.0847</v>
      </c>
      <c r="C36" s="50">
        <v>7.2287999999999997</v>
      </c>
      <c r="D36" s="50">
        <v>15.2485</v>
      </c>
      <c r="E36" s="50">
        <v>13.853400000000001</v>
      </c>
      <c r="F36" s="50">
        <v>14.170199999999999</v>
      </c>
      <c r="G36" s="50">
        <v>19.116199999999999</v>
      </c>
      <c r="H36" s="50">
        <v>11.6934</v>
      </c>
      <c r="I36" s="50">
        <v>19.636399999999998</v>
      </c>
      <c r="J36" s="50">
        <v>19.831</v>
      </c>
      <c r="K36" s="50">
        <v>19.2653</v>
      </c>
      <c r="L36" s="50">
        <v>6.9212999999999996</v>
      </c>
      <c r="M36" s="50">
        <v>3.6362000000000001</v>
      </c>
      <c r="N36" s="50">
        <v>6.7675999999999998</v>
      </c>
      <c r="O36" s="50">
        <v>8.2283000000000008</v>
      </c>
      <c r="P36" s="50">
        <v>9.9841999999999995</v>
      </c>
    </row>
    <row r="37" spans="1:16" ht="12.75" hidden="1" customHeight="1" outlineLevel="1">
      <c r="A37" s="15">
        <v>41334</v>
      </c>
      <c r="B37" s="50">
        <v>13.671799999999999</v>
      </c>
      <c r="C37" s="50">
        <v>7.9695999999999998</v>
      </c>
      <c r="D37" s="50">
        <v>14.3429</v>
      </c>
      <c r="E37" s="50">
        <v>13.814500000000001</v>
      </c>
      <c r="F37" s="50">
        <v>17.777200000000001</v>
      </c>
      <c r="G37" s="50">
        <v>18.018699999999999</v>
      </c>
      <c r="H37" s="50">
        <v>10.910399999999999</v>
      </c>
      <c r="I37" s="50">
        <v>18.294</v>
      </c>
      <c r="J37" s="50">
        <v>19.407399999999999</v>
      </c>
      <c r="K37" s="50">
        <v>19.4499</v>
      </c>
      <c r="L37" s="50">
        <v>6.8642000000000003</v>
      </c>
      <c r="M37" s="50">
        <v>3.5663999999999998</v>
      </c>
      <c r="N37" s="50">
        <v>6.7031999999999998</v>
      </c>
      <c r="O37" s="50">
        <v>7.7689000000000004</v>
      </c>
      <c r="P37" s="50">
        <v>7.4029999999999996</v>
      </c>
    </row>
    <row r="38" spans="1:16" ht="12.75" hidden="1" customHeight="1" outlineLevel="1">
      <c r="A38" s="15">
        <v>41365</v>
      </c>
      <c r="B38" s="50">
        <v>13.575699999999999</v>
      </c>
      <c r="C38" s="50">
        <v>7.4747000000000003</v>
      </c>
      <c r="D38" s="50">
        <v>14.2721</v>
      </c>
      <c r="E38" s="50">
        <v>13.741300000000001</v>
      </c>
      <c r="F38" s="50">
        <v>17.526</v>
      </c>
      <c r="G38" s="50">
        <v>17.670300000000001</v>
      </c>
      <c r="H38" s="50">
        <v>10.671200000000001</v>
      </c>
      <c r="I38" s="50">
        <v>17.7484</v>
      </c>
      <c r="J38" s="50">
        <v>19.409500000000001</v>
      </c>
      <c r="K38" s="50">
        <v>18.427</v>
      </c>
      <c r="L38" s="50">
        <v>6.7907000000000002</v>
      </c>
      <c r="M38" s="50">
        <v>3.0499000000000001</v>
      </c>
      <c r="N38" s="50">
        <v>6.6021999999999998</v>
      </c>
      <c r="O38" s="50">
        <v>7.8018000000000001</v>
      </c>
      <c r="P38" s="50">
        <v>6.6520000000000001</v>
      </c>
    </row>
    <row r="39" spans="1:16" ht="12.75" hidden="1" customHeight="1" outlineLevel="1">
      <c r="A39" s="15">
        <v>41395</v>
      </c>
      <c r="B39" s="50">
        <v>13.243399999999999</v>
      </c>
      <c r="C39" s="50">
        <v>7.4561999999999999</v>
      </c>
      <c r="D39" s="50">
        <v>13.5809</v>
      </c>
      <c r="E39" s="50">
        <v>14.292199999999999</v>
      </c>
      <c r="F39" s="50">
        <v>15.5731</v>
      </c>
      <c r="G39" s="50">
        <v>17.425000000000001</v>
      </c>
      <c r="H39" s="50">
        <v>10.761799999999999</v>
      </c>
      <c r="I39" s="50">
        <v>17.363600000000002</v>
      </c>
      <c r="J39" s="50">
        <v>19.673200000000001</v>
      </c>
      <c r="K39" s="50">
        <v>18.0962</v>
      </c>
      <c r="L39" s="50">
        <v>7.0488</v>
      </c>
      <c r="M39" s="50">
        <v>3.1185999999999998</v>
      </c>
      <c r="N39" s="50">
        <v>6.8315999999999999</v>
      </c>
      <c r="O39" s="50">
        <v>8.3956999999999997</v>
      </c>
      <c r="P39" s="50">
        <v>6.7648999999999999</v>
      </c>
    </row>
    <row r="40" spans="1:16" ht="12.75" hidden="1" customHeight="1" outlineLevel="1">
      <c r="A40" s="15">
        <v>41426</v>
      </c>
      <c r="B40" s="50">
        <v>13.1828</v>
      </c>
      <c r="C40" s="50">
        <v>7.8105000000000002</v>
      </c>
      <c r="D40" s="50">
        <v>14.041399999999999</v>
      </c>
      <c r="E40" s="50">
        <v>13.1782</v>
      </c>
      <c r="F40" s="50">
        <v>16.6723</v>
      </c>
      <c r="G40" s="50">
        <v>17.267199999999999</v>
      </c>
      <c r="H40" s="50">
        <v>11.1546</v>
      </c>
      <c r="I40" s="50">
        <v>17.331199999999999</v>
      </c>
      <c r="J40" s="50">
        <v>19.0291</v>
      </c>
      <c r="K40" s="50">
        <v>18.341699999999999</v>
      </c>
      <c r="L40" s="50">
        <v>7.0072999999999999</v>
      </c>
      <c r="M40" s="50">
        <v>3.1943999999999999</v>
      </c>
      <c r="N40" s="50">
        <v>6.5743999999999998</v>
      </c>
      <c r="O40" s="50">
        <v>8.1397999999999993</v>
      </c>
      <c r="P40" s="50">
        <v>6.0006000000000004</v>
      </c>
    </row>
    <row r="41" spans="1:16" ht="12.75" hidden="1" customHeight="1" outlineLevel="1">
      <c r="A41" s="15">
        <v>41456</v>
      </c>
      <c r="B41" s="50">
        <v>12.8055</v>
      </c>
      <c r="C41" s="50">
        <v>7.0754000000000001</v>
      </c>
      <c r="D41" s="50">
        <v>13.726000000000001</v>
      </c>
      <c r="E41" s="50">
        <v>13.2201</v>
      </c>
      <c r="F41" s="50">
        <v>13.4404</v>
      </c>
      <c r="G41" s="50">
        <v>16.582000000000001</v>
      </c>
      <c r="H41" s="50">
        <v>10.2524</v>
      </c>
      <c r="I41" s="50">
        <v>16.553899999999999</v>
      </c>
      <c r="J41" s="50">
        <v>18.836600000000001</v>
      </c>
      <c r="K41" s="50">
        <v>18.673999999999999</v>
      </c>
      <c r="L41" s="50">
        <v>6.4311999999999996</v>
      </c>
      <c r="M41" s="50">
        <v>2.71</v>
      </c>
      <c r="N41" s="50">
        <v>6.1768000000000001</v>
      </c>
      <c r="O41" s="50">
        <v>7.5754000000000001</v>
      </c>
      <c r="P41" s="50">
        <v>7.2962999999999996</v>
      </c>
    </row>
    <row r="42" spans="1:16" ht="12.75" hidden="1" customHeight="1" outlineLevel="1">
      <c r="A42" s="15">
        <v>41487</v>
      </c>
      <c r="B42" s="50">
        <v>12.4232</v>
      </c>
      <c r="C42" s="50">
        <v>7.5156000000000001</v>
      </c>
      <c r="D42" s="50">
        <v>13.3018</v>
      </c>
      <c r="E42" s="50">
        <v>12.723599999999999</v>
      </c>
      <c r="F42" s="50">
        <v>15.2943</v>
      </c>
      <c r="G42" s="50">
        <v>16.098199999999999</v>
      </c>
      <c r="H42" s="50">
        <v>9.9917999999999996</v>
      </c>
      <c r="I42" s="50">
        <v>16.2897</v>
      </c>
      <c r="J42" s="50">
        <v>18.334599999999998</v>
      </c>
      <c r="K42" s="50">
        <v>17.576899999999998</v>
      </c>
      <c r="L42" s="50">
        <v>6.6317000000000004</v>
      </c>
      <c r="M42" s="50">
        <v>2.8085</v>
      </c>
      <c r="N42" s="50">
        <v>6.3090999999999999</v>
      </c>
      <c r="O42" s="50">
        <v>7.6711999999999998</v>
      </c>
      <c r="P42" s="50">
        <v>6.4466000000000001</v>
      </c>
    </row>
    <row r="43" spans="1:16" ht="12.75" hidden="1" customHeight="1" outlineLevel="1">
      <c r="A43" s="15">
        <v>41518</v>
      </c>
      <c r="B43" s="50">
        <v>12.298400000000001</v>
      </c>
      <c r="C43" s="50">
        <v>7.3475999999999999</v>
      </c>
      <c r="D43" s="50">
        <v>13.617000000000001</v>
      </c>
      <c r="E43" s="50">
        <v>12.061299999999999</v>
      </c>
      <c r="F43" s="50">
        <v>15.9895</v>
      </c>
      <c r="G43" s="50">
        <v>16.3353</v>
      </c>
      <c r="H43" s="50">
        <v>10.3141</v>
      </c>
      <c r="I43" s="50">
        <v>16.574100000000001</v>
      </c>
      <c r="J43" s="50">
        <v>18.2972</v>
      </c>
      <c r="K43" s="50">
        <v>17.7822</v>
      </c>
      <c r="L43" s="50">
        <v>6.8978000000000002</v>
      </c>
      <c r="M43" s="50">
        <v>3.0545</v>
      </c>
      <c r="N43" s="50">
        <v>6.2798999999999996</v>
      </c>
      <c r="O43" s="50">
        <v>7.9744000000000002</v>
      </c>
      <c r="P43" s="50">
        <v>6.5945</v>
      </c>
    </row>
    <row r="44" spans="1:16" ht="12.75" hidden="1" customHeight="1" outlineLevel="1">
      <c r="A44" s="15">
        <v>41548</v>
      </c>
      <c r="B44" s="50">
        <v>13.042</v>
      </c>
      <c r="C44" s="50">
        <v>7.2632000000000003</v>
      </c>
      <c r="D44" s="50">
        <v>14.651999999999999</v>
      </c>
      <c r="E44" s="50">
        <v>12.5938</v>
      </c>
      <c r="F44" s="50">
        <v>14.331</v>
      </c>
      <c r="G44" s="50">
        <v>16.650300000000001</v>
      </c>
      <c r="H44" s="50">
        <v>9.8989999999999991</v>
      </c>
      <c r="I44" s="50">
        <v>16.9574</v>
      </c>
      <c r="J44" s="50">
        <v>18.55</v>
      </c>
      <c r="K44" s="50">
        <v>16.834399999999999</v>
      </c>
      <c r="L44" s="50">
        <v>7.4499000000000004</v>
      </c>
      <c r="M44" s="50">
        <v>3.0855000000000001</v>
      </c>
      <c r="N44" s="50">
        <v>6.7431999999999999</v>
      </c>
      <c r="O44" s="50">
        <v>8.5029000000000003</v>
      </c>
      <c r="P44" s="50">
        <v>4.8339999999999996</v>
      </c>
    </row>
    <row r="45" spans="1:16" ht="12.75" hidden="1" customHeight="1" outlineLevel="1">
      <c r="A45" s="15">
        <v>41579</v>
      </c>
      <c r="B45" s="50">
        <v>11.8489</v>
      </c>
      <c r="C45" s="50">
        <v>5.0198999999999998</v>
      </c>
      <c r="D45" s="50">
        <v>14.1104</v>
      </c>
      <c r="E45" s="50">
        <v>12.449</v>
      </c>
      <c r="F45" s="50">
        <v>11.950200000000001</v>
      </c>
      <c r="G45" s="50">
        <v>16.605899999999998</v>
      </c>
      <c r="H45" s="50">
        <v>9.5785</v>
      </c>
      <c r="I45" s="50">
        <v>17.221800000000002</v>
      </c>
      <c r="J45" s="50">
        <v>18.504200000000001</v>
      </c>
      <c r="K45" s="50">
        <v>17.614999999999998</v>
      </c>
      <c r="L45" s="50">
        <v>6.1584000000000003</v>
      </c>
      <c r="M45" s="50">
        <v>1.8908</v>
      </c>
      <c r="N45" s="50">
        <v>6.2214</v>
      </c>
      <c r="O45" s="50">
        <v>8.0813000000000006</v>
      </c>
      <c r="P45" s="50">
        <v>4.7807000000000004</v>
      </c>
    </row>
    <row r="46" spans="1:16" ht="12.75" hidden="1" customHeight="1" outlineLevel="1">
      <c r="A46" s="15">
        <v>41609</v>
      </c>
      <c r="B46" s="50">
        <v>14.3232</v>
      </c>
      <c r="C46" s="50">
        <v>6.9739000000000004</v>
      </c>
      <c r="D46" s="50">
        <v>15.079000000000001</v>
      </c>
      <c r="E46" s="50">
        <v>15.3284</v>
      </c>
      <c r="F46" s="50">
        <v>16.479099999999999</v>
      </c>
      <c r="G46" s="50">
        <v>18.5916</v>
      </c>
      <c r="H46" s="50">
        <v>10.2033</v>
      </c>
      <c r="I46" s="50">
        <v>18.659600000000001</v>
      </c>
      <c r="J46" s="50">
        <v>20.562100000000001</v>
      </c>
      <c r="K46" s="50">
        <v>19.2852</v>
      </c>
      <c r="L46" s="50">
        <v>7.2716000000000003</v>
      </c>
      <c r="M46" s="50">
        <v>2.7871000000000001</v>
      </c>
      <c r="N46" s="50">
        <v>6.6684999999999999</v>
      </c>
      <c r="O46" s="50">
        <v>8.7550000000000008</v>
      </c>
      <c r="P46" s="50">
        <v>5.7962999999999996</v>
      </c>
    </row>
    <row r="47" spans="1:16" ht="12.75" hidden="1" customHeight="1" outlineLevel="1">
      <c r="A47" s="15">
        <v>41640</v>
      </c>
      <c r="B47" s="50">
        <v>14.4399</v>
      </c>
      <c r="C47" s="50">
        <v>6.9768999999999997</v>
      </c>
      <c r="D47" s="50">
        <v>15.5481</v>
      </c>
      <c r="E47" s="50">
        <v>15.017300000000001</v>
      </c>
      <c r="F47" s="50">
        <v>16.966200000000001</v>
      </c>
      <c r="G47" s="50">
        <v>18.101800000000001</v>
      </c>
      <c r="H47" s="50">
        <v>10.2919</v>
      </c>
      <c r="I47" s="50">
        <v>18.3309</v>
      </c>
      <c r="J47" s="50">
        <v>19.551500000000001</v>
      </c>
      <c r="K47" s="50">
        <v>18.960599999999999</v>
      </c>
      <c r="L47" s="50">
        <v>7.1719999999999997</v>
      </c>
      <c r="M47" s="50">
        <v>2.6968000000000001</v>
      </c>
      <c r="N47" s="50">
        <v>7.0258000000000003</v>
      </c>
      <c r="O47" s="50">
        <v>8.4097000000000008</v>
      </c>
      <c r="P47" s="50">
        <v>7.0111999999999997</v>
      </c>
    </row>
    <row r="48" spans="1:16" ht="12.75" hidden="1" customHeight="1" outlineLevel="1">
      <c r="A48" s="15">
        <v>41671</v>
      </c>
      <c r="B48" s="50">
        <v>13.358700000000001</v>
      </c>
      <c r="C48" s="50">
        <v>6.4490999999999996</v>
      </c>
      <c r="D48" s="50">
        <v>14.8169</v>
      </c>
      <c r="E48" s="50">
        <v>13.663</v>
      </c>
      <c r="F48" s="50">
        <v>18.6934</v>
      </c>
      <c r="G48" s="50">
        <v>18.1569</v>
      </c>
      <c r="H48" s="50">
        <v>10.808999999999999</v>
      </c>
      <c r="I48" s="50">
        <v>18.819099999999999</v>
      </c>
      <c r="J48" s="50">
        <v>19.284199999999998</v>
      </c>
      <c r="K48" s="50">
        <v>20.845199999999998</v>
      </c>
      <c r="L48" s="50">
        <v>7.0681000000000003</v>
      </c>
      <c r="M48" s="50">
        <v>2.4956999999999998</v>
      </c>
      <c r="N48" s="50">
        <v>7.2690999999999999</v>
      </c>
      <c r="O48" s="50">
        <v>8.3802000000000003</v>
      </c>
      <c r="P48" s="50">
        <v>7.0476000000000001</v>
      </c>
    </row>
    <row r="49" spans="1:16" ht="12.75" hidden="1" customHeight="1" outlineLevel="1">
      <c r="A49" s="15">
        <v>41699</v>
      </c>
      <c r="B49" s="50">
        <v>13.844900000000001</v>
      </c>
      <c r="C49" s="50">
        <v>6.7319000000000004</v>
      </c>
      <c r="D49" s="50">
        <v>14.823499999999999</v>
      </c>
      <c r="E49" s="50">
        <v>14.3954</v>
      </c>
      <c r="F49" s="50">
        <v>21.238600000000002</v>
      </c>
      <c r="G49" s="50">
        <v>19.130600000000001</v>
      </c>
      <c r="H49" s="50">
        <v>10.9269</v>
      </c>
      <c r="I49" s="50">
        <v>20.100300000000001</v>
      </c>
      <c r="J49" s="50">
        <v>19.9712</v>
      </c>
      <c r="K49" s="50">
        <v>21.7059</v>
      </c>
      <c r="L49" s="50">
        <v>7.6082000000000001</v>
      </c>
      <c r="M49" s="50">
        <v>2.2665000000000002</v>
      </c>
      <c r="N49" s="50">
        <v>7.8628</v>
      </c>
      <c r="O49" s="50">
        <v>9.1227</v>
      </c>
      <c r="P49" s="50">
        <v>7.6345000000000001</v>
      </c>
    </row>
    <row r="50" spans="1:16" ht="12.75" hidden="1" customHeight="1" outlineLevel="1">
      <c r="A50" s="15">
        <v>41730</v>
      </c>
      <c r="B50" s="50">
        <v>14.304600000000001</v>
      </c>
      <c r="C50" s="50">
        <v>7.0475000000000003</v>
      </c>
      <c r="D50" s="50">
        <v>15.6089</v>
      </c>
      <c r="E50" s="50">
        <v>13.585599999999999</v>
      </c>
      <c r="F50" s="50">
        <v>12.8786</v>
      </c>
      <c r="G50" s="50">
        <v>19.615300000000001</v>
      </c>
      <c r="H50" s="50">
        <v>11.4899</v>
      </c>
      <c r="I50" s="50">
        <v>20.655200000000001</v>
      </c>
      <c r="J50" s="50">
        <v>19.683900000000001</v>
      </c>
      <c r="K50" s="50">
        <v>21.711600000000001</v>
      </c>
      <c r="L50" s="50">
        <v>8.0334000000000003</v>
      </c>
      <c r="M50" s="50">
        <v>2.4060999999999999</v>
      </c>
      <c r="N50" s="50">
        <v>8.5457000000000001</v>
      </c>
      <c r="O50" s="50">
        <v>9.2136999999999993</v>
      </c>
      <c r="P50" s="50">
        <v>7.9851000000000001</v>
      </c>
    </row>
    <row r="51" spans="1:16" ht="12.75" hidden="1" customHeight="1" outlineLevel="1">
      <c r="A51" s="15">
        <v>41760</v>
      </c>
      <c r="B51" s="52">
        <v>15.0947</v>
      </c>
      <c r="C51" s="52">
        <v>7.0532000000000004</v>
      </c>
      <c r="D51" s="52">
        <v>17.070799999999998</v>
      </c>
      <c r="E51" s="52">
        <v>14.117000000000001</v>
      </c>
      <c r="F51" s="52">
        <v>22.075299999999999</v>
      </c>
      <c r="G51" s="52">
        <v>20.0411</v>
      </c>
      <c r="H51" s="52">
        <v>11.936199999999999</v>
      </c>
      <c r="I51" s="52">
        <v>21.051100000000002</v>
      </c>
      <c r="J51" s="52">
        <v>20.8504</v>
      </c>
      <c r="K51" s="52">
        <v>23.314800000000002</v>
      </c>
      <c r="L51" s="52">
        <v>8.0631000000000004</v>
      </c>
      <c r="M51" s="52">
        <v>2.1124000000000001</v>
      </c>
      <c r="N51" s="52">
        <v>8.6913</v>
      </c>
      <c r="O51" s="52">
        <v>9.7285000000000004</v>
      </c>
      <c r="P51" s="52">
        <v>9.2845999999999993</v>
      </c>
    </row>
    <row r="52" spans="1:16" ht="12.75" hidden="1" customHeight="1" outlineLevel="1">
      <c r="A52" s="15">
        <v>41791</v>
      </c>
      <c r="B52" s="52">
        <v>15.4991</v>
      </c>
      <c r="C52" s="52">
        <v>9.4751999999999992</v>
      </c>
      <c r="D52" s="52">
        <v>16.942399999999999</v>
      </c>
      <c r="E52" s="52">
        <v>13.904500000000001</v>
      </c>
      <c r="F52" s="52">
        <v>20.206499999999998</v>
      </c>
      <c r="G52" s="52">
        <v>19.758199999999999</v>
      </c>
      <c r="H52" s="52">
        <v>13.108000000000001</v>
      </c>
      <c r="I52" s="52">
        <v>20.625</v>
      </c>
      <c r="J52" s="52">
        <v>20.502600000000001</v>
      </c>
      <c r="K52" s="52">
        <v>23.093800000000002</v>
      </c>
      <c r="L52" s="52">
        <v>8.2847000000000008</v>
      </c>
      <c r="M52" s="52">
        <v>2.2452000000000001</v>
      </c>
      <c r="N52" s="52">
        <v>8.5588999999999995</v>
      </c>
      <c r="O52" s="52">
        <v>9.5498999999999992</v>
      </c>
      <c r="P52" s="52">
        <v>6.9889999999999999</v>
      </c>
    </row>
    <row r="53" spans="1:16" ht="12.75" hidden="1" customHeight="1" outlineLevel="1">
      <c r="A53" s="15">
        <v>41821</v>
      </c>
      <c r="B53" s="52">
        <v>14.241</v>
      </c>
      <c r="C53" s="52">
        <v>7.7253999999999996</v>
      </c>
      <c r="D53" s="52">
        <v>15.923500000000001</v>
      </c>
      <c r="E53" s="52">
        <v>12.8163</v>
      </c>
      <c r="F53" s="52">
        <v>18.462800000000001</v>
      </c>
      <c r="G53" s="52">
        <v>18.8309</v>
      </c>
      <c r="H53" s="52">
        <v>11.3996</v>
      </c>
      <c r="I53" s="52">
        <v>19.633299999999998</v>
      </c>
      <c r="J53" s="52">
        <v>20.213200000000001</v>
      </c>
      <c r="K53" s="52">
        <v>20.902799999999999</v>
      </c>
      <c r="L53" s="52">
        <v>7.6635999999999997</v>
      </c>
      <c r="M53" s="52">
        <v>2.2403</v>
      </c>
      <c r="N53" s="52">
        <v>7.5848000000000004</v>
      </c>
      <c r="O53" s="52">
        <v>9.0856999999999992</v>
      </c>
      <c r="P53" s="52">
        <v>6.6063000000000001</v>
      </c>
    </row>
    <row r="54" spans="1:16" hidden="1" outlineLevel="1" collapsed="1">
      <c r="A54" s="15">
        <v>41852</v>
      </c>
      <c r="B54" s="52">
        <v>13.601800000000001</v>
      </c>
      <c r="C54" s="52">
        <v>6.7270000000000003</v>
      </c>
      <c r="D54" s="52">
        <v>15.1204</v>
      </c>
      <c r="E54" s="52">
        <v>12.9452</v>
      </c>
      <c r="F54" s="52">
        <v>16.9834</v>
      </c>
      <c r="G54" s="52">
        <v>18.726400000000002</v>
      </c>
      <c r="H54" s="52">
        <v>10.503399999999999</v>
      </c>
      <c r="I54" s="52">
        <v>19.7471</v>
      </c>
      <c r="J54" s="52">
        <v>20.107399999999998</v>
      </c>
      <c r="K54" s="52">
        <v>20.178100000000001</v>
      </c>
      <c r="L54" s="52">
        <v>8.0658999999999992</v>
      </c>
      <c r="M54" s="52">
        <v>2.5095999999999998</v>
      </c>
      <c r="N54" s="52">
        <v>8.2027000000000001</v>
      </c>
      <c r="O54" s="52">
        <v>9.5962999999999994</v>
      </c>
      <c r="P54" s="52">
        <v>7.0867000000000004</v>
      </c>
    </row>
    <row r="55" spans="1:16" hidden="1" outlineLevel="1" collapsed="1">
      <c r="A55" s="15">
        <v>41883</v>
      </c>
      <c r="B55" s="52">
        <v>13.744</v>
      </c>
      <c r="C55" s="52">
        <v>6.6534000000000004</v>
      </c>
      <c r="D55" s="52">
        <v>15.0345</v>
      </c>
      <c r="E55" s="52">
        <v>13.5639</v>
      </c>
      <c r="F55" s="52">
        <v>16.8689</v>
      </c>
      <c r="G55" s="52">
        <v>19.032499999999999</v>
      </c>
      <c r="H55" s="52">
        <v>10.125500000000001</v>
      </c>
      <c r="I55" s="52">
        <v>20.256799999999998</v>
      </c>
      <c r="J55" s="52">
        <v>20.373000000000001</v>
      </c>
      <c r="K55" s="52">
        <v>20.302600000000002</v>
      </c>
      <c r="L55" s="52">
        <v>7.8708</v>
      </c>
      <c r="M55" s="52">
        <v>2.4941</v>
      </c>
      <c r="N55" s="52">
        <v>8.0837000000000003</v>
      </c>
      <c r="O55" s="52">
        <v>9.6120000000000001</v>
      </c>
      <c r="P55" s="52">
        <v>8.6434999999999995</v>
      </c>
    </row>
    <row r="56" spans="1:16" hidden="1" outlineLevel="1" collapsed="1">
      <c r="A56" s="15">
        <v>41913</v>
      </c>
      <c r="B56" s="52">
        <v>14.5435</v>
      </c>
      <c r="C56" s="52">
        <v>7.7786</v>
      </c>
      <c r="D56" s="52">
        <v>15.703099999999999</v>
      </c>
      <c r="E56" s="52">
        <v>14.0413</v>
      </c>
      <c r="F56" s="52">
        <v>10.206099999999999</v>
      </c>
      <c r="G56" s="52">
        <v>19.434100000000001</v>
      </c>
      <c r="H56" s="52">
        <v>11.338699999999999</v>
      </c>
      <c r="I56" s="52">
        <v>20.401299999999999</v>
      </c>
      <c r="J56" s="52">
        <v>20.718399999999999</v>
      </c>
      <c r="K56" s="52">
        <v>18.2654</v>
      </c>
      <c r="L56" s="52">
        <v>7.9869000000000003</v>
      </c>
      <c r="M56" s="52">
        <v>2.2526999999999999</v>
      </c>
      <c r="N56" s="52">
        <v>8.1629000000000005</v>
      </c>
      <c r="O56" s="52">
        <v>9.6224000000000007</v>
      </c>
      <c r="P56" s="52">
        <v>6.9866999999999999</v>
      </c>
    </row>
    <row r="57" spans="1:16" hidden="1" outlineLevel="1" collapsed="1">
      <c r="A57" s="15">
        <v>41944</v>
      </c>
      <c r="B57" s="52">
        <v>13.199299999999999</v>
      </c>
      <c r="C57" s="52">
        <v>6.4416000000000002</v>
      </c>
      <c r="D57" s="52">
        <v>14.6424</v>
      </c>
      <c r="E57" s="52">
        <v>12.688000000000001</v>
      </c>
      <c r="F57" s="52">
        <v>10.7422</v>
      </c>
      <c r="G57" s="52">
        <v>18.9511</v>
      </c>
      <c r="H57" s="52">
        <v>10.064500000000001</v>
      </c>
      <c r="I57" s="52">
        <v>20.146000000000001</v>
      </c>
      <c r="J57" s="52">
        <v>20.923200000000001</v>
      </c>
      <c r="K57" s="52">
        <v>12.8325</v>
      </c>
      <c r="L57" s="52">
        <v>8.0109999999999992</v>
      </c>
      <c r="M57" s="52">
        <v>2.6720000000000002</v>
      </c>
      <c r="N57" s="52">
        <v>8.2821999999999996</v>
      </c>
      <c r="O57" s="52">
        <v>9.4001999999999999</v>
      </c>
      <c r="P57" s="52">
        <v>4.6215999999999999</v>
      </c>
    </row>
    <row r="58" spans="1:16" hidden="1" outlineLevel="1" collapsed="1">
      <c r="A58" s="15">
        <v>41974</v>
      </c>
      <c r="B58" s="52">
        <v>13.068099999999999</v>
      </c>
      <c r="C58" s="52">
        <v>3.7073</v>
      </c>
      <c r="D58" s="52">
        <v>15.1083</v>
      </c>
      <c r="E58" s="52">
        <v>14.911</v>
      </c>
      <c r="F58" s="52">
        <v>12.7523</v>
      </c>
      <c r="G58" s="52">
        <v>17.1891</v>
      </c>
      <c r="H58" s="52">
        <v>4.7069999999999999</v>
      </c>
      <c r="I58" s="52">
        <v>20.1053</v>
      </c>
      <c r="J58" s="52">
        <v>21.4833</v>
      </c>
      <c r="K58" s="52">
        <v>18.898199999999999</v>
      </c>
      <c r="L58" s="52">
        <v>8.0510999999999999</v>
      </c>
      <c r="M58" s="52">
        <v>1.9229000000000001</v>
      </c>
      <c r="N58" s="52">
        <v>8.5734999999999992</v>
      </c>
      <c r="O58" s="52">
        <v>10.0387</v>
      </c>
      <c r="P58" s="52">
        <v>7.0956999999999999</v>
      </c>
    </row>
    <row r="59" spans="1:16" hidden="1" outlineLevel="1" collapsed="1">
      <c r="A59" s="15">
        <v>42005</v>
      </c>
      <c r="B59" s="52">
        <v>13.443899999999999</v>
      </c>
      <c r="C59" s="52">
        <v>4.1719999999999997</v>
      </c>
      <c r="D59" s="52">
        <v>14.816700000000001</v>
      </c>
      <c r="E59" s="52">
        <v>14.8704</v>
      </c>
      <c r="F59" s="52">
        <v>12.3871</v>
      </c>
      <c r="G59" s="52">
        <v>17.265699999999999</v>
      </c>
      <c r="H59" s="52">
        <v>5.3540999999999999</v>
      </c>
      <c r="I59" s="52">
        <v>18.703800000000001</v>
      </c>
      <c r="J59" s="52">
        <v>21.584299999999999</v>
      </c>
      <c r="K59" s="52">
        <v>21.169899999999998</v>
      </c>
      <c r="L59" s="52">
        <v>8.0279000000000007</v>
      </c>
      <c r="M59" s="52">
        <v>2.2551999999999999</v>
      </c>
      <c r="N59" s="52">
        <v>8.2517999999999994</v>
      </c>
      <c r="O59" s="52">
        <v>10.1067</v>
      </c>
      <c r="P59" s="52">
        <v>5.4381000000000004</v>
      </c>
    </row>
    <row r="60" spans="1:16" hidden="1" outlineLevel="1" collapsed="1">
      <c r="A60" s="15">
        <v>42036</v>
      </c>
      <c r="B60" s="52">
        <v>12.178000000000001</v>
      </c>
      <c r="C60" s="52">
        <v>4.4537000000000004</v>
      </c>
      <c r="D60" s="52">
        <v>13.393800000000001</v>
      </c>
      <c r="E60" s="52">
        <v>13.866899999999999</v>
      </c>
      <c r="F60" s="52">
        <v>15.0511</v>
      </c>
      <c r="G60" s="52">
        <v>17.033899999999999</v>
      </c>
      <c r="H60" s="52">
        <v>5.9734999999999996</v>
      </c>
      <c r="I60" s="52">
        <v>19.012599999999999</v>
      </c>
      <c r="J60" s="52">
        <v>21.569199999999999</v>
      </c>
      <c r="K60" s="52">
        <v>22.034300000000002</v>
      </c>
      <c r="L60" s="52">
        <v>7.8066000000000004</v>
      </c>
      <c r="M60" s="52">
        <v>2.4169999999999998</v>
      </c>
      <c r="N60" s="52">
        <v>8.0013000000000005</v>
      </c>
      <c r="O60" s="52">
        <v>10.085100000000001</v>
      </c>
      <c r="P60" s="52">
        <v>8.9023000000000003</v>
      </c>
    </row>
    <row r="61" spans="1:16" hidden="1" outlineLevel="1" collapsed="1">
      <c r="A61" s="15">
        <v>42064</v>
      </c>
      <c r="B61" s="52">
        <v>12.5563</v>
      </c>
      <c r="C61" s="52">
        <v>3.7443</v>
      </c>
      <c r="D61" s="52">
        <v>14.2515</v>
      </c>
      <c r="E61" s="52">
        <v>13.851599999999999</v>
      </c>
      <c r="F61" s="52">
        <v>19.578700000000001</v>
      </c>
      <c r="G61" s="52">
        <v>17.889800000000001</v>
      </c>
      <c r="H61" s="52">
        <v>5.2110000000000003</v>
      </c>
      <c r="I61" s="52">
        <v>20.394500000000001</v>
      </c>
      <c r="J61" s="52">
        <v>22.430599999999998</v>
      </c>
      <c r="K61" s="52">
        <v>19.770600000000002</v>
      </c>
      <c r="L61" s="52">
        <v>8.0411000000000001</v>
      </c>
      <c r="M61" s="52">
        <v>2.0573000000000001</v>
      </c>
      <c r="N61" s="52">
        <v>8.2978000000000005</v>
      </c>
      <c r="O61" s="52">
        <v>10.579800000000001</v>
      </c>
      <c r="P61" s="52">
        <v>7.585</v>
      </c>
    </row>
    <row r="62" spans="1:16" hidden="1" outlineLevel="1" collapsed="1">
      <c r="A62" s="15">
        <v>42095</v>
      </c>
      <c r="B62" s="52">
        <v>15.1333</v>
      </c>
      <c r="C62" s="52">
        <v>4.3562000000000003</v>
      </c>
      <c r="D62" s="52">
        <v>16.689900000000002</v>
      </c>
      <c r="E62" s="52">
        <v>17.5883</v>
      </c>
      <c r="F62" s="52">
        <v>11.201700000000001</v>
      </c>
      <c r="G62" s="52">
        <v>20.1022</v>
      </c>
      <c r="H62" s="52">
        <v>5.3914</v>
      </c>
      <c r="I62" s="52">
        <v>22.536300000000001</v>
      </c>
      <c r="J62" s="52">
        <v>26.0382</v>
      </c>
      <c r="K62" s="52">
        <v>14.512700000000001</v>
      </c>
      <c r="L62" s="52">
        <v>9.2667999999999999</v>
      </c>
      <c r="M62" s="52">
        <v>2.3477999999999999</v>
      </c>
      <c r="N62" s="52">
        <v>8.6083999999999996</v>
      </c>
      <c r="O62" s="52">
        <v>12.6746</v>
      </c>
      <c r="P62" s="52">
        <v>8.6518999999999995</v>
      </c>
    </row>
    <row r="63" spans="1:16" hidden="1" outlineLevel="1" collapsed="1">
      <c r="A63" s="15">
        <v>42125</v>
      </c>
      <c r="B63" s="52">
        <v>15.0611</v>
      </c>
      <c r="C63" s="52">
        <v>4.3726000000000003</v>
      </c>
      <c r="D63" s="52">
        <v>16.8062</v>
      </c>
      <c r="E63" s="52">
        <v>18.110399999999998</v>
      </c>
      <c r="F63" s="52">
        <v>16.165900000000001</v>
      </c>
      <c r="G63" s="52">
        <v>19.3154</v>
      </c>
      <c r="H63" s="52">
        <v>5.1982999999999997</v>
      </c>
      <c r="I63" s="52">
        <v>22.331199999999999</v>
      </c>
      <c r="J63" s="52">
        <v>25.405999999999999</v>
      </c>
      <c r="K63" s="52">
        <v>18.747900000000001</v>
      </c>
      <c r="L63" s="52">
        <v>9.3187999999999995</v>
      </c>
      <c r="M63" s="52">
        <v>2.2679</v>
      </c>
      <c r="N63" s="52">
        <v>8.7094000000000005</v>
      </c>
      <c r="O63" s="52">
        <v>12.994899999999999</v>
      </c>
      <c r="P63" s="52">
        <v>5.7172000000000001</v>
      </c>
    </row>
    <row r="64" spans="1:16" hidden="1" outlineLevel="1" collapsed="1">
      <c r="A64" s="15">
        <v>42156</v>
      </c>
      <c r="B64" s="52">
        <v>13.1622</v>
      </c>
      <c r="C64" s="52">
        <v>3.9365000000000001</v>
      </c>
      <c r="D64" s="52">
        <v>15.0054</v>
      </c>
      <c r="E64" s="52">
        <v>16.490100000000002</v>
      </c>
      <c r="F64" s="52">
        <v>13.0655</v>
      </c>
      <c r="G64" s="52">
        <v>18.231400000000001</v>
      </c>
      <c r="H64" s="52">
        <v>5.3032000000000004</v>
      </c>
      <c r="I64" s="52">
        <v>21.289000000000001</v>
      </c>
      <c r="J64" s="52">
        <v>24.678000000000001</v>
      </c>
      <c r="K64" s="52">
        <v>19.1006</v>
      </c>
      <c r="L64" s="52">
        <v>7.8673000000000002</v>
      </c>
      <c r="M64" s="52">
        <v>1.9825999999999999</v>
      </c>
      <c r="N64" s="52">
        <v>8.0275999999999996</v>
      </c>
      <c r="O64" s="52">
        <v>11.4938</v>
      </c>
      <c r="P64" s="52">
        <v>6.9669999999999996</v>
      </c>
    </row>
    <row r="65" spans="1:16" hidden="1" outlineLevel="1" collapsed="1">
      <c r="A65" s="15">
        <v>42186</v>
      </c>
      <c r="B65" s="52">
        <v>12.770300000000001</v>
      </c>
      <c r="C65" s="52">
        <v>4.5259</v>
      </c>
      <c r="D65" s="52">
        <v>14.7296</v>
      </c>
      <c r="E65" s="52">
        <v>13.931900000000001</v>
      </c>
      <c r="F65" s="52">
        <v>7.3677000000000001</v>
      </c>
      <c r="G65" s="52">
        <v>17.495200000000001</v>
      </c>
      <c r="H65" s="52">
        <v>5.7073999999999998</v>
      </c>
      <c r="I65" s="52">
        <v>20.4434</v>
      </c>
      <c r="J65" s="52">
        <v>24.3597</v>
      </c>
      <c r="K65" s="52">
        <v>13.773899999999999</v>
      </c>
      <c r="L65" s="52">
        <v>7.7575000000000003</v>
      </c>
      <c r="M65" s="52">
        <v>1.9744999999999999</v>
      </c>
      <c r="N65" s="52">
        <v>7.3581000000000003</v>
      </c>
      <c r="O65" s="52">
        <v>10.3065</v>
      </c>
      <c r="P65" s="52">
        <v>7.2191999999999998</v>
      </c>
    </row>
    <row r="66" spans="1:16" hidden="1" outlineLevel="1" collapsed="1">
      <c r="A66" s="15">
        <v>42217</v>
      </c>
      <c r="B66" s="52">
        <v>12.281499999999999</v>
      </c>
      <c r="C66" s="52">
        <v>4.9675000000000002</v>
      </c>
      <c r="D66" s="52">
        <v>13.143599999999999</v>
      </c>
      <c r="E66" s="52">
        <v>16.587199999999999</v>
      </c>
      <c r="F66" s="52">
        <v>9.3236000000000008</v>
      </c>
      <c r="G66" s="52">
        <v>16.580300000000001</v>
      </c>
      <c r="H66" s="52">
        <v>5.8731999999999998</v>
      </c>
      <c r="I66" s="52">
        <v>18.732700000000001</v>
      </c>
      <c r="J66" s="52">
        <v>23.448599999999999</v>
      </c>
      <c r="K66" s="52">
        <v>13.9148</v>
      </c>
      <c r="L66" s="52">
        <v>6.9587000000000003</v>
      </c>
      <c r="M66" s="52">
        <v>2.1953999999999998</v>
      </c>
      <c r="N66" s="52">
        <v>6.9599000000000002</v>
      </c>
      <c r="O66" s="52">
        <v>10.4582</v>
      </c>
      <c r="P66" s="52">
        <v>6.2320000000000002</v>
      </c>
    </row>
    <row r="67" spans="1:16" hidden="1" outlineLevel="1" collapsed="1">
      <c r="A67" s="15">
        <v>42248</v>
      </c>
      <c r="B67" s="50">
        <v>12.173500000000001</v>
      </c>
      <c r="C67" s="50">
        <v>4.5143000000000004</v>
      </c>
      <c r="D67" s="50">
        <v>13.5992</v>
      </c>
      <c r="E67" s="50">
        <v>16.111599999999999</v>
      </c>
      <c r="F67" s="50">
        <v>10.4655</v>
      </c>
      <c r="G67" s="50">
        <v>16.823399999999999</v>
      </c>
      <c r="H67" s="50">
        <v>6.0566000000000004</v>
      </c>
      <c r="I67" s="50">
        <v>19.677</v>
      </c>
      <c r="J67" s="50">
        <v>23.651499999999999</v>
      </c>
      <c r="K67" s="50">
        <v>18.523800000000001</v>
      </c>
      <c r="L67" s="50">
        <v>7.1205999999999996</v>
      </c>
      <c r="M67" s="50">
        <v>1.5467</v>
      </c>
      <c r="N67" s="50">
        <v>7.5510000000000002</v>
      </c>
      <c r="O67" s="50">
        <v>10.517099999999999</v>
      </c>
      <c r="P67" s="50">
        <v>8.5123999999999995</v>
      </c>
    </row>
    <row r="68" spans="1:16" hidden="1" outlineLevel="1" collapsed="1">
      <c r="A68" s="15">
        <v>42278</v>
      </c>
      <c r="B68" s="50">
        <v>12.3148</v>
      </c>
      <c r="C68" s="50">
        <v>3.3443000000000001</v>
      </c>
      <c r="D68" s="50">
        <v>15.1541</v>
      </c>
      <c r="E68" s="50">
        <v>14.72</v>
      </c>
      <c r="F68" s="50">
        <v>13.425599999999999</v>
      </c>
      <c r="G68" s="50">
        <v>16.364899999999999</v>
      </c>
      <c r="H68" s="50">
        <v>4.3164999999999996</v>
      </c>
      <c r="I68" s="50">
        <v>20.120200000000001</v>
      </c>
      <c r="J68" s="50">
        <v>22.690200000000001</v>
      </c>
      <c r="K68" s="50">
        <v>19.852699999999999</v>
      </c>
      <c r="L68" s="50">
        <v>6.9234</v>
      </c>
      <c r="M68" s="50">
        <v>1.8038000000000001</v>
      </c>
      <c r="N68" s="50">
        <v>7.6284999999999998</v>
      </c>
      <c r="O68" s="50">
        <v>10.1381</v>
      </c>
      <c r="P68" s="50">
        <v>6.2751999999999999</v>
      </c>
    </row>
    <row r="69" spans="1:16" hidden="1" outlineLevel="1" collapsed="1">
      <c r="A69" s="15">
        <v>42309</v>
      </c>
      <c r="B69" s="50">
        <v>11.9733</v>
      </c>
      <c r="C69" s="50">
        <v>3.1417999999999999</v>
      </c>
      <c r="D69" s="50">
        <v>14.373699999999999</v>
      </c>
      <c r="E69" s="50">
        <v>12.6015</v>
      </c>
      <c r="F69" s="50">
        <v>15.5909</v>
      </c>
      <c r="G69" s="50">
        <v>17.1053</v>
      </c>
      <c r="H69" s="50">
        <v>4.4288999999999996</v>
      </c>
      <c r="I69" s="50">
        <v>20.5061</v>
      </c>
      <c r="J69" s="50">
        <v>22.6828</v>
      </c>
      <c r="K69" s="50">
        <v>20.765699999999999</v>
      </c>
      <c r="L69" s="50">
        <v>6.9333</v>
      </c>
      <c r="M69" s="50">
        <v>1.2842</v>
      </c>
      <c r="N69" s="50">
        <v>7.8285</v>
      </c>
      <c r="O69" s="50">
        <v>8.2994000000000003</v>
      </c>
      <c r="P69" s="50">
        <v>8.8798999999999992</v>
      </c>
    </row>
    <row r="70" spans="1:16" hidden="1" outlineLevel="1" collapsed="1">
      <c r="A70" s="15">
        <v>42339</v>
      </c>
      <c r="B70" s="50">
        <v>11.8375</v>
      </c>
      <c r="C70" s="50">
        <v>3.1711</v>
      </c>
      <c r="D70" s="50">
        <v>14.5716</v>
      </c>
      <c r="E70" s="50">
        <v>13.8687</v>
      </c>
      <c r="F70" s="50">
        <v>17.581299999999999</v>
      </c>
      <c r="G70" s="50">
        <v>16.646599999999999</v>
      </c>
      <c r="H70" s="50">
        <v>4.6375999999999999</v>
      </c>
      <c r="I70" s="50">
        <v>20.572900000000001</v>
      </c>
      <c r="J70" s="50">
        <v>22.642900000000001</v>
      </c>
      <c r="K70" s="50">
        <v>18.978400000000001</v>
      </c>
      <c r="L70" s="50">
        <v>6.9142999999999999</v>
      </c>
      <c r="M70" s="50">
        <v>1.2042999999999999</v>
      </c>
      <c r="N70" s="50">
        <v>8.2302</v>
      </c>
      <c r="O70" s="50">
        <v>8.6603999999999992</v>
      </c>
      <c r="P70" s="50">
        <v>6.5953999999999997</v>
      </c>
    </row>
    <row r="71" spans="1:16" hidden="1" outlineLevel="1" collapsed="1">
      <c r="A71" s="15">
        <v>42370</v>
      </c>
      <c r="B71" s="50">
        <v>11.2178</v>
      </c>
      <c r="C71" s="50">
        <v>2.3763999999999998</v>
      </c>
      <c r="D71" s="50">
        <v>14.467000000000001</v>
      </c>
      <c r="E71" s="50">
        <v>15.2098</v>
      </c>
      <c r="F71" s="50">
        <v>13.511100000000001</v>
      </c>
      <c r="G71" s="50">
        <v>15.6401</v>
      </c>
      <c r="H71" s="50">
        <v>3.3374000000000001</v>
      </c>
      <c r="I71" s="50">
        <v>20.0778</v>
      </c>
      <c r="J71" s="50">
        <v>22.249099999999999</v>
      </c>
      <c r="K71" s="50">
        <v>19.056799999999999</v>
      </c>
      <c r="L71" s="50">
        <v>5.7469000000000001</v>
      </c>
      <c r="M71" s="50">
        <v>1.1352</v>
      </c>
      <c r="N71" s="50">
        <v>7.3978999999999999</v>
      </c>
      <c r="O71" s="50">
        <v>7.6936</v>
      </c>
      <c r="P71" s="50">
        <v>7.7911999999999999</v>
      </c>
    </row>
    <row r="72" spans="1:16" hidden="1" outlineLevel="1" collapsed="1">
      <c r="A72" s="15">
        <v>42401</v>
      </c>
      <c r="B72" s="50">
        <v>12.085599999999999</v>
      </c>
      <c r="C72" s="50">
        <v>4.3166000000000002</v>
      </c>
      <c r="D72" s="50">
        <v>13.4284</v>
      </c>
      <c r="E72" s="50">
        <v>14.376200000000001</v>
      </c>
      <c r="F72" s="50">
        <v>12.555300000000001</v>
      </c>
      <c r="G72" s="50">
        <v>17.673200000000001</v>
      </c>
      <c r="H72" s="50">
        <v>7.0023999999999997</v>
      </c>
      <c r="I72" s="50">
        <v>19.497399999999999</v>
      </c>
      <c r="J72" s="50">
        <v>21.553799999999999</v>
      </c>
      <c r="K72" s="50">
        <v>19.0413</v>
      </c>
      <c r="L72" s="50">
        <v>6.3670999999999998</v>
      </c>
      <c r="M72" s="50">
        <v>1.4078999999999999</v>
      </c>
      <c r="N72" s="50">
        <v>7.0911999999999997</v>
      </c>
      <c r="O72" s="50">
        <v>8.2581000000000007</v>
      </c>
      <c r="P72" s="50">
        <v>7.0217999999999998</v>
      </c>
    </row>
    <row r="73" spans="1:16" hidden="1" outlineLevel="1" collapsed="1">
      <c r="A73" s="15">
        <v>42430</v>
      </c>
      <c r="B73" s="50">
        <v>12.635999999999999</v>
      </c>
      <c r="C73" s="50">
        <v>7.2111000000000001</v>
      </c>
      <c r="D73" s="50">
        <v>12.9846</v>
      </c>
      <c r="E73" s="50">
        <v>14.936999999999999</v>
      </c>
      <c r="F73" s="50">
        <v>12.212400000000001</v>
      </c>
      <c r="G73" s="50">
        <v>18.0289</v>
      </c>
      <c r="H73" s="50">
        <v>9.6731999999999996</v>
      </c>
      <c r="I73" s="50">
        <v>19.036100000000001</v>
      </c>
      <c r="J73" s="50">
        <v>20.371300000000002</v>
      </c>
      <c r="K73" s="50">
        <v>18.0015</v>
      </c>
      <c r="L73" s="50">
        <v>6.6021000000000001</v>
      </c>
      <c r="M73" s="50">
        <v>2.3631000000000002</v>
      </c>
      <c r="N73" s="50">
        <v>6.8308999999999997</v>
      </c>
      <c r="O73" s="50">
        <v>7.6772</v>
      </c>
      <c r="P73" s="50">
        <v>7.0434999999999999</v>
      </c>
    </row>
    <row r="74" spans="1:16" hidden="1" outlineLevel="1" collapsed="1">
      <c r="A74" s="15">
        <v>42461</v>
      </c>
      <c r="B74" s="50">
        <v>12.919</v>
      </c>
      <c r="C74" s="50">
        <v>7.4500999999999999</v>
      </c>
      <c r="D74" s="50">
        <v>13.2448</v>
      </c>
      <c r="E74" s="50">
        <v>15.6332</v>
      </c>
      <c r="F74" s="50">
        <v>14.2195</v>
      </c>
      <c r="G74" s="50">
        <v>17.5749</v>
      </c>
      <c r="H74" s="50">
        <v>9.4288000000000007</v>
      </c>
      <c r="I74" s="50">
        <v>18.729700000000001</v>
      </c>
      <c r="J74" s="50">
        <v>19.874300000000002</v>
      </c>
      <c r="K74" s="50">
        <v>16.0487</v>
      </c>
      <c r="L74" s="50">
        <v>6.5045000000000002</v>
      </c>
      <c r="M74" s="50">
        <v>2.2486999999999999</v>
      </c>
      <c r="N74" s="50">
        <v>6.6425000000000001</v>
      </c>
      <c r="O74" s="50">
        <v>8.2126000000000001</v>
      </c>
      <c r="P74" s="50">
        <v>3.3414000000000001</v>
      </c>
    </row>
    <row r="75" spans="1:16" hidden="1" outlineLevel="1" collapsed="1">
      <c r="A75" s="15">
        <v>42491</v>
      </c>
      <c r="B75" s="50">
        <v>12.355700000000001</v>
      </c>
      <c r="C75" s="50">
        <v>5.4428999999999998</v>
      </c>
      <c r="D75" s="50">
        <v>13.2453</v>
      </c>
      <c r="E75" s="50">
        <v>14.253299999999999</v>
      </c>
      <c r="F75" s="50">
        <v>12.9198</v>
      </c>
      <c r="G75" s="50">
        <v>16.7316</v>
      </c>
      <c r="H75" s="50">
        <v>7.7004999999999999</v>
      </c>
      <c r="I75" s="50">
        <v>18.018999999999998</v>
      </c>
      <c r="J75" s="50">
        <v>19.247299999999999</v>
      </c>
      <c r="K75" s="50">
        <v>16.910900000000002</v>
      </c>
      <c r="L75" s="50">
        <v>6.1433</v>
      </c>
      <c r="M75" s="50">
        <v>1.6906000000000001</v>
      </c>
      <c r="N75" s="50">
        <v>6.5976999999999997</v>
      </c>
      <c r="O75" s="50">
        <v>7.4702000000000002</v>
      </c>
      <c r="P75" s="50">
        <v>7.9508000000000001</v>
      </c>
    </row>
    <row r="76" spans="1:16" hidden="1" outlineLevel="1" collapsed="1">
      <c r="A76" s="15">
        <v>42522</v>
      </c>
      <c r="B76" s="50">
        <v>11.4427</v>
      </c>
      <c r="C76" s="50">
        <v>4.7515000000000001</v>
      </c>
      <c r="D76" s="50">
        <v>12.660399999999999</v>
      </c>
      <c r="E76" s="50">
        <v>12.757</v>
      </c>
      <c r="F76" s="50">
        <v>14.601800000000001</v>
      </c>
      <c r="G76" s="50">
        <v>16.436299999999999</v>
      </c>
      <c r="H76" s="50">
        <v>7.4771000000000001</v>
      </c>
      <c r="I76" s="50">
        <v>18.053100000000001</v>
      </c>
      <c r="J76" s="50">
        <v>18.993099999999998</v>
      </c>
      <c r="K76" s="50">
        <v>17.2104</v>
      </c>
      <c r="L76" s="50">
        <v>5.81</v>
      </c>
      <c r="M76" s="50">
        <v>1.254</v>
      </c>
      <c r="N76" s="50">
        <v>6.4458000000000002</v>
      </c>
      <c r="O76" s="50">
        <v>7.1193999999999997</v>
      </c>
      <c r="P76" s="50">
        <v>6.7954999999999997</v>
      </c>
    </row>
    <row r="77" spans="1:16" hidden="1" outlineLevel="1" collapsed="1">
      <c r="A77" s="15">
        <v>42552</v>
      </c>
      <c r="B77" s="50">
        <v>11.066000000000001</v>
      </c>
      <c r="C77" s="50">
        <v>5.2407000000000004</v>
      </c>
      <c r="D77" s="50">
        <v>12.616</v>
      </c>
      <c r="E77" s="50">
        <v>11.514699999999999</v>
      </c>
      <c r="F77" s="50">
        <v>17.206900000000001</v>
      </c>
      <c r="G77" s="50">
        <v>15.5909</v>
      </c>
      <c r="H77" s="50">
        <v>7.5570000000000004</v>
      </c>
      <c r="I77" s="50">
        <v>17.545000000000002</v>
      </c>
      <c r="J77" s="50">
        <v>18.503299999999999</v>
      </c>
      <c r="K77" s="50">
        <v>19.2454</v>
      </c>
      <c r="L77" s="50">
        <v>5.3704000000000001</v>
      </c>
      <c r="M77" s="50">
        <v>1.1101000000000001</v>
      </c>
      <c r="N77" s="50">
        <v>5.7323000000000004</v>
      </c>
      <c r="O77" s="50">
        <v>6.9417999999999997</v>
      </c>
      <c r="P77" s="50">
        <v>5.9897999999999998</v>
      </c>
    </row>
    <row r="78" spans="1:16" hidden="1" outlineLevel="1" collapsed="1">
      <c r="A78" s="15">
        <v>42583</v>
      </c>
      <c r="B78" s="50">
        <v>9.6943999999999999</v>
      </c>
      <c r="C78" s="50">
        <v>4.1277999999999997</v>
      </c>
      <c r="D78" s="50">
        <v>11.3653</v>
      </c>
      <c r="E78" s="50">
        <v>12.507899999999999</v>
      </c>
      <c r="F78" s="50">
        <v>16.9422</v>
      </c>
      <c r="G78" s="50">
        <v>14.5969</v>
      </c>
      <c r="H78" s="50">
        <v>6.7613000000000003</v>
      </c>
      <c r="I78" s="50">
        <v>17.220600000000001</v>
      </c>
      <c r="J78" s="50">
        <v>18.5198</v>
      </c>
      <c r="K78" s="50">
        <v>19.504000000000001</v>
      </c>
      <c r="L78" s="50">
        <v>4.6935000000000002</v>
      </c>
      <c r="M78" s="50">
        <v>1.0652999999999999</v>
      </c>
      <c r="N78" s="50">
        <v>5.7896000000000001</v>
      </c>
      <c r="O78" s="50">
        <v>5.8471000000000002</v>
      </c>
      <c r="P78" s="50">
        <v>5.0259999999999998</v>
      </c>
    </row>
    <row r="79" spans="1:16" hidden="1" outlineLevel="1" collapsed="1">
      <c r="A79" s="15">
        <v>42614</v>
      </c>
      <c r="B79" s="50">
        <v>9.6382999999999992</v>
      </c>
      <c r="C79" s="50">
        <v>3.8717999999999999</v>
      </c>
      <c r="D79" s="50">
        <v>11.293200000000001</v>
      </c>
      <c r="E79" s="50">
        <v>11.558</v>
      </c>
      <c r="F79" s="50">
        <v>18.913</v>
      </c>
      <c r="G79" s="50">
        <v>14.0221</v>
      </c>
      <c r="H79" s="50">
        <v>5.8299000000000003</v>
      </c>
      <c r="I79" s="50">
        <v>16.682400000000001</v>
      </c>
      <c r="J79" s="50">
        <v>17.130099999999999</v>
      </c>
      <c r="K79" s="50">
        <v>20.8551</v>
      </c>
      <c r="L79" s="50">
        <v>4.7733999999999996</v>
      </c>
      <c r="M79" s="50">
        <v>1.2250000000000001</v>
      </c>
      <c r="N79" s="50">
        <v>5.5578000000000003</v>
      </c>
      <c r="O79" s="50">
        <v>6.2039999999999997</v>
      </c>
      <c r="P79" s="50">
        <v>6.7995000000000001</v>
      </c>
    </row>
    <row r="80" spans="1:16" hidden="1" outlineLevel="1" collapsed="1">
      <c r="A80" s="15">
        <v>42644</v>
      </c>
      <c r="B80" s="50">
        <v>9.7326999999999995</v>
      </c>
      <c r="C80" s="50">
        <v>3.9133</v>
      </c>
      <c r="D80" s="50">
        <v>12.0763</v>
      </c>
      <c r="E80" s="50">
        <v>10.509399999999999</v>
      </c>
      <c r="F80" s="50">
        <v>7.1231</v>
      </c>
      <c r="G80" s="50">
        <v>14.376899999999999</v>
      </c>
      <c r="H80" s="50">
        <v>6.0640000000000001</v>
      </c>
      <c r="I80" s="50">
        <v>16.544599999999999</v>
      </c>
      <c r="J80" s="50">
        <v>18.231300000000001</v>
      </c>
      <c r="K80" s="50">
        <v>18.450900000000001</v>
      </c>
      <c r="L80" s="50">
        <v>5.01</v>
      </c>
      <c r="M80" s="50">
        <v>0.96530000000000005</v>
      </c>
      <c r="N80" s="50">
        <v>5.4379</v>
      </c>
      <c r="O80" s="50">
        <v>5.9088000000000003</v>
      </c>
      <c r="P80" s="50">
        <v>6.9996999999999998</v>
      </c>
    </row>
    <row r="81" spans="1:16" hidden="1" outlineLevel="1" collapsed="1">
      <c r="A81" s="15">
        <v>42675</v>
      </c>
      <c r="B81" s="50">
        <v>9.7573000000000008</v>
      </c>
      <c r="C81" s="50">
        <v>3.8477000000000001</v>
      </c>
      <c r="D81" s="50">
        <v>11.152799999999999</v>
      </c>
      <c r="E81" s="50">
        <v>12.3908</v>
      </c>
      <c r="F81" s="50">
        <v>8.2649000000000008</v>
      </c>
      <c r="G81" s="50">
        <v>14.2195</v>
      </c>
      <c r="H81" s="50">
        <v>5.5087999999999999</v>
      </c>
      <c r="I81" s="50">
        <v>16.653600000000001</v>
      </c>
      <c r="J81" s="50">
        <v>18.562000000000001</v>
      </c>
      <c r="K81" s="50">
        <v>19.308299999999999</v>
      </c>
      <c r="L81" s="50">
        <v>5.4386000000000001</v>
      </c>
      <c r="M81" s="50">
        <v>1.1121000000000001</v>
      </c>
      <c r="N81" s="50">
        <v>5.5532000000000004</v>
      </c>
      <c r="O81" s="50">
        <v>6.9766000000000004</v>
      </c>
      <c r="P81" s="50">
        <v>8.0111000000000008</v>
      </c>
    </row>
    <row r="82" spans="1:16" hidden="1" outlineLevel="1" collapsed="1">
      <c r="A82" s="15">
        <v>42705</v>
      </c>
      <c r="B82" s="50">
        <v>10.3011</v>
      </c>
      <c r="C82" s="50">
        <v>4.5609999999999999</v>
      </c>
      <c r="D82" s="50">
        <v>11.2136</v>
      </c>
      <c r="E82" s="50">
        <v>13.267099999999999</v>
      </c>
      <c r="F82" s="50">
        <v>13.0242</v>
      </c>
      <c r="G82" s="50">
        <v>14.495200000000001</v>
      </c>
      <c r="H82" s="50">
        <v>6.2794999999999996</v>
      </c>
      <c r="I82" s="50">
        <v>16.738</v>
      </c>
      <c r="J82" s="50">
        <v>18.6236</v>
      </c>
      <c r="K82" s="50">
        <v>19.168700000000001</v>
      </c>
      <c r="L82" s="50">
        <v>5.3254000000000001</v>
      </c>
      <c r="M82" s="50">
        <v>1.0077</v>
      </c>
      <c r="N82" s="50">
        <v>5.4215999999999998</v>
      </c>
      <c r="O82" s="50">
        <v>7.7836999999999996</v>
      </c>
      <c r="P82" s="50">
        <v>9.8968000000000007</v>
      </c>
    </row>
    <row r="83" spans="1:16" hidden="1" outlineLevel="1" collapsed="1">
      <c r="A83" s="15">
        <v>42736</v>
      </c>
      <c r="B83" s="50">
        <v>10.4857</v>
      </c>
      <c r="C83" s="50">
        <v>3.9651000000000001</v>
      </c>
      <c r="D83" s="50">
        <v>11.129200000000001</v>
      </c>
      <c r="E83" s="50">
        <v>13.481400000000001</v>
      </c>
      <c r="F83" s="50">
        <v>15.8179</v>
      </c>
      <c r="G83" s="50">
        <v>14.715999999999999</v>
      </c>
      <c r="H83" s="50">
        <v>5.7112999999999996</v>
      </c>
      <c r="I83" s="50">
        <v>16.087199999999999</v>
      </c>
      <c r="J83" s="50">
        <v>18.356999999999999</v>
      </c>
      <c r="K83" s="50">
        <v>19.359300000000001</v>
      </c>
      <c r="L83" s="50">
        <v>4.8198999999999996</v>
      </c>
      <c r="M83" s="50">
        <v>0.97040000000000004</v>
      </c>
      <c r="N83" s="50">
        <v>4.9427000000000003</v>
      </c>
      <c r="O83" s="50">
        <v>6.8823999999999996</v>
      </c>
      <c r="P83" s="50">
        <v>7.8334999999999999</v>
      </c>
    </row>
    <row r="84" spans="1:16" hidden="1" outlineLevel="1" collapsed="1">
      <c r="A84" s="15">
        <v>42767</v>
      </c>
      <c r="B84" s="50">
        <v>8.9855</v>
      </c>
      <c r="C84" s="50">
        <v>4.3436000000000003</v>
      </c>
      <c r="D84" s="50">
        <v>9.7637</v>
      </c>
      <c r="E84" s="50">
        <v>11.0403</v>
      </c>
      <c r="F84" s="50">
        <v>13.0405</v>
      </c>
      <c r="G84" s="50">
        <v>14.131600000000001</v>
      </c>
      <c r="H84" s="50">
        <v>7.1527000000000003</v>
      </c>
      <c r="I84" s="50">
        <v>15.6244</v>
      </c>
      <c r="J84" s="50">
        <v>17.5122</v>
      </c>
      <c r="K84" s="50">
        <v>15.6998</v>
      </c>
      <c r="L84" s="50">
        <v>4.2374999999999998</v>
      </c>
      <c r="M84" s="50">
        <v>1.0293000000000001</v>
      </c>
      <c r="N84" s="50">
        <v>4.4032999999999998</v>
      </c>
      <c r="O84" s="50">
        <v>6.1833999999999998</v>
      </c>
      <c r="P84" s="50">
        <v>6.5286999999999997</v>
      </c>
    </row>
    <row r="85" spans="1:16" hidden="1" outlineLevel="1" collapsed="1">
      <c r="A85" s="15">
        <v>42795</v>
      </c>
      <c r="B85" s="50">
        <v>9.0643999999999991</v>
      </c>
      <c r="C85" s="50">
        <v>3.4184000000000001</v>
      </c>
      <c r="D85" s="50">
        <v>10.5534</v>
      </c>
      <c r="E85" s="50">
        <v>10.768700000000001</v>
      </c>
      <c r="F85" s="50">
        <v>14.727600000000001</v>
      </c>
      <c r="G85" s="50">
        <v>13.944800000000001</v>
      </c>
      <c r="H85" s="50">
        <v>5.8827999999999996</v>
      </c>
      <c r="I85" s="50">
        <v>15.523899999999999</v>
      </c>
      <c r="J85" s="50">
        <v>17.304099999999998</v>
      </c>
      <c r="K85" s="50">
        <v>18.261199999999999</v>
      </c>
      <c r="L85" s="50">
        <v>3.7178</v>
      </c>
      <c r="M85" s="50">
        <v>1.0765</v>
      </c>
      <c r="N85" s="50">
        <v>4.4659000000000004</v>
      </c>
      <c r="O85" s="50">
        <v>4.6197999999999997</v>
      </c>
      <c r="P85" s="50">
        <v>5.8661000000000003</v>
      </c>
    </row>
    <row r="86" spans="1:16" hidden="1" outlineLevel="1" collapsed="1">
      <c r="A86" s="15">
        <v>42826</v>
      </c>
      <c r="B86" s="50">
        <v>8.7042999999999999</v>
      </c>
      <c r="C86" s="50">
        <v>3.4319000000000002</v>
      </c>
      <c r="D86" s="50">
        <v>9.7954000000000008</v>
      </c>
      <c r="E86" s="50">
        <v>12.0928</v>
      </c>
      <c r="F86" s="50">
        <v>7.7423999999999999</v>
      </c>
      <c r="G86" s="50">
        <v>12.7685</v>
      </c>
      <c r="H86" s="50">
        <v>5.2306999999999997</v>
      </c>
      <c r="I86" s="50">
        <v>14.917999999999999</v>
      </c>
      <c r="J86" s="50">
        <v>16.652000000000001</v>
      </c>
      <c r="K86" s="50">
        <v>15.3043</v>
      </c>
      <c r="L86" s="50">
        <v>3.8159000000000001</v>
      </c>
      <c r="M86" s="50">
        <v>0.95979999999999999</v>
      </c>
      <c r="N86" s="50">
        <v>4.2754000000000003</v>
      </c>
      <c r="O86" s="50">
        <v>5.8067000000000002</v>
      </c>
      <c r="P86" s="50">
        <v>5.5644999999999998</v>
      </c>
    </row>
    <row r="87" spans="1:16" hidden="1" outlineLevel="1" collapsed="1">
      <c r="A87" s="15">
        <v>42856</v>
      </c>
      <c r="B87" s="50">
        <v>7.9207000000000001</v>
      </c>
      <c r="C87" s="50">
        <v>3.0278</v>
      </c>
      <c r="D87" s="50">
        <v>9.6096000000000004</v>
      </c>
      <c r="E87" s="50">
        <v>9.1499000000000006</v>
      </c>
      <c r="F87" s="50">
        <v>13.6394</v>
      </c>
      <c r="G87" s="50">
        <v>12.1767</v>
      </c>
      <c r="H87" s="50">
        <v>4.5387000000000004</v>
      </c>
      <c r="I87" s="50">
        <v>14.529</v>
      </c>
      <c r="J87" s="50">
        <v>16.201499999999999</v>
      </c>
      <c r="K87" s="50">
        <v>15.3192</v>
      </c>
      <c r="L87" s="50">
        <v>3.3046000000000002</v>
      </c>
      <c r="M87" s="50">
        <v>0.98060000000000003</v>
      </c>
      <c r="N87" s="50">
        <v>3.7178</v>
      </c>
      <c r="O87" s="50">
        <v>4.3079000000000001</v>
      </c>
      <c r="P87" s="50">
        <v>1.7141999999999999</v>
      </c>
    </row>
    <row r="88" spans="1:16" hidden="1" outlineLevel="1" collapsed="1">
      <c r="A88" s="15">
        <v>42887</v>
      </c>
      <c r="B88" s="50">
        <v>7.3070000000000004</v>
      </c>
      <c r="C88" s="50">
        <v>3.1423999999999999</v>
      </c>
      <c r="D88" s="50">
        <v>8.8849</v>
      </c>
      <c r="E88" s="50">
        <v>8.6563999999999997</v>
      </c>
      <c r="F88" s="50">
        <v>14.488300000000001</v>
      </c>
      <c r="G88" s="50">
        <v>12.4068</v>
      </c>
      <c r="H88" s="50">
        <v>4.7252000000000001</v>
      </c>
      <c r="I88" s="50">
        <v>14.731400000000001</v>
      </c>
      <c r="J88" s="50">
        <v>16.175000000000001</v>
      </c>
      <c r="K88" s="50">
        <v>14.876899999999999</v>
      </c>
      <c r="L88" s="50">
        <v>3.2656000000000001</v>
      </c>
      <c r="M88" s="50">
        <v>1.9725999999999999</v>
      </c>
      <c r="N88" s="50">
        <v>3.1772999999999998</v>
      </c>
      <c r="O88" s="50">
        <v>4.8063000000000002</v>
      </c>
      <c r="P88" s="50">
        <v>5.9451000000000001</v>
      </c>
    </row>
    <row r="89" spans="1:16" hidden="1" outlineLevel="1" collapsed="1">
      <c r="A89" s="15">
        <v>42917</v>
      </c>
      <c r="B89" s="50">
        <v>7.6142000000000003</v>
      </c>
      <c r="C89" s="50">
        <v>2.5834000000000001</v>
      </c>
      <c r="D89" s="50">
        <v>8.9207000000000001</v>
      </c>
      <c r="E89" s="50">
        <v>8.9192999999999998</v>
      </c>
      <c r="F89" s="50">
        <v>8.1426999999999996</v>
      </c>
      <c r="G89" s="50">
        <v>12.1639</v>
      </c>
      <c r="H89" s="50">
        <v>3.8803000000000001</v>
      </c>
      <c r="I89" s="50">
        <v>14.4382</v>
      </c>
      <c r="J89" s="50">
        <v>15.9186</v>
      </c>
      <c r="K89" s="50">
        <v>14.336499999999999</v>
      </c>
      <c r="L89" s="50">
        <v>3.4443000000000001</v>
      </c>
      <c r="M89" s="50">
        <v>0.89559999999999995</v>
      </c>
      <c r="N89" s="50">
        <v>3.2719</v>
      </c>
      <c r="O89" s="50">
        <v>4.5452000000000004</v>
      </c>
      <c r="P89" s="50">
        <v>8.1174999999999997</v>
      </c>
    </row>
    <row r="90" spans="1:16" hidden="1" outlineLevel="1" collapsed="1">
      <c r="A90" s="15">
        <v>42948</v>
      </c>
      <c r="B90" s="50">
        <v>7.5064000000000002</v>
      </c>
      <c r="C90" s="50">
        <v>2.5428000000000002</v>
      </c>
      <c r="D90" s="50">
        <v>9.1662999999999997</v>
      </c>
      <c r="E90" s="50">
        <v>8.8392999999999997</v>
      </c>
      <c r="F90" s="50">
        <v>7.8552</v>
      </c>
      <c r="G90" s="50">
        <v>11.554600000000001</v>
      </c>
      <c r="H90" s="50">
        <v>3.9565000000000001</v>
      </c>
      <c r="I90" s="50">
        <v>13.7202</v>
      </c>
      <c r="J90" s="50">
        <v>15.2416</v>
      </c>
      <c r="K90" s="50">
        <v>16.268599999999999</v>
      </c>
      <c r="L90" s="50">
        <v>3.2199</v>
      </c>
      <c r="M90" s="50">
        <v>0.86370000000000002</v>
      </c>
      <c r="N90" s="50">
        <v>3.0525000000000002</v>
      </c>
      <c r="O90" s="50">
        <v>4.2706999999999997</v>
      </c>
      <c r="P90" s="50">
        <v>7.8247</v>
      </c>
    </row>
    <row r="91" spans="1:16" hidden="1" outlineLevel="1" collapsed="1">
      <c r="A91" s="15">
        <v>42979</v>
      </c>
      <c r="B91" s="50">
        <v>7.1101999999999999</v>
      </c>
      <c r="C91" s="50">
        <v>2.5318000000000001</v>
      </c>
      <c r="D91" s="50">
        <v>9.0608000000000004</v>
      </c>
      <c r="E91" s="50">
        <v>8.7982999999999993</v>
      </c>
      <c r="F91" s="50">
        <v>3.4256000000000002</v>
      </c>
      <c r="G91" s="50">
        <v>10.7685</v>
      </c>
      <c r="H91" s="50">
        <v>3.9361999999999999</v>
      </c>
      <c r="I91" s="50">
        <v>13.190300000000001</v>
      </c>
      <c r="J91" s="50">
        <v>14.673400000000001</v>
      </c>
      <c r="K91" s="50">
        <v>14.3719</v>
      </c>
      <c r="L91" s="50">
        <v>2.8426999999999998</v>
      </c>
      <c r="M91" s="50">
        <v>0.84770000000000001</v>
      </c>
      <c r="N91" s="50">
        <v>3.1741999999999999</v>
      </c>
      <c r="O91" s="50">
        <v>4.4764999999999997</v>
      </c>
      <c r="P91" s="50">
        <v>3.0642999999999998</v>
      </c>
    </row>
    <row r="92" spans="1:16" hidden="1" outlineLevel="1" collapsed="1">
      <c r="A92" s="15">
        <v>43009</v>
      </c>
      <c r="B92" s="50">
        <v>6.7835999999999999</v>
      </c>
      <c r="C92" s="50">
        <v>2.5383</v>
      </c>
      <c r="D92" s="50">
        <v>8.5648999999999997</v>
      </c>
      <c r="E92" s="50">
        <v>7.6470000000000002</v>
      </c>
      <c r="F92" s="50">
        <v>5.0979999999999999</v>
      </c>
      <c r="G92" s="50">
        <v>10.8834</v>
      </c>
      <c r="H92" s="50">
        <v>4.0713999999999997</v>
      </c>
      <c r="I92" s="50">
        <v>13.135</v>
      </c>
      <c r="J92" s="50">
        <v>14.544499999999999</v>
      </c>
      <c r="K92" s="50">
        <v>16.2851</v>
      </c>
      <c r="L92" s="50">
        <v>2.9056000000000002</v>
      </c>
      <c r="M92" s="50">
        <v>0.89549999999999996</v>
      </c>
      <c r="N92" s="50">
        <v>3.0785999999999998</v>
      </c>
      <c r="O92" s="50">
        <v>4.2131999999999996</v>
      </c>
      <c r="P92" s="50">
        <v>2.6391</v>
      </c>
    </row>
    <row r="93" spans="1:16" hidden="1" outlineLevel="1" collapsed="1">
      <c r="A93" s="15">
        <v>43040</v>
      </c>
      <c r="B93" s="50">
        <v>6.8380999999999998</v>
      </c>
      <c r="C93" s="50">
        <v>2.0463</v>
      </c>
      <c r="D93" s="50">
        <v>8.3158999999999992</v>
      </c>
      <c r="E93" s="50">
        <v>8.2454000000000001</v>
      </c>
      <c r="F93" s="50">
        <v>15.140700000000001</v>
      </c>
      <c r="G93" s="50">
        <v>11.346299999999999</v>
      </c>
      <c r="H93" s="50">
        <v>3.3788</v>
      </c>
      <c r="I93" s="50">
        <v>13.6181</v>
      </c>
      <c r="J93" s="50">
        <v>14.411199999999999</v>
      </c>
      <c r="K93" s="50">
        <v>15.3278</v>
      </c>
      <c r="L93" s="50">
        <v>2.5327000000000002</v>
      </c>
      <c r="M93" s="50">
        <v>0.80459999999999998</v>
      </c>
      <c r="N93" s="50">
        <v>2.6796000000000002</v>
      </c>
      <c r="O93" s="50">
        <v>4.2206999999999999</v>
      </c>
      <c r="P93" s="50">
        <v>5.8578000000000001</v>
      </c>
    </row>
    <row r="94" spans="1:16" hidden="1" outlineLevel="1" collapsed="1">
      <c r="A94" s="15">
        <v>43070</v>
      </c>
      <c r="B94" s="50">
        <v>7.3472</v>
      </c>
      <c r="C94" s="50">
        <v>2.5457000000000001</v>
      </c>
      <c r="D94" s="50">
        <v>8.8142999999999994</v>
      </c>
      <c r="E94" s="50">
        <v>9.6331000000000007</v>
      </c>
      <c r="F94" s="50">
        <v>6.9412000000000003</v>
      </c>
      <c r="G94" s="50">
        <v>11.043699999999999</v>
      </c>
      <c r="H94" s="50">
        <v>3.7069000000000001</v>
      </c>
      <c r="I94" s="50">
        <v>13.2376</v>
      </c>
      <c r="J94" s="50">
        <v>15.764200000000001</v>
      </c>
      <c r="K94" s="50">
        <v>16.9603</v>
      </c>
      <c r="L94" s="50">
        <v>2.9426000000000001</v>
      </c>
      <c r="M94" s="50">
        <v>0.92479999999999996</v>
      </c>
      <c r="N94" s="50">
        <v>2.8734999999999999</v>
      </c>
      <c r="O94" s="50">
        <v>4.3884999999999996</v>
      </c>
      <c r="P94" s="50">
        <v>6.8459000000000003</v>
      </c>
    </row>
    <row r="95" spans="1:16" hidden="1" outlineLevel="1" collapsed="1">
      <c r="A95" s="15">
        <v>43101</v>
      </c>
      <c r="B95" s="50">
        <v>7.9153000000000002</v>
      </c>
      <c r="C95" s="50">
        <v>1.9894000000000001</v>
      </c>
      <c r="D95" s="50">
        <v>9.4315999999999995</v>
      </c>
      <c r="E95" s="50">
        <v>10.786799999999999</v>
      </c>
      <c r="F95" s="50">
        <v>10.4565</v>
      </c>
      <c r="G95" s="50">
        <v>11.5547</v>
      </c>
      <c r="H95" s="50">
        <v>3.0520999999999998</v>
      </c>
      <c r="I95" s="50">
        <v>13.1767</v>
      </c>
      <c r="J95" s="50">
        <v>15.9061</v>
      </c>
      <c r="K95" s="50">
        <v>16.105</v>
      </c>
      <c r="L95" s="50">
        <v>2.4321999999999999</v>
      </c>
      <c r="M95" s="50">
        <v>0.94110000000000005</v>
      </c>
      <c r="N95" s="50">
        <v>2.8067000000000002</v>
      </c>
      <c r="O95" s="50">
        <v>4.3314000000000004</v>
      </c>
      <c r="P95" s="50">
        <v>6.6665999999999999</v>
      </c>
    </row>
    <row r="96" spans="1:16" hidden="1" outlineLevel="1" collapsed="1">
      <c r="A96" s="15">
        <v>43132</v>
      </c>
      <c r="B96" s="50">
        <v>7.6041999999999996</v>
      </c>
      <c r="C96" s="50">
        <v>1.9738</v>
      </c>
      <c r="D96" s="50">
        <v>9.3284000000000002</v>
      </c>
      <c r="E96" s="50">
        <v>8.2241</v>
      </c>
      <c r="F96" s="50">
        <v>5.6611000000000002</v>
      </c>
      <c r="G96" s="50">
        <v>11.528</v>
      </c>
      <c r="H96" s="50">
        <v>3.0525000000000002</v>
      </c>
      <c r="I96" s="50">
        <v>13.328799999999999</v>
      </c>
      <c r="J96" s="50">
        <v>15.101000000000001</v>
      </c>
      <c r="K96" s="50">
        <v>14.335699999999999</v>
      </c>
      <c r="L96" s="50">
        <v>2.6410999999999998</v>
      </c>
      <c r="M96" s="50">
        <v>0.9395</v>
      </c>
      <c r="N96" s="50">
        <v>2.9055</v>
      </c>
      <c r="O96" s="50">
        <v>4.2066999999999997</v>
      </c>
      <c r="P96" s="50">
        <v>3.1673</v>
      </c>
    </row>
    <row r="97" spans="1:16" hidden="1" outlineLevel="1" collapsed="1">
      <c r="A97" s="15">
        <v>43160</v>
      </c>
      <c r="B97" s="50">
        <v>7.4335000000000004</v>
      </c>
      <c r="C97" s="50">
        <v>1.9550000000000001</v>
      </c>
      <c r="D97" s="50">
        <v>9.5216999999999992</v>
      </c>
      <c r="E97" s="50">
        <v>9.6181000000000001</v>
      </c>
      <c r="F97" s="50">
        <v>9.0070999999999994</v>
      </c>
      <c r="G97" s="50">
        <v>10.881</v>
      </c>
      <c r="H97" s="50">
        <v>2.7658999999999998</v>
      </c>
      <c r="I97" s="50">
        <v>13.5175</v>
      </c>
      <c r="J97" s="50">
        <v>15.1607</v>
      </c>
      <c r="K97" s="50">
        <v>17.101400000000002</v>
      </c>
      <c r="L97" s="50">
        <v>2.3243999999999998</v>
      </c>
      <c r="M97" s="50">
        <v>0.95140000000000002</v>
      </c>
      <c r="N97" s="50">
        <v>2.6852999999999998</v>
      </c>
      <c r="O97" s="50">
        <v>4.1239999999999997</v>
      </c>
      <c r="P97" s="50">
        <v>7.2099000000000002</v>
      </c>
    </row>
    <row r="98" spans="1:16" hidden="1" outlineLevel="1" collapsed="1">
      <c r="A98" s="15">
        <v>43191</v>
      </c>
      <c r="B98" s="50">
        <v>6.7965</v>
      </c>
      <c r="C98" s="50">
        <v>2.3155999999999999</v>
      </c>
      <c r="D98" s="50">
        <v>8.3810000000000002</v>
      </c>
      <c r="E98" s="50">
        <v>10.3627</v>
      </c>
      <c r="F98" s="50">
        <v>10.9413</v>
      </c>
      <c r="G98" s="50">
        <v>10.749700000000001</v>
      </c>
      <c r="H98" s="50">
        <v>3.4445999999999999</v>
      </c>
      <c r="I98" s="50">
        <v>13.559900000000001</v>
      </c>
      <c r="J98" s="50">
        <v>14.8552</v>
      </c>
      <c r="K98" s="50">
        <v>16.918399999999998</v>
      </c>
      <c r="L98" s="50">
        <v>2.1945999999999999</v>
      </c>
      <c r="M98" s="50">
        <v>0.95420000000000005</v>
      </c>
      <c r="N98" s="50">
        <v>2.5297999999999998</v>
      </c>
      <c r="O98" s="50">
        <v>4.0808</v>
      </c>
      <c r="P98" s="50">
        <v>5.9682000000000004</v>
      </c>
    </row>
    <row r="99" spans="1:16" hidden="1" outlineLevel="1" collapsed="1">
      <c r="A99" s="15">
        <v>43221</v>
      </c>
      <c r="B99" s="50">
        <v>7.2556000000000003</v>
      </c>
      <c r="C99" s="50">
        <v>1.8715999999999999</v>
      </c>
      <c r="D99" s="50">
        <v>9.4040999999999997</v>
      </c>
      <c r="E99" s="50">
        <v>9.5722000000000005</v>
      </c>
      <c r="F99" s="50">
        <v>15.770200000000001</v>
      </c>
      <c r="G99" s="50">
        <v>10.8001</v>
      </c>
      <c r="H99" s="50">
        <v>2.6808999999999998</v>
      </c>
      <c r="I99" s="50">
        <v>13.551399999999999</v>
      </c>
      <c r="J99" s="50">
        <v>14.529400000000001</v>
      </c>
      <c r="K99" s="50">
        <v>16.493099999999998</v>
      </c>
      <c r="L99" s="50">
        <v>2.1055999999999999</v>
      </c>
      <c r="M99" s="50">
        <v>0.95389999999999997</v>
      </c>
      <c r="N99" s="50">
        <v>2.5379</v>
      </c>
      <c r="O99" s="50">
        <v>3.8902999999999999</v>
      </c>
      <c r="P99" s="50">
        <v>6.1475999999999997</v>
      </c>
    </row>
    <row r="100" spans="1:16" hidden="1" outlineLevel="1" collapsed="1">
      <c r="A100" s="15">
        <v>43252</v>
      </c>
      <c r="B100" s="50">
        <v>6.9954999999999998</v>
      </c>
      <c r="C100" s="50">
        <v>2.0167000000000002</v>
      </c>
      <c r="D100" s="50">
        <v>9.1869999999999994</v>
      </c>
      <c r="E100" s="50">
        <v>8.7746999999999993</v>
      </c>
      <c r="F100" s="50">
        <v>6.8491</v>
      </c>
      <c r="G100" s="50">
        <v>10.9085</v>
      </c>
      <c r="H100" s="50">
        <v>3.1362999999999999</v>
      </c>
      <c r="I100" s="50">
        <v>13.623699999999999</v>
      </c>
      <c r="J100" s="50">
        <v>14.649900000000001</v>
      </c>
      <c r="K100" s="50">
        <v>15.639699999999999</v>
      </c>
      <c r="L100" s="50">
        <v>2.8346</v>
      </c>
      <c r="M100" s="50">
        <v>0.94769999999999999</v>
      </c>
      <c r="N100" s="50">
        <v>2.7231999999999998</v>
      </c>
      <c r="O100" s="50">
        <v>3.7437</v>
      </c>
      <c r="P100" s="50">
        <v>6.6902999999999997</v>
      </c>
    </row>
    <row r="101" spans="1:16" hidden="1" outlineLevel="1" collapsed="1">
      <c r="A101" s="15">
        <v>43282</v>
      </c>
      <c r="B101" s="50">
        <v>7.2697000000000003</v>
      </c>
      <c r="C101" s="50">
        <v>2.2044000000000001</v>
      </c>
      <c r="D101" s="50">
        <v>9.4192999999999998</v>
      </c>
      <c r="E101" s="50">
        <v>7.4036</v>
      </c>
      <c r="F101" s="50">
        <v>17.0306</v>
      </c>
      <c r="G101" s="50">
        <v>10.721500000000001</v>
      </c>
      <c r="H101" s="50">
        <v>3.0893999999999999</v>
      </c>
      <c r="I101" s="50">
        <v>13.5503</v>
      </c>
      <c r="J101" s="50">
        <v>14.686500000000001</v>
      </c>
      <c r="K101" s="50">
        <v>17.216799999999999</v>
      </c>
      <c r="L101" s="50">
        <v>2.3784999999999998</v>
      </c>
      <c r="M101" s="50">
        <v>0.88080000000000003</v>
      </c>
      <c r="N101" s="50">
        <v>2.4377</v>
      </c>
      <c r="O101" s="50">
        <v>4.3567</v>
      </c>
      <c r="P101" s="50">
        <v>6.3526999999999996</v>
      </c>
    </row>
    <row r="102" spans="1:16" hidden="1" outlineLevel="1" collapsed="1">
      <c r="A102" s="15">
        <v>43313</v>
      </c>
      <c r="B102" s="50">
        <v>6.9127000000000001</v>
      </c>
      <c r="C102" s="50">
        <v>2.0421999999999998</v>
      </c>
      <c r="D102" s="50">
        <v>8.7208000000000006</v>
      </c>
      <c r="E102" s="50">
        <v>8.8475999999999999</v>
      </c>
      <c r="F102" s="50">
        <v>8.5052000000000003</v>
      </c>
      <c r="G102" s="50">
        <v>10.837</v>
      </c>
      <c r="H102" s="50">
        <v>3.1019000000000001</v>
      </c>
      <c r="I102" s="50">
        <v>13.6736</v>
      </c>
      <c r="J102" s="50">
        <v>15.025499999999999</v>
      </c>
      <c r="K102" s="50">
        <v>18.154599999999999</v>
      </c>
      <c r="L102" s="50">
        <v>2.9154</v>
      </c>
      <c r="M102" s="50">
        <v>0.88380000000000003</v>
      </c>
      <c r="N102" s="50">
        <v>2.5829</v>
      </c>
      <c r="O102" s="50">
        <v>4.3648999999999996</v>
      </c>
      <c r="P102" s="50">
        <v>7.9922000000000004</v>
      </c>
    </row>
    <row r="103" spans="1:16" hidden="1" outlineLevel="1" collapsed="1">
      <c r="A103" s="15">
        <v>43344</v>
      </c>
      <c r="B103" s="50">
        <v>6.6813000000000002</v>
      </c>
      <c r="C103" s="50">
        <v>1.9423999999999999</v>
      </c>
      <c r="D103" s="50">
        <v>8.9374000000000002</v>
      </c>
      <c r="E103" s="50">
        <v>8.4545999999999992</v>
      </c>
      <c r="F103" s="50">
        <v>12.385199999999999</v>
      </c>
      <c r="G103" s="50">
        <v>10.3893</v>
      </c>
      <c r="H103" s="50">
        <v>2.7677</v>
      </c>
      <c r="I103" s="50">
        <v>13.885400000000001</v>
      </c>
      <c r="J103" s="50">
        <v>15.171900000000001</v>
      </c>
      <c r="K103" s="50">
        <v>16.505400000000002</v>
      </c>
      <c r="L103" s="50">
        <v>2.2117</v>
      </c>
      <c r="M103" s="50">
        <v>0.91700000000000004</v>
      </c>
      <c r="N103" s="50">
        <v>2.5131999999999999</v>
      </c>
      <c r="O103" s="50">
        <v>4.2085999999999997</v>
      </c>
      <c r="P103" s="50">
        <v>5.7862</v>
      </c>
    </row>
    <row r="104" spans="1:16" hidden="1" outlineLevel="1" collapsed="1">
      <c r="A104" s="15">
        <v>43374</v>
      </c>
      <c r="B104" s="50">
        <v>6.9736000000000002</v>
      </c>
      <c r="C104" s="50">
        <v>1.8752</v>
      </c>
      <c r="D104" s="50">
        <v>9.1868999999999996</v>
      </c>
      <c r="E104" s="50">
        <v>9.7547999999999995</v>
      </c>
      <c r="F104" s="50">
        <v>11.0829</v>
      </c>
      <c r="G104" s="50">
        <v>10.8269</v>
      </c>
      <c r="H104" s="50">
        <v>2.7553999999999998</v>
      </c>
      <c r="I104" s="50">
        <v>13.946199999999999</v>
      </c>
      <c r="J104" s="50">
        <v>15.573399999999999</v>
      </c>
      <c r="K104" s="50">
        <v>16.586400000000001</v>
      </c>
      <c r="L104" s="50">
        <v>2.2086000000000001</v>
      </c>
      <c r="M104" s="50">
        <v>0.92710000000000004</v>
      </c>
      <c r="N104" s="50">
        <v>2.5533000000000001</v>
      </c>
      <c r="O104" s="50">
        <v>4.3296000000000001</v>
      </c>
      <c r="P104" s="50">
        <v>3.8065000000000002</v>
      </c>
    </row>
    <row r="105" spans="1:16" hidden="1" outlineLevel="1" collapsed="1">
      <c r="A105" s="15">
        <v>43405</v>
      </c>
      <c r="B105" s="50">
        <v>7.4257999999999997</v>
      </c>
      <c r="C105" s="50">
        <v>2.3010999999999999</v>
      </c>
      <c r="D105" s="50">
        <v>9.7403999999999993</v>
      </c>
      <c r="E105" s="50">
        <v>7.6590999999999996</v>
      </c>
      <c r="F105" s="50">
        <v>10.8568</v>
      </c>
      <c r="G105" s="50">
        <v>11.219200000000001</v>
      </c>
      <c r="H105" s="50">
        <v>3.4051</v>
      </c>
      <c r="I105" s="50">
        <v>14.132199999999999</v>
      </c>
      <c r="J105" s="50">
        <v>15.962999999999999</v>
      </c>
      <c r="K105" s="50">
        <v>16.623699999999999</v>
      </c>
      <c r="L105" s="50">
        <v>2.6385000000000001</v>
      </c>
      <c r="M105" s="50">
        <v>0.86060000000000003</v>
      </c>
      <c r="N105" s="50">
        <v>2.6985999999999999</v>
      </c>
      <c r="O105" s="50">
        <v>4.7874999999999996</v>
      </c>
      <c r="P105" s="50">
        <v>6.3345000000000002</v>
      </c>
    </row>
    <row r="106" spans="1:16" hidden="1" outlineLevel="1" collapsed="1">
      <c r="A106" s="15">
        <v>43435</v>
      </c>
      <c r="B106" s="50">
        <v>8.1553000000000004</v>
      </c>
      <c r="C106" s="50">
        <v>2.1579999999999999</v>
      </c>
      <c r="D106" s="50">
        <v>10.474</v>
      </c>
      <c r="E106" s="50">
        <v>11.2035</v>
      </c>
      <c r="F106" s="50">
        <v>16.252199999999998</v>
      </c>
      <c r="G106" s="50">
        <v>11.8551</v>
      </c>
      <c r="H106" s="50">
        <v>3.0832999999999999</v>
      </c>
      <c r="I106" s="50">
        <v>15.013999999999999</v>
      </c>
      <c r="J106" s="50">
        <v>16.588799999999999</v>
      </c>
      <c r="K106" s="50">
        <v>18.478200000000001</v>
      </c>
      <c r="L106" s="50">
        <v>2.4918999999999998</v>
      </c>
      <c r="M106" s="50">
        <v>0.88529999999999998</v>
      </c>
      <c r="N106" s="50">
        <v>3.0489999999999999</v>
      </c>
      <c r="O106" s="50">
        <v>4.3437000000000001</v>
      </c>
      <c r="P106" s="50">
        <v>5.6094999999999997</v>
      </c>
    </row>
    <row r="107" spans="1:16" hidden="1" outlineLevel="1" collapsed="1">
      <c r="A107" s="15">
        <v>43466</v>
      </c>
      <c r="B107" s="50">
        <v>8.2347999999999999</v>
      </c>
      <c r="C107" s="50">
        <v>1.9409000000000001</v>
      </c>
      <c r="D107" s="50">
        <v>10.552</v>
      </c>
      <c r="E107" s="50">
        <v>11.990600000000001</v>
      </c>
      <c r="F107" s="50">
        <v>12.9937</v>
      </c>
      <c r="G107" s="50">
        <v>11.717499999999999</v>
      </c>
      <c r="H107" s="50">
        <v>2.653</v>
      </c>
      <c r="I107" s="50">
        <v>14.9017</v>
      </c>
      <c r="J107" s="50">
        <v>16.861499999999999</v>
      </c>
      <c r="K107" s="50">
        <v>18.481400000000001</v>
      </c>
      <c r="L107" s="50">
        <v>2.5249000000000001</v>
      </c>
      <c r="M107" s="50">
        <v>0.87609999999999999</v>
      </c>
      <c r="N107" s="50">
        <v>3.0674000000000001</v>
      </c>
      <c r="O107" s="50">
        <v>4.3428000000000004</v>
      </c>
      <c r="P107" s="50">
        <v>6.3312999999999997</v>
      </c>
    </row>
    <row r="108" spans="1:16" hidden="1" outlineLevel="1" collapsed="1">
      <c r="A108" s="15">
        <v>43497</v>
      </c>
      <c r="B108" s="50">
        <v>7.7058999999999997</v>
      </c>
      <c r="C108" s="50">
        <v>2.2618</v>
      </c>
      <c r="D108" s="50">
        <v>9.7637</v>
      </c>
      <c r="E108" s="50">
        <v>9.1115999999999993</v>
      </c>
      <c r="F108" s="50">
        <v>13.151</v>
      </c>
      <c r="G108" s="50">
        <v>11.532500000000001</v>
      </c>
      <c r="H108" s="50">
        <v>3.2139000000000002</v>
      </c>
      <c r="I108" s="50">
        <v>14.5616</v>
      </c>
      <c r="J108" s="50">
        <v>16.424399999999999</v>
      </c>
      <c r="K108" s="50">
        <v>18.108699999999999</v>
      </c>
      <c r="L108" s="50">
        <v>2.5971000000000002</v>
      </c>
      <c r="M108" s="50">
        <v>0.89780000000000004</v>
      </c>
      <c r="N108" s="50">
        <v>3.1143000000000001</v>
      </c>
      <c r="O108" s="50">
        <v>3.6141000000000001</v>
      </c>
      <c r="P108" s="50">
        <v>6.1360999999999999</v>
      </c>
    </row>
    <row r="109" spans="1:16" hidden="1" outlineLevel="1" collapsed="1">
      <c r="A109" s="15">
        <v>43525</v>
      </c>
      <c r="B109" s="50">
        <v>7.7576999999999998</v>
      </c>
      <c r="C109" s="50">
        <v>2.4965000000000002</v>
      </c>
      <c r="D109" s="50">
        <v>10.250400000000001</v>
      </c>
      <c r="E109" s="50">
        <v>10.5951</v>
      </c>
      <c r="F109" s="50">
        <v>5.9665999999999997</v>
      </c>
      <c r="G109" s="50">
        <v>10.9633</v>
      </c>
      <c r="H109" s="50">
        <v>3.4419</v>
      </c>
      <c r="I109" s="50">
        <v>14.4129</v>
      </c>
      <c r="J109" s="50">
        <v>16.135200000000001</v>
      </c>
      <c r="K109" s="50">
        <v>17.436900000000001</v>
      </c>
      <c r="L109" s="50">
        <v>2.3523999999999998</v>
      </c>
      <c r="M109" s="50">
        <v>0.89280000000000004</v>
      </c>
      <c r="N109" s="50">
        <v>2.9091999999999998</v>
      </c>
      <c r="O109" s="50">
        <v>3.9504999999999999</v>
      </c>
      <c r="P109" s="50">
        <v>4.4539999999999997</v>
      </c>
    </row>
    <row r="110" spans="1:16" hidden="1" outlineLevel="1" collapsed="1">
      <c r="A110" s="15">
        <v>43556</v>
      </c>
      <c r="B110" s="50">
        <v>7.5141</v>
      </c>
      <c r="C110" s="50">
        <v>2.4786999999999999</v>
      </c>
      <c r="D110" s="50">
        <v>9.8519000000000005</v>
      </c>
      <c r="E110" s="50">
        <v>10.9496</v>
      </c>
      <c r="F110" s="50">
        <v>12.547000000000001</v>
      </c>
      <c r="G110" s="50">
        <v>11.0146</v>
      </c>
      <c r="H110" s="50">
        <v>3.5089000000000001</v>
      </c>
      <c r="I110" s="50">
        <v>14.655099999999999</v>
      </c>
      <c r="J110" s="50">
        <v>16.032</v>
      </c>
      <c r="K110" s="50">
        <v>17.215199999999999</v>
      </c>
      <c r="L110" s="50">
        <v>2.3704000000000001</v>
      </c>
      <c r="M110" s="50">
        <v>0.86799999999999999</v>
      </c>
      <c r="N110" s="50">
        <v>2.9763999999999999</v>
      </c>
      <c r="O110" s="50">
        <v>4.0254000000000003</v>
      </c>
      <c r="P110" s="50">
        <v>3.8885000000000001</v>
      </c>
    </row>
    <row r="111" spans="1:16" hidden="1" outlineLevel="1" collapsed="1">
      <c r="A111" s="15">
        <v>43586</v>
      </c>
      <c r="B111" s="50">
        <v>7.2352999999999996</v>
      </c>
      <c r="C111" s="50">
        <v>2.2208000000000001</v>
      </c>
      <c r="D111" s="50">
        <v>9.8255999999999997</v>
      </c>
      <c r="E111" s="50">
        <v>6.23</v>
      </c>
      <c r="F111" s="50">
        <v>9.6547999999999998</v>
      </c>
      <c r="G111" s="50">
        <v>11.358599999999999</v>
      </c>
      <c r="H111" s="50">
        <v>3.2597999999999998</v>
      </c>
      <c r="I111" s="50">
        <v>14.6312</v>
      </c>
      <c r="J111" s="50">
        <v>15.9026</v>
      </c>
      <c r="K111" s="50">
        <v>14.810499999999999</v>
      </c>
      <c r="L111" s="50">
        <v>2.4556</v>
      </c>
      <c r="M111" s="50">
        <v>0.89219999999999999</v>
      </c>
      <c r="N111" s="50">
        <v>2.8321000000000001</v>
      </c>
      <c r="O111" s="50">
        <v>3.4828999999999999</v>
      </c>
      <c r="P111" s="50">
        <v>4.8132000000000001</v>
      </c>
    </row>
    <row r="112" spans="1:16" hidden="1" outlineLevel="1" collapsed="1">
      <c r="A112" s="15">
        <v>43617</v>
      </c>
      <c r="B112" s="50">
        <v>8.1795000000000009</v>
      </c>
      <c r="C112" s="50">
        <v>2.7149999999999999</v>
      </c>
      <c r="D112" s="50">
        <v>10.484500000000001</v>
      </c>
      <c r="E112" s="50">
        <v>10.2349</v>
      </c>
      <c r="F112" s="50">
        <v>12.0185</v>
      </c>
      <c r="G112" s="50">
        <v>12.1737</v>
      </c>
      <c r="H112" s="50">
        <v>4.1189</v>
      </c>
      <c r="I112" s="50">
        <v>15.4628</v>
      </c>
      <c r="J112" s="50">
        <v>15.616199999999999</v>
      </c>
      <c r="K112" s="50">
        <v>15.717499999999999</v>
      </c>
      <c r="L112" s="50">
        <v>2.6267</v>
      </c>
      <c r="M112" s="50">
        <v>0.83320000000000005</v>
      </c>
      <c r="N112" s="50">
        <v>3.2551999999999999</v>
      </c>
      <c r="O112" s="50">
        <v>4.8455000000000004</v>
      </c>
      <c r="P112" s="50">
        <v>5.5735999999999999</v>
      </c>
    </row>
    <row r="113" spans="1:16" hidden="1" outlineLevel="1" collapsed="1">
      <c r="A113" s="15">
        <v>43647</v>
      </c>
      <c r="B113" s="50">
        <v>9.0203000000000007</v>
      </c>
      <c r="C113" s="50">
        <v>2.6221000000000001</v>
      </c>
      <c r="D113" s="50">
        <v>11.8948</v>
      </c>
      <c r="E113" s="50">
        <v>7.0522</v>
      </c>
      <c r="F113" s="50">
        <v>7.8677000000000001</v>
      </c>
      <c r="G113" s="50">
        <v>13.0473</v>
      </c>
      <c r="H113" s="50">
        <v>3.8022</v>
      </c>
      <c r="I113" s="50">
        <v>16.158799999999999</v>
      </c>
      <c r="J113" s="50">
        <v>15.802</v>
      </c>
      <c r="K113" s="50">
        <v>14.7706</v>
      </c>
      <c r="L113" s="50">
        <v>2.5554999999999999</v>
      </c>
      <c r="M113" s="50">
        <v>0.86899999999999999</v>
      </c>
      <c r="N113" s="50">
        <v>2.7412000000000001</v>
      </c>
      <c r="O113" s="50">
        <v>4.3663999999999996</v>
      </c>
      <c r="P113" s="50">
        <v>5.4878999999999998</v>
      </c>
    </row>
    <row r="114" spans="1:16" hidden="1" outlineLevel="1" collapsed="1">
      <c r="A114" s="15">
        <v>43678</v>
      </c>
      <c r="B114" s="50">
        <v>8.4566999999999997</v>
      </c>
      <c r="C114" s="50">
        <v>2.8565</v>
      </c>
      <c r="D114" s="50">
        <v>10.2783</v>
      </c>
      <c r="E114" s="50">
        <v>8.7163000000000004</v>
      </c>
      <c r="F114" s="50">
        <v>8.3575999999999997</v>
      </c>
      <c r="G114" s="50">
        <v>13.17</v>
      </c>
      <c r="H114" s="50">
        <v>4.6496000000000004</v>
      </c>
      <c r="I114" s="50">
        <v>15.610099999999999</v>
      </c>
      <c r="J114" s="50">
        <v>15.271100000000001</v>
      </c>
      <c r="K114" s="50">
        <v>15.919</v>
      </c>
      <c r="L114" s="50">
        <v>2.3927999999999998</v>
      </c>
      <c r="M114" s="50">
        <v>0.82199999999999995</v>
      </c>
      <c r="N114" s="50">
        <v>2.8071000000000002</v>
      </c>
      <c r="O114" s="50">
        <v>4.0042</v>
      </c>
      <c r="P114" s="50">
        <v>4.8514999999999997</v>
      </c>
    </row>
    <row r="115" spans="1:16" hidden="1" outlineLevel="1" collapsed="1">
      <c r="A115" s="15">
        <v>43709</v>
      </c>
      <c r="B115" s="50">
        <v>10.645099999999999</v>
      </c>
      <c r="C115" s="50">
        <v>5.6632999999999996</v>
      </c>
      <c r="D115" s="50">
        <v>11.5928</v>
      </c>
      <c r="E115" s="50">
        <v>8.9994999999999994</v>
      </c>
      <c r="F115" s="50">
        <v>11.1075</v>
      </c>
      <c r="G115" s="50">
        <v>14.9963</v>
      </c>
      <c r="H115" s="50">
        <v>7.9367999999999999</v>
      </c>
      <c r="I115" s="50">
        <v>16.120699999999999</v>
      </c>
      <c r="J115" s="50">
        <v>15.7723</v>
      </c>
      <c r="K115" s="50">
        <v>17.5016</v>
      </c>
      <c r="L115" s="50">
        <v>2.6817000000000002</v>
      </c>
      <c r="M115" s="50">
        <v>0.46200000000000002</v>
      </c>
      <c r="N115" s="50">
        <v>2.7963</v>
      </c>
      <c r="O115" s="50">
        <v>3.8723999999999998</v>
      </c>
      <c r="P115" s="50">
        <v>4.7343999999999999</v>
      </c>
    </row>
    <row r="116" spans="1:16" hidden="1" outlineLevel="1" collapsed="1">
      <c r="A116" s="15">
        <v>43739</v>
      </c>
      <c r="B116" s="50">
        <v>10.092000000000001</v>
      </c>
      <c r="C116" s="50">
        <v>5.2971000000000004</v>
      </c>
      <c r="D116" s="50">
        <v>10.664099999999999</v>
      </c>
      <c r="E116" s="50">
        <v>10.942</v>
      </c>
      <c r="F116" s="50">
        <v>12.110200000000001</v>
      </c>
      <c r="G116" s="50">
        <v>14.7225</v>
      </c>
      <c r="H116" s="50">
        <v>7.7370999999999999</v>
      </c>
      <c r="I116" s="50">
        <v>15.663</v>
      </c>
      <c r="J116" s="50">
        <v>15.690899999999999</v>
      </c>
      <c r="K116" s="50">
        <v>18.7379</v>
      </c>
      <c r="L116" s="50">
        <v>2.7263000000000002</v>
      </c>
      <c r="M116" s="50">
        <v>0.51919999999999999</v>
      </c>
      <c r="N116" s="50">
        <v>2.86</v>
      </c>
      <c r="O116" s="50">
        <v>4.0627000000000004</v>
      </c>
      <c r="P116" s="50">
        <v>4.6460999999999997</v>
      </c>
    </row>
    <row r="117" spans="1:16" hidden="1" outlineLevel="1" collapsed="1">
      <c r="A117" s="15">
        <v>43770</v>
      </c>
      <c r="B117" s="50">
        <v>10.2356</v>
      </c>
      <c r="C117" s="50">
        <v>6.6912000000000003</v>
      </c>
      <c r="D117" s="50">
        <v>11.2613</v>
      </c>
      <c r="E117" s="50">
        <v>7.3539000000000003</v>
      </c>
      <c r="F117" s="50">
        <v>7.0109000000000004</v>
      </c>
      <c r="G117" s="50">
        <v>14.4709</v>
      </c>
      <c r="H117" s="50">
        <v>8.5117999999999991</v>
      </c>
      <c r="I117" s="50">
        <v>15.4902</v>
      </c>
      <c r="J117" s="50">
        <v>16.305700000000002</v>
      </c>
      <c r="K117" s="50">
        <v>16.467099999999999</v>
      </c>
      <c r="L117" s="50">
        <v>2.8027000000000002</v>
      </c>
      <c r="M117" s="50">
        <v>0.41909999999999997</v>
      </c>
      <c r="N117" s="50">
        <v>2.5308999999999999</v>
      </c>
      <c r="O117" s="50">
        <v>4.3380000000000001</v>
      </c>
      <c r="P117" s="50">
        <v>3.7652999999999999</v>
      </c>
    </row>
    <row r="118" spans="1:16" hidden="1" outlineLevel="1" collapsed="1">
      <c r="A118" s="15">
        <v>43800</v>
      </c>
      <c r="B118" s="50">
        <v>10.356400000000001</v>
      </c>
      <c r="C118" s="50">
        <v>6.9410999999999996</v>
      </c>
      <c r="D118" s="50">
        <v>10.9405</v>
      </c>
      <c r="E118" s="50">
        <v>9.8658999999999999</v>
      </c>
      <c r="F118" s="50">
        <v>9.9545999999999992</v>
      </c>
      <c r="G118" s="50">
        <v>13.930300000000001</v>
      </c>
      <c r="H118" s="50">
        <v>8.5896000000000008</v>
      </c>
      <c r="I118" s="50">
        <v>14.7258</v>
      </c>
      <c r="J118" s="50">
        <v>16.0303</v>
      </c>
      <c r="K118" s="50">
        <v>17.921700000000001</v>
      </c>
      <c r="L118" s="50">
        <v>2.4943</v>
      </c>
      <c r="M118" s="50">
        <v>0.3422</v>
      </c>
      <c r="N118" s="50">
        <v>2.4192</v>
      </c>
      <c r="O118" s="50">
        <v>4.0812999999999997</v>
      </c>
      <c r="P118" s="50">
        <v>3.8115999999999999</v>
      </c>
    </row>
    <row r="119" spans="1:16" hidden="1" outlineLevel="1" collapsed="1">
      <c r="A119" s="15">
        <v>43831</v>
      </c>
      <c r="B119" s="50">
        <v>10.744199999999999</v>
      </c>
      <c r="C119" s="50">
        <v>6.6496000000000004</v>
      </c>
      <c r="D119" s="50">
        <v>11.3697</v>
      </c>
      <c r="E119" s="50">
        <v>9.4560999999999993</v>
      </c>
      <c r="F119" s="50">
        <v>17.4209</v>
      </c>
      <c r="G119" s="50">
        <v>14.1142</v>
      </c>
      <c r="H119" s="50">
        <v>8.4408999999999992</v>
      </c>
      <c r="I119" s="50">
        <v>14.7982</v>
      </c>
      <c r="J119" s="50">
        <v>15.321400000000001</v>
      </c>
      <c r="K119" s="50">
        <v>19.4573</v>
      </c>
      <c r="L119" s="50">
        <v>2.1166999999999998</v>
      </c>
      <c r="M119" s="50">
        <v>0.31390000000000001</v>
      </c>
      <c r="N119" s="50">
        <v>2.0969000000000002</v>
      </c>
      <c r="O119" s="50">
        <v>3.3712</v>
      </c>
      <c r="P119" s="50">
        <v>3.8239999999999998</v>
      </c>
    </row>
    <row r="120" spans="1:16" hidden="1" outlineLevel="1" collapsed="1">
      <c r="A120" s="15">
        <v>43862</v>
      </c>
      <c r="B120" s="50">
        <v>9.2787000000000006</v>
      </c>
      <c r="C120" s="50">
        <v>6.6388999999999996</v>
      </c>
      <c r="D120" s="50">
        <v>10.120699999999999</v>
      </c>
      <c r="E120" s="50">
        <v>5.6626000000000003</v>
      </c>
      <c r="F120" s="50">
        <v>12.247199999999999</v>
      </c>
      <c r="G120" s="50">
        <v>13.0084</v>
      </c>
      <c r="H120" s="50">
        <v>8.3983000000000008</v>
      </c>
      <c r="I120" s="50">
        <v>13.7842</v>
      </c>
      <c r="J120" s="50">
        <v>13.9655</v>
      </c>
      <c r="K120" s="50">
        <v>19.094000000000001</v>
      </c>
      <c r="L120" s="50">
        <v>2.0091000000000001</v>
      </c>
      <c r="M120" s="50">
        <v>0.2384</v>
      </c>
      <c r="N120" s="50">
        <v>1.9930000000000001</v>
      </c>
      <c r="O120" s="50">
        <v>2.7263000000000002</v>
      </c>
      <c r="P120" s="50">
        <v>4.3261000000000003</v>
      </c>
    </row>
    <row r="121" spans="1:16" hidden="1" outlineLevel="1" collapsed="1">
      <c r="A121" s="15">
        <v>43891</v>
      </c>
      <c r="B121" s="50">
        <v>8.5451999999999995</v>
      </c>
      <c r="C121" s="50">
        <v>5.7426000000000004</v>
      </c>
      <c r="D121" s="50">
        <v>9.4835999999999991</v>
      </c>
      <c r="E121" s="50">
        <v>6.1692999999999998</v>
      </c>
      <c r="F121" s="50">
        <v>8.1166999999999998</v>
      </c>
      <c r="G121" s="50">
        <v>11.8811</v>
      </c>
      <c r="H121" s="50">
        <v>7.7374000000000001</v>
      </c>
      <c r="I121" s="50">
        <v>12.6713</v>
      </c>
      <c r="J121" s="50">
        <v>12.894399999999999</v>
      </c>
      <c r="K121" s="50">
        <v>15.3878</v>
      </c>
      <c r="L121" s="50">
        <v>2.1326000000000001</v>
      </c>
      <c r="M121" s="50">
        <v>0.6865</v>
      </c>
      <c r="N121" s="50">
        <v>1.5980000000000001</v>
      </c>
      <c r="O121" s="50">
        <v>4.1043000000000003</v>
      </c>
      <c r="P121" s="50">
        <v>3.9146999999999998</v>
      </c>
    </row>
    <row r="122" spans="1:16" hidden="1" outlineLevel="1" collapsed="1">
      <c r="A122" s="15">
        <v>43922</v>
      </c>
      <c r="B122" s="50">
        <v>8.7039000000000009</v>
      </c>
      <c r="C122" s="50">
        <v>7.0354999999999999</v>
      </c>
      <c r="D122" s="50">
        <v>10.1684</v>
      </c>
      <c r="E122" s="50">
        <v>4.0472999999999999</v>
      </c>
      <c r="F122" s="50">
        <v>7.1890999999999998</v>
      </c>
      <c r="G122" s="50">
        <v>12.1736</v>
      </c>
      <c r="H122" s="50">
        <v>8.7832000000000008</v>
      </c>
      <c r="I122" s="50">
        <v>12.919499999999999</v>
      </c>
      <c r="J122" s="50">
        <v>12.1584</v>
      </c>
      <c r="K122" s="50">
        <v>16.694600000000001</v>
      </c>
      <c r="L122" s="50">
        <v>2.2642000000000002</v>
      </c>
      <c r="M122" s="50">
        <v>1.0275000000000001</v>
      </c>
      <c r="N122" s="50">
        <v>2.0663</v>
      </c>
      <c r="O122" s="50">
        <v>2.7805</v>
      </c>
      <c r="P122" s="50">
        <v>3.9159000000000002</v>
      </c>
    </row>
    <row r="123" spans="1:16" hidden="1" outlineLevel="1" collapsed="1">
      <c r="A123" s="15">
        <v>43952</v>
      </c>
      <c r="B123" s="50">
        <v>8.1861999999999995</v>
      </c>
      <c r="C123" s="50">
        <v>6.5410000000000004</v>
      </c>
      <c r="D123" s="50">
        <v>8.7624999999999993</v>
      </c>
      <c r="E123" s="50">
        <v>5.0759999999999996</v>
      </c>
      <c r="F123" s="50">
        <v>11.471</v>
      </c>
      <c r="G123" s="50">
        <v>11.7934</v>
      </c>
      <c r="H123" s="50">
        <v>7.8918999999999997</v>
      </c>
      <c r="I123" s="50">
        <v>12.750500000000001</v>
      </c>
      <c r="J123" s="50">
        <v>11.564500000000001</v>
      </c>
      <c r="K123" s="50">
        <v>13.117000000000001</v>
      </c>
      <c r="L123" s="50">
        <v>2.2368999999999999</v>
      </c>
      <c r="M123" s="50">
        <v>0.48499999999999999</v>
      </c>
      <c r="N123" s="50">
        <v>2.2711999999999999</v>
      </c>
      <c r="O123" s="50">
        <v>2.9165999999999999</v>
      </c>
      <c r="P123" s="50">
        <v>4.6296999999999997</v>
      </c>
    </row>
    <row r="124" spans="1:16" hidden="1" outlineLevel="1" collapsed="1">
      <c r="A124" s="15">
        <v>43983</v>
      </c>
      <c r="B124" s="50">
        <v>7.5926</v>
      </c>
      <c r="C124" s="50">
        <v>6.0673000000000004</v>
      </c>
      <c r="D124" s="50">
        <v>8.1255000000000006</v>
      </c>
      <c r="E124" s="50">
        <v>5.7636000000000003</v>
      </c>
      <c r="F124" s="50">
        <v>9.1868999999999996</v>
      </c>
      <c r="G124" s="50">
        <v>11.090400000000001</v>
      </c>
      <c r="H124" s="50">
        <v>7.5148000000000001</v>
      </c>
      <c r="I124" s="50">
        <v>12.0016</v>
      </c>
      <c r="J124" s="50">
        <v>11.123200000000001</v>
      </c>
      <c r="K124" s="50">
        <v>13.951599999999999</v>
      </c>
      <c r="L124" s="50">
        <v>2.1139000000000001</v>
      </c>
      <c r="M124" s="50">
        <v>0.29470000000000002</v>
      </c>
      <c r="N124" s="50">
        <v>2.0619000000000001</v>
      </c>
      <c r="O124" s="50">
        <v>3.1469</v>
      </c>
      <c r="P124" s="50">
        <v>3.9712000000000001</v>
      </c>
    </row>
    <row r="125" spans="1:16" hidden="1" outlineLevel="1" collapsed="1">
      <c r="A125" s="15">
        <v>44013</v>
      </c>
      <c r="B125" s="50">
        <v>7.7567000000000004</v>
      </c>
      <c r="C125" s="50">
        <v>4.8417000000000003</v>
      </c>
      <c r="D125" s="50">
        <v>7.9444999999999997</v>
      </c>
      <c r="E125" s="50">
        <v>10.31</v>
      </c>
      <c r="F125" s="50">
        <v>6.9180999999999999</v>
      </c>
      <c r="G125" s="50">
        <v>10.3795</v>
      </c>
      <c r="H125" s="50">
        <v>6.4124999999999996</v>
      </c>
      <c r="I125" s="50">
        <v>10.692299999999999</v>
      </c>
      <c r="J125" s="50">
        <v>14.0467</v>
      </c>
      <c r="K125" s="50">
        <v>12.981</v>
      </c>
      <c r="L125" s="50">
        <v>1.4588000000000001</v>
      </c>
      <c r="M125" s="50">
        <v>0.14280000000000001</v>
      </c>
      <c r="N125" s="50">
        <v>1.3752</v>
      </c>
      <c r="O125" s="50">
        <v>2.8582000000000001</v>
      </c>
      <c r="P125" s="50">
        <v>4.6801000000000004</v>
      </c>
    </row>
    <row r="126" spans="1:16" hidden="1" outlineLevel="1" collapsed="1">
      <c r="A126" s="15">
        <v>44044</v>
      </c>
      <c r="B126" s="50">
        <v>6.9539999999999997</v>
      </c>
      <c r="C126" s="50">
        <v>4.0641999999999996</v>
      </c>
      <c r="D126" s="50">
        <v>7.5343999999999998</v>
      </c>
      <c r="E126" s="50">
        <v>7.3331</v>
      </c>
      <c r="F126" s="50">
        <v>7.2301000000000002</v>
      </c>
      <c r="G126" s="50">
        <v>9.5594999999999999</v>
      </c>
      <c r="H126" s="50">
        <v>5.6313000000000004</v>
      </c>
      <c r="I126" s="50">
        <v>10.3452</v>
      </c>
      <c r="J126" s="50">
        <v>10.672599999999999</v>
      </c>
      <c r="K126" s="50">
        <v>8.7079000000000004</v>
      </c>
      <c r="L126" s="50">
        <v>1.1578999999999999</v>
      </c>
      <c r="M126" s="50">
        <v>8.3099999999999993E-2</v>
      </c>
      <c r="N126" s="50">
        <v>1.2750999999999999</v>
      </c>
      <c r="O126" s="50">
        <v>2.0236999999999998</v>
      </c>
      <c r="P126" s="50">
        <v>2.7667999999999999</v>
      </c>
    </row>
    <row r="127" spans="1:16" hidden="1" outlineLevel="1" collapsed="1">
      <c r="A127" s="15">
        <v>44075</v>
      </c>
      <c r="B127" s="50">
        <v>6.5445000000000002</v>
      </c>
      <c r="C127" s="50">
        <v>3.7719</v>
      </c>
      <c r="D127" s="50">
        <v>7.1357999999999997</v>
      </c>
      <c r="E127" s="50">
        <v>6.8935000000000004</v>
      </c>
      <c r="F127" s="50">
        <v>10.645899999999999</v>
      </c>
      <c r="G127" s="50">
        <v>9.3316999999999997</v>
      </c>
      <c r="H127" s="50">
        <v>5.2222999999999997</v>
      </c>
      <c r="I127" s="50">
        <v>10.2295</v>
      </c>
      <c r="J127" s="50">
        <v>10.5861</v>
      </c>
      <c r="K127" s="50">
        <v>14.5932</v>
      </c>
      <c r="L127" s="50">
        <v>1.3226</v>
      </c>
      <c r="M127" s="50">
        <v>7.2900000000000006E-2</v>
      </c>
      <c r="N127" s="50">
        <v>1.39</v>
      </c>
      <c r="O127" s="50">
        <v>2.2206000000000001</v>
      </c>
      <c r="P127" s="50">
        <v>3.4571999999999998</v>
      </c>
    </row>
    <row r="128" spans="1:16" hidden="1" outlineLevel="1" collapsed="1">
      <c r="A128" s="15">
        <v>44105</v>
      </c>
      <c r="B128" s="50">
        <v>6.7392000000000003</v>
      </c>
      <c r="C128" s="50">
        <v>3.5767000000000002</v>
      </c>
      <c r="D128" s="50">
        <v>7.4587000000000003</v>
      </c>
      <c r="E128" s="50">
        <v>6.7782999999999998</v>
      </c>
      <c r="F128" s="50">
        <v>5.3235000000000001</v>
      </c>
      <c r="G128" s="50">
        <v>9.0284999999999993</v>
      </c>
      <c r="H128" s="50">
        <v>4.9192</v>
      </c>
      <c r="I128" s="50">
        <v>9.9331999999999994</v>
      </c>
      <c r="J128" s="50">
        <v>9.3385999999999996</v>
      </c>
      <c r="K128" s="50">
        <v>12.523099999999999</v>
      </c>
      <c r="L128" s="50">
        <v>1.1808000000000001</v>
      </c>
      <c r="M128" s="50">
        <v>0.06</v>
      </c>
      <c r="N128" s="50">
        <v>1.2645</v>
      </c>
      <c r="O128" s="50">
        <v>2.2109999999999999</v>
      </c>
      <c r="P128" s="50">
        <v>1.9569000000000001</v>
      </c>
    </row>
    <row r="129" spans="1:16" hidden="1" outlineLevel="1" collapsed="1">
      <c r="A129" s="15">
        <v>44136</v>
      </c>
      <c r="B129" s="50">
        <v>5.4661</v>
      </c>
      <c r="C129" s="50">
        <v>3.8376000000000001</v>
      </c>
      <c r="D129" s="50">
        <v>6.2747999999999999</v>
      </c>
      <c r="E129" s="50">
        <v>3.9634999999999998</v>
      </c>
      <c r="F129" s="50">
        <v>8.1951000000000001</v>
      </c>
      <c r="G129" s="50">
        <v>8.0322999999999993</v>
      </c>
      <c r="H129" s="50">
        <v>5.2276999999999996</v>
      </c>
      <c r="I129" s="50">
        <v>8.6044999999999998</v>
      </c>
      <c r="J129" s="50">
        <v>8.9684000000000008</v>
      </c>
      <c r="K129" s="50">
        <v>12.038500000000001</v>
      </c>
      <c r="L129" s="50">
        <v>1.4726999999999999</v>
      </c>
      <c r="M129" s="50">
        <v>8.1199999999999994E-2</v>
      </c>
      <c r="N129" s="50">
        <v>1.0804</v>
      </c>
      <c r="O129" s="50">
        <v>2.3778999999999999</v>
      </c>
      <c r="P129" s="50">
        <v>4.2154999999999996</v>
      </c>
    </row>
    <row r="130" spans="1:16" hidden="1" outlineLevel="1" collapsed="1">
      <c r="A130" s="15">
        <v>44166</v>
      </c>
      <c r="B130" s="50">
        <v>6.0057999999999998</v>
      </c>
      <c r="C130" s="50">
        <v>3.7976000000000001</v>
      </c>
      <c r="D130" s="50">
        <v>6.4927999999999999</v>
      </c>
      <c r="E130" s="50">
        <v>6.3113000000000001</v>
      </c>
      <c r="F130" s="50">
        <v>10.177300000000001</v>
      </c>
      <c r="G130" s="50">
        <v>8.1585000000000001</v>
      </c>
      <c r="H130" s="50">
        <v>5.0545999999999998</v>
      </c>
      <c r="I130" s="50">
        <v>8.8122000000000007</v>
      </c>
      <c r="J130" s="50">
        <v>9.3855000000000004</v>
      </c>
      <c r="K130" s="50">
        <v>15.041499999999999</v>
      </c>
      <c r="L130" s="50">
        <v>1.1901999999999999</v>
      </c>
      <c r="M130" s="50">
        <v>6.83E-2</v>
      </c>
      <c r="N130" s="50">
        <v>1.1767000000000001</v>
      </c>
      <c r="O130" s="50">
        <v>2.2778999999999998</v>
      </c>
      <c r="P130" s="50">
        <v>2.7422</v>
      </c>
    </row>
    <row r="131" spans="1:16" hidden="1" outlineLevel="1" collapsed="1">
      <c r="A131" s="15">
        <v>44197</v>
      </c>
      <c r="B131" s="50">
        <v>5.8079999999999998</v>
      </c>
      <c r="C131" s="50">
        <v>3.7067999999999999</v>
      </c>
      <c r="D131" s="50">
        <v>6.07</v>
      </c>
      <c r="E131" s="50">
        <v>7.2309999999999999</v>
      </c>
      <c r="F131" s="50">
        <v>4.1393000000000004</v>
      </c>
      <c r="G131" s="50">
        <v>8.1380999999999997</v>
      </c>
      <c r="H131" s="50">
        <v>5.1247999999999996</v>
      </c>
      <c r="I131" s="50">
        <v>8.6254000000000008</v>
      </c>
      <c r="J131" s="50">
        <v>9.2621000000000002</v>
      </c>
      <c r="K131" s="50">
        <v>14.827999999999999</v>
      </c>
      <c r="L131" s="50">
        <v>0.94810000000000005</v>
      </c>
      <c r="M131" s="50">
        <v>6.0100000000000001E-2</v>
      </c>
      <c r="N131" s="50">
        <v>0.93799999999999994</v>
      </c>
      <c r="O131" s="50">
        <v>2.0105</v>
      </c>
      <c r="P131" s="50">
        <v>1.4739</v>
      </c>
    </row>
    <row r="132" spans="1:16" hidden="1" outlineLevel="1" collapsed="1">
      <c r="A132" s="15">
        <v>44228</v>
      </c>
      <c r="B132" s="50">
        <v>5.2687999999999997</v>
      </c>
      <c r="C132" s="50">
        <v>3.7454999999999998</v>
      </c>
      <c r="D132" s="50">
        <v>5.6041999999999996</v>
      </c>
      <c r="E132" s="50">
        <v>5.9252000000000002</v>
      </c>
      <c r="F132" s="50">
        <v>2.8077000000000001</v>
      </c>
      <c r="G132" s="50">
        <v>7.5651999999999999</v>
      </c>
      <c r="H132" s="50">
        <v>5.0976999999999997</v>
      </c>
      <c r="I132" s="50">
        <v>7.9893999999999998</v>
      </c>
      <c r="J132" s="50">
        <v>8.9859000000000009</v>
      </c>
      <c r="K132" s="50">
        <v>12.532400000000001</v>
      </c>
      <c r="L132" s="50">
        <v>0.88519999999999999</v>
      </c>
      <c r="M132" s="50">
        <v>1.95E-2</v>
      </c>
      <c r="N132" s="50">
        <v>0.78690000000000004</v>
      </c>
      <c r="O132" s="50">
        <v>1.425</v>
      </c>
      <c r="P132" s="50">
        <v>2.3929999999999998</v>
      </c>
    </row>
    <row r="133" spans="1:16" hidden="1" outlineLevel="1" collapsed="1">
      <c r="A133" s="15">
        <v>44256</v>
      </c>
      <c r="B133" s="50">
        <v>5.0170000000000003</v>
      </c>
      <c r="C133" s="50">
        <v>3.706</v>
      </c>
      <c r="D133" s="50">
        <v>5.2160000000000002</v>
      </c>
      <c r="E133" s="50">
        <v>5.8642000000000003</v>
      </c>
      <c r="F133" s="50">
        <v>9.3709000000000007</v>
      </c>
      <c r="G133" s="50">
        <v>7.2698</v>
      </c>
      <c r="H133" s="50">
        <v>4.8681999999999999</v>
      </c>
      <c r="I133" s="50">
        <v>7.7830000000000004</v>
      </c>
      <c r="J133" s="50">
        <v>8.7705000000000002</v>
      </c>
      <c r="K133" s="50">
        <v>12.3597</v>
      </c>
      <c r="L133" s="50">
        <v>0.57850000000000001</v>
      </c>
      <c r="M133" s="50">
        <v>2.52E-2</v>
      </c>
      <c r="N133" s="50">
        <v>0.50970000000000004</v>
      </c>
      <c r="O133" s="50">
        <v>1.4125000000000001</v>
      </c>
      <c r="P133" s="50">
        <v>4.2807000000000004</v>
      </c>
    </row>
    <row r="134" spans="1:16" hidden="1" outlineLevel="1" collapsed="1">
      <c r="A134" s="15">
        <v>44287</v>
      </c>
      <c r="B134" s="50">
        <v>4.6711999999999998</v>
      </c>
      <c r="C134" s="50">
        <v>3.5781999999999998</v>
      </c>
      <c r="D134" s="50">
        <v>4.8966000000000003</v>
      </c>
      <c r="E134" s="50">
        <v>5.0861000000000001</v>
      </c>
      <c r="F134" s="50">
        <v>9.5662000000000003</v>
      </c>
      <c r="G134" s="50">
        <v>6.9542000000000002</v>
      </c>
      <c r="H134" s="50">
        <v>4.7133000000000003</v>
      </c>
      <c r="I134" s="50">
        <v>7.5065</v>
      </c>
      <c r="J134" s="50">
        <v>8.5571000000000002</v>
      </c>
      <c r="K134" s="50">
        <v>14.664300000000001</v>
      </c>
      <c r="L134" s="50">
        <v>0.82320000000000004</v>
      </c>
      <c r="M134" s="50">
        <v>1.23E-2</v>
      </c>
      <c r="N134" s="50">
        <v>0.93959999999999999</v>
      </c>
      <c r="O134" s="50">
        <v>0.85450000000000004</v>
      </c>
      <c r="P134" s="50">
        <v>3.9159000000000002</v>
      </c>
    </row>
    <row r="135" spans="1:16" hidden="1" outlineLevel="1" collapsed="1">
      <c r="A135" s="15">
        <v>44317</v>
      </c>
      <c r="B135" s="50">
        <v>5.6127000000000002</v>
      </c>
      <c r="C135" s="50">
        <v>3.6421999999999999</v>
      </c>
      <c r="D135" s="50">
        <v>5.7686999999999999</v>
      </c>
      <c r="E135" s="50">
        <v>6.9164000000000003</v>
      </c>
      <c r="F135" s="50">
        <v>8.5904000000000007</v>
      </c>
      <c r="G135" s="50">
        <v>7.2518000000000002</v>
      </c>
      <c r="H135" s="50">
        <v>4.4894999999999996</v>
      </c>
      <c r="I135" s="50">
        <v>7.6098999999999997</v>
      </c>
      <c r="J135" s="50">
        <v>8.0388999999999999</v>
      </c>
      <c r="K135" s="50">
        <v>13.089700000000001</v>
      </c>
      <c r="L135" s="50">
        <v>0.44529999999999997</v>
      </c>
      <c r="M135" s="50">
        <v>8.5000000000000006E-3</v>
      </c>
      <c r="N135" s="50">
        <v>0.43640000000000001</v>
      </c>
      <c r="O135" s="50">
        <v>1.2378</v>
      </c>
      <c r="P135" s="50">
        <v>1.3928</v>
      </c>
    </row>
    <row r="136" spans="1:16" hidden="1" outlineLevel="1" collapsed="1">
      <c r="A136" s="15">
        <v>44348</v>
      </c>
      <c r="B136" s="50">
        <v>4.7496999999999998</v>
      </c>
      <c r="C136" s="50">
        <v>3.8996</v>
      </c>
      <c r="D136" s="50">
        <v>4.8738999999999999</v>
      </c>
      <c r="E136" s="50">
        <v>4.7644000000000002</v>
      </c>
      <c r="F136" s="50">
        <v>7.7127999999999997</v>
      </c>
      <c r="G136" s="50">
        <v>6.9138000000000002</v>
      </c>
      <c r="H136" s="50">
        <v>4.6780999999999997</v>
      </c>
      <c r="I136" s="50">
        <v>7.1628999999999996</v>
      </c>
      <c r="J136" s="50">
        <v>8.6064000000000007</v>
      </c>
      <c r="K136" s="50">
        <v>10.913399999999999</v>
      </c>
      <c r="L136" s="50">
        <v>0.66700000000000004</v>
      </c>
      <c r="M136" s="50">
        <v>1.09E-2</v>
      </c>
      <c r="N136" s="50">
        <v>0.61329999999999996</v>
      </c>
      <c r="O136" s="50">
        <v>0.98819999999999997</v>
      </c>
      <c r="P136" s="50">
        <v>4.1430999999999996</v>
      </c>
    </row>
    <row r="137" spans="1:16" hidden="1" outlineLevel="1" collapsed="1">
      <c r="A137" s="15">
        <v>44378</v>
      </c>
      <c r="B137" s="50">
        <v>5.3676000000000004</v>
      </c>
      <c r="C137" s="50">
        <v>3.5758000000000001</v>
      </c>
      <c r="D137" s="50">
        <v>5.6624999999999996</v>
      </c>
      <c r="E137" s="50">
        <v>6.0660999999999996</v>
      </c>
      <c r="F137" s="50">
        <v>9.4225999999999992</v>
      </c>
      <c r="G137" s="50">
        <v>7.0223000000000004</v>
      </c>
      <c r="H137" s="50">
        <v>4.5406000000000004</v>
      </c>
      <c r="I137" s="50">
        <v>7.3701999999999996</v>
      </c>
      <c r="J137" s="50">
        <v>8.6699000000000002</v>
      </c>
      <c r="K137" s="50">
        <v>13.547800000000001</v>
      </c>
      <c r="L137" s="50">
        <v>0.58250000000000002</v>
      </c>
      <c r="M137" s="50">
        <v>8.8999999999999999E-3</v>
      </c>
      <c r="N137" s="50">
        <v>0.46</v>
      </c>
      <c r="O137" s="50">
        <v>1.3727</v>
      </c>
      <c r="P137" s="50">
        <v>2.8460000000000001</v>
      </c>
    </row>
    <row r="138" spans="1:16" hidden="1" outlineLevel="1" collapsed="1">
      <c r="A138" s="15">
        <v>44409</v>
      </c>
      <c r="B138" s="50">
        <v>5.1283000000000003</v>
      </c>
      <c r="C138" s="50">
        <v>3.4754</v>
      </c>
      <c r="D138" s="50">
        <v>5.4043000000000001</v>
      </c>
      <c r="E138" s="50">
        <v>6.3151999999999999</v>
      </c>
      <c r="F138" s="50">
        <v>7.7427000000000001</v>
      </c>
      <c r="G138" s="50">
        <v>6.8479000000000001</v>
      </c>
      <c r="H138" s="50">
        <v>4.5922999999999998</v>
      </c>
      <c r="I138" s="50">
        <v>7.2537000000000003</v>
      </c>
      <c r="J138" s="50">
        <v>8.4801000000000002</v>
      </c>
      <c r="K138" s="50">
        <v>11.8294</v>
      </c>
      <c r="L138" s="50">
        <v>0.41260000000000002</v>
      </c>
      <c r="M138" s="50">
        <v>1.09E-2</v>
      </c>
      <c r="N138" s="50">
        <v>0.35799999999999998</v>
      </c>
      <c r="O138" s="50">
        <v>1.3045</v>
      </c>
      <c r="P138" s="50">
        <v>4.1639999999999997</v>
      </c>
    </row>
    <row r="139" spans="1:16" hidden="1" outlineLevel="1" collapsed="1">
      <c r="A139" s="15">
        <v>44440</v>
      </c>
      <c r="B139" s="50">
        <v>5.2167000000000003</v>
      </c>
      <c r="C139" s="50">
        <v>3.4142000000000001</v>
      </c>
      <c r="D139" s="50">
        <v>5.327</v>
      </c>
      <c r="E139" s="50">
        <v>7.6931000000000003</v>
      </c>
      <c r="F139" s="50">
        <v>8.2249999999999996</v>
      </c>
      <c r="G139" s="50">
        <v>7.0289999999999999</v>
      </c>
      <c r="H139" s="50">
        <v>4.6547000000000001</v>
      </c>
      <c r="I139" s="50">
        <v>7.3282999999999996</v>
      </c>
      <c r="J139" s="50">
        <v>9.1555999999999997</v>
      </c>
      <c r="K139" s="50">
        <v>12.209</v>
      </c>
      <c r="L139" s="50">
        <v>0.41610000000000003</v>
      </c>
      <c r="M139" s="50">
        <v>1.29E-2</v>
      </c>
      <c r="N139" s="50">
        <v>0.41049999999999998</v>
      </c>
      <c r="O139" s="50">
        <v>1.1883999999999999</v>
      </c>
      <c r="P139" s="50">
        <v>4.1403999999999996</v>
      </c>
    </row>
    <row r="140" spans="1:16" hidden="1" outlineLevel="1" collapsed="1">
      <c r="A140" s="15">
        <v>44470</v>
      </c>
      <c r="B140" s="50">
        <v>5.3906999999999998</v>
      </c>
      <c r="C140" s="50">
        <v>4.0670000000000002</v>
      </c>
      <c r="D140" s="50">
        <v>5.4375</v>
      </c>
      <c r="E140" s="50">
        <v>8.0299999999999994</v>
      </c>
      <c r="F140" s="50">
        <v>7.1634000000000002</v>
      </c>
      <c r="G140" s="50">
        <v>7.0180999999999996</v>
      </c>
      <c r="H140" s="50">
        <v>5.2670000000000003</v>
      </c>
      <c r="I140" s="50">
        <v>7.2746000000000004</v>
      </c>
      <c r="J140" s="50">
        <v>9.3004999999999995</v>
      </c>
      <c r="K140" s="50">
        <v>11.701499999999999</v>
      </c>
      <c r="L140" s="50">
        <v>0.39379999999999998</v>
      </c>
      <c r="M140" s="50">
        <v>1.34E-2</v>
      </c>
      <c r="N140" s="50">
        <v>0.40899999999999997</v>
      </c>
      <c r="O140" s="50">
        <v>1.3085</v>
      </c>
      <c r="P140" s="50">
        <v>3.3795999999999999</v>
      </c>
    </row>
    <row r="141" spans="1:16" hidden="1" outlineLevel="1" collapsed="1">
      <c r="A141" s="15">
        <v>44501</v>
      </c>
      <c r="B141" s="50">
        <v>5.4478999999999997</v>
      </c>
      <c r="C141" s="50">
        <v>4.0686999999999998</v>
      </c>
      <c r="D141" s="50">
        <v>5.4760999999999997</v>
      </c>
      <c r="E141" s="50">
        <v>6.4644000000000004</v>
      </c>
      <c r="F141" s="50">
        <v>6.8151999999999999</v>
      </c>
      <c r="G141" s="50">
        <v>7.3902000000000001</v>
      </c>
      <c r="H141" s="50">
        <v>5.0160999999999998</v>
      </c>
      <c r="I141" s="50">
        <v>7.3478000000000003</v>
      </c>
      <c r="J141" s="50">
        <v>10.2033</v>
      </c>
      <c r="K141" s="50">
        <v>11.187900000000001</v>
      </c>
      <c r="L141" s="50">
        <v>0.71120000000000005</v>
      </c>
      <c r="M141" s="50">
        <v>1.1900000000000001E-2</v>
      </c>
      <c r="N141" s="50">
        <v>0.39939999999999998</v>
      </c>
      <c r="O141" s="50">
        <v>1.421</v>
      </c>
      <c r="P141" s="50">
        <v>4.2508999999999997</v>
      </c>
    </row>
    <row r="142" spans="1:16" hidden="1" outlineLevel="1" collapsed="1">
      <c r="A142" s="15">
        <v>44531</v>
      </c>
      <c r="B142" s="50">
        <v>5.9927000000000001</v>
      </c>
      <c r="C142" s="50">
        <v>4.0990000000000002</v>
      </c>
      <c r="D142" s="50">
        <v>5.8771000000000004</v>
      </c>
      <c r="E142" s="50">
        <v>8.1403999999999996</v>
      </c>
      <c r="F142" s="50">
        <v>7.1656000000000004</v>
      </c>
      <c r="G142" s="50">
        <v>7.5236999999999998</v>
      </c>
      <c r="H142" s="50">
        <v>4.9420999999999999</v>
      </c>
      <c r="I142" s="50">
        <v>7.5533999999999999</v>
      </c>
      <c r="J142" s="50">
        <v>9.9880999999999993</v>
      </c>
      <c r="K142" s="50">
        <v>11.798500000000001</v>
      </c>
      <c r="L142" s="50">
        <v>0.49490000000000001</v>
      </c>
      <c r="M142" s="50">
        <v>1.3299999999999999E-2</v>
      </c>
      <c r="N142" s="50">
        <v>0.32900000000000001</v>
      </c>
      <c r="O142" s="50">
        <v>1.3494999999999999</v>
      </c>
      <c r="P142" s="50">
        <v>3.1734</v>
      </c>
    </row>
    <row r="143" spans="1:16" hidden="1" outlineLevel="1" collapsed="1">
      <c r="A143" s="15">
        <v>44562</v>
      </c>
      <c r="B143" s="50">
        <v>5.9665999999999997</v>
      </c>
      <c r="C143" s="50">
        <v>4.4400000000000004</v>
      </c>
      <c r="D143" s="50">
        <v>5.9482999999999997</v>
      </c>
      <c r="E143" s="50">
        <v>8.3016000000000005</v>
      </c>
      <c r="F143" s="50">
        <v>7.8617999999999997</v>
      </c>
      <c r="G143" s="50">
        <v>7.3581000000000003</v>
      </c>
      <c r="H143" s="50">
        <v>5.0583</v>
      </c>
      <c r="I143" s="50">
        <v>7.6241000000000003</v>
      </c>
      <c r="J143" s="50">
        <v>9.6974</v>
      </c>
      <c r="K143" s="50">
        <v>11.536199999999999</v>
      </c>
      <c r="L143" s="50">
        <v>0.44440000000000002</v>
      </c>
      <c r="M143" s="50">
        <v>1.8800000000000001E-2</v>
      </c>
      <c r="N143" s="50">
        <v>0.36270000000000002</v>
      </c>
      <c r="O143" s="50">
        <v>1.2441</v>
      </c>
      <c r="P143" s="50">
        <v>4.2614999999999998</v>
      </c>
    </row>
    <row r="144" spans="1:16" hidden="1" outlineLevel="1" collapsed="1">
      <c r="A144" s="15">
        <v>44593</v>
      </c>
      <c r="B144" s="50">
        <v>5.5393999999999997</v>
      </c>
      <c r="C144" s="50">
        <v>4.2001999999999997</v>
      </c>
      <c r="D144" s="50">
        <v>5.5872999999999999</v>
      </c>
      <c r="E144" s="50">
        <v>9.0850000000000009</v>
      </c>
      <c r="F144" s="50">
        <v>6.8155999999999999</v>
      </c>
      <c r="G144" s="50">
        <v>7.0857000000000001</v>
      </c>
      <c r="H144" s="50">
        <v>4.9873000000000003</v>
      </c>
      <c r="I144" s="50">
        <v>7.5625999999999998</v>
      </c>
      <c r="J144" s="50">
        <v>10.2293</v>
      </c>
      <c r="K144" s="50">
        <v>11.165699999999999</v>
      </c>
      <c r="L144" s="50">
        <v>0.43030000000000002</v>
      </c>
      <c r="M144" s="50">
        <v>1.18E-2</v>
      </c>
      <c r="N144" s="50">
        <v>0.44359999999999999</v>
      </c>
      <c r="O144" s="50">
        <v>1.3546</v>
      </c>
      <c r="P144" s="50">
        <v>3.9079999999999999</v>
      </c>
    </row>
    <row r="145" spans="1:16" hidden="1" outlineLevel="1" collapsed="1">
      <c r="A145" s="15">
        <v>44621</v>
      </c>
      <c r="B145" s="50">
        <v>5.7702</v>
      </c>
      <c r="C145" s="50">
        <v>4.242</v>
      </c>
      <c r="D145" s="50">
        <v>6.2644000000000002</v>
      </c>
      <c r="E145" s="50">
        <v>9.1142000000000003</v>
      </c>
      <c r="F145" s="50">
        <v>11.2767</v>
      </c>
      <c r="G145" s="50">
        <v>7.1318999999999999</v>
      </c>
      <c r="H145" s="50">
        <v>5.4922000000000004</v>
      </c>
      <c r="I145" s="50">
        <v>7.6262999999999996</v>
      </c>
      <c r="J145" s="50">
        <v>10.4542</v>
      </c>
      <c r="K145" s="50">
        <v>12.86</v>
      </c>
      <c r="L145" s="50">
        <v>0.32540000000000002</v>
      </c>
      <c r="M145" s="50">
        <v>1.09E-2</v>
      </c>
      <c r="N145" s="50">
        <v>0.47770000000000001</v>
      </c>
      <c r="O145" s="50">
        <v>1.0734999999999999</v>
      </c>
      <c r="P145" s="50">
        <v>0.01</v>
      </c>
    </row>
    <row r="146" spans="1:16" hidden="1" outlineLevel="1" collapsed="1">
      <c r="A146" s="15">
        <v>44652</v>
      </c>
      <c r="B146" s="50">
        <v>4.8906000000000001</v>
      </c>
      <c r="C146" s="50">
        <v>4.1944999999999997</v>
      </c>
      <c r="D146" s="50">
        <v>4.5940000000000003</v>
      </c>
      <c r="E146" s="50">
        <v>9.1135000000000002</v>
      </c>
      <c r="F146" s="50">
        <v>8.8858999999999995</v>
      </c>
      <c r="G146" s="50">
        <v>6.1988000000000003</v>
      </c>
      <c r="H146" s="50">
        <v>4.6773999999999996</v>
      </c>
      <c r="I146" s="50">
        <v>6.4329999999999998</v>
      </c>
      <c r="J146" s="50">
        <v>10.082700000000001</v>
      </c>
      <c r="K146" s="50">
        <v>12.762</v>
      </c>
      <c r="L146" s="50">
        <v>0.31630000000000003</v>
      </c>
      <c r="M146" s="50">
        <v>1.21E-2</v>
      </c>
      <c r="N146" s="50">
        <v>0.30159999999999998</v>
      </c>
      <c r="O146" s="50">
        <v>1.1456999999999999</v>
      </c>
      <c r="P146" s="50">
        <v>4.0303000000000004</v>
      </c>
    </row>
    <row r="147" spans="1:16" hidden="1" outlineLevel="1" collapsed="1">
      <c r="A147" s="15">
        <v>44682</v>
      </c>
      <c r="B147" s="50">
        <v>5.3487999999999998</v>
      </c>
      <c r="C147" s="50">
        <v>3.3963999999999999</v>
      </c>
      <c r="D147" s="50">
        <v>5.6216999999999997</v>
      </c>
      <c r="E147" s="50">
        <v>7.1967999999999996</v>
      </c>
      <c r="F147" s="50">
        <v>5.5198</v>
      </c>
      <c r="G147" s="50">
        <v>6.2628000000000004</v>
      </c>
      <c r="H147" s="50">
        <v>3.7381000000000002</v>
      </c>
      <c r="I147" s="50">
        <v>6.6334</v>
      </c>
      <c r="J147" s="50">
        <v>9.3489000000000004</v>
      </c>
      <c r="K147" s="50">
        <v>12.005000000000001</v>
      </c>
      <c r="L147" s="50">
        <v>0.5202</v>
      </c>
      <c r="M147" s="50">
        <v>1.38E-2</v>
      </c>
      <c r="N147" s="50">
        <v>0.39879999999999999</v>
      </c>
      <c r="O147" s="50">
        <v>1.6445000000000001</v>
      </c>
      <c r="P147" s="50">
        <v>1.3833</v>
      </c>
    </row>
    <row r="148" spans="1:16" hidden="1" outlineLevel="1" collapsed="1">
      <c r="A148" s="15">
        <v>44713</v>
      </c>
      <c r="B148" s="50">
        <v>4.7313999999999998</v>
      </c>
      <c r="C148" s="50">
        <v>3.7614999999999998</v>
      </c>
      <c r="D148" s="50">
        <v>4.7988999999999997</v>
      </c>
      <c r="E148" s="50">
        <v>6.7979000000000003</v>
      </c>
      <c r="F148" s="50">
        <v>7.7191999999999998</v>
      </c>
      <c r="G148" s="50">
        <v>6.5529000000000002</v>
      </c>
      <c r="H148" s="50">
        <v>4.2653999999999996</v>
      </c>
      <c r="I148" s="50">
        <v>7.0456000000000003</v>
      </c>
      <c r="J148" s="50">
        <v>10.0182</v>
      </c>
      <c r="K148" s="50">
        <v>11.4816</v>
      </c>
      <c r="L148" s="50">
        <v>0.60650000000000004</v>
      </c>
      <c r="M148" s="50">
        <v>3.49E-2</v>
      </c>
      <c r="N148" s="50">
        <v>0.62770000000000004</v>
      </c>
      <c r="O148" s="50">
        <v>0.873</v>
      </c>
      <c r="P148" s="50">
        <v>4</v>
      </c>
    </row>
    <row r="149" spans="1:16" hidden="1" outlineLevel="1" collapsed="1">
      <c r="A149" s="15">
        <v>44743</v>
      </c>
      <c r="B149" s="50">
        <v>5.9898999999999996</v>
      </c>
      <c r="C149" s="50">
        <v>4.0659999999999998</v>
      </c>
      <c r="D149" s="50">
        <v>6.1588000000000003</v>
      </c>
      <c r="E149" s="50">
        <v>8.0373000000000001</v>
      </c>
      <c r="F149" s="50">
        <v>9.202</v>
      </c>
      <c r="G149" s="50">
        <v>7.9196999999999997</v>
      </c>
      <c r="H149" s="50">
        <v>4.8513000000000002</v>
      </c>
      <c r="I149" s="50">
        <v>8.3690999999999995</v>
      </c>
      <c r="J149" s="50">
        <v>10.395</v>
      </c>
      <c r="K149" s="50">
        <v>15.196300000000001</v>
      </c>
      <c r="L149" s="50">
        <v>0.94230000000000003</v>
      </c>
      <c r="M149" s="50">
        <v>1.8200000000000001E-2</v>
      </c>
      <c r="N149" s="50">
        <v>0.95409999999999995</v>
      </c>
      <c r="O149" s="50">
        <v>1.8762000000000001</v>
      </c>
      <c r="P149" s="50">
        <v>2.4742000000000002</v>
      </c>
    </row>
    <row r="150" spans="1:16" hidden="1" outlineLevel="1" collapsed="1">
      <c r="A150" s="15">
        <v>44774</v>
      </c>
      <c r="B150" s="50">
        <v>6.7073</v>
      </c>
      <c r="C150" s="50">
        <v>4.6159999999999997</v>
      </c>
      <c r="D150" s="50">
        <v>6.9226000000000001</v>
      </c>
      <c r="E150" s="50">
        <v>9.8353999999999999</v>
      </c>
      <c r="F150" s="50">
        <v>17.627400000000002</v>
      </c>
      <c r="G150" s="50">
        <v>8.3606999999999996</v>
      </c>
      <c r="H150" s="50">
        <v>5.2785000000000002</v>
      </c>
      <c r="I150" s="50">
        <v>8.9475999999999996</v>
      </c>
      <c r="J150" s="50">
        <v>10.687099999999999</v>
      </c>
      <c r="K150" s="50">
        <v>17.627400000000002</v>
      </c>
      <c r="L150" s="50">
        <v>0.56579999999999997</v>
      </c>
      <c r="M150" s="50">
        <v>2.47E-2</v>
      </c>
      <c r="N150" s="50">
        <v>0.58179999999999998</v>
      </c>
      <c r="O150" s="50">
        <v>2.0041000000000002</v>
      </c>
      <c r="P150" s="50" t="s">
        <v>126</v>
      </c>
    </row>
    <row r="151" spans="1:16" hidden="1" outlineLevel="1" collapsed="1">
      <c r="A151" s="15">
        <v>44805</v>
      </c>
      <c r="B151" s="50">
        <v>6.0635000000000003</v>
      </c>
      <c r="C151" s="50">
        <v>4.6931000000000003</v>
      </c>
      <c r="D151" s="50">
        <v>5.9412000000000003</v>
      </c>
      <c r="E151" s="50">
        <v>10.429500000000001</v>
      </c>
      <c r="F151" s="50">
        <v>6.2042000000000002</v>
      </c>
      <c r="G151" s="50">
        <v>9.0848999999999993</v>
      </c>
      <c r="H151" s="50">
        <v>5.7332000000000001</v>
      </c>
      <c r="I151" s="50">
        <v>9.5860000000000003</v>
      </c>
      <c r="J151" s="50">
        <v>11.798400000000001</v>
      </c>
      <c r="K151" s="50">
        <v>15.171900000000001</v>
      </c>
      <c r="L151" s="50">
        <v>0.56100000000000005</v>
      </c>
      <c r="M151" s="50">
        <v>3.3300000000000003E-2</v>
      </c>
      <c r="N151" s="50">
        <v>0.54930000000000001</v>
      </c>
      <c r="O151" s="50">
        <v>2.3174000000000001</v>
      </c>
      <c r="P151" s="50">
        <v>2.4725999999999999</v>
      </c>
    </row>
    <row r="152" spans="1:16" hidden="1" outlineLevel="1" collapsed="1">
      <c r="A152" s="15">
        <v>44835</v>
      </c>
      <c r="B152" s="50">
        <v>6.7572000000000001</v>
      </c>
      <c r="C152" s="50">
        <v>4.6917</v>
      </c>
      <c r="D152" s="50">
        <v>6.8498999999999999</v>
      </c>
      <c r="E152" s="50">
        <v>10.763400000000001</v>
      </c>
      <c r="F152" s="50">
        <v>6.2381000000000002</v>
      </c>
      <c r="G152" s="50">
        <v>9.4862000000000002</v>
      </c>
      <c r="H152" s="50">
        <v>5.8292000000000002</v>
      </c>
      <c r="I152" s="50">
        <v>10.0921</v>
      </c>
      <c r="J152" s="50">
        <v>12.618</v>
      </c>
      <c r="K152" s="50">
        <v>11.023300000000001</v>
      </c>
      <c r="L152" s="50">
        <v>0.41449999999999998</v>
      </c>
      <c r="M152" s="50">
        <v>4.8899999999999999E-2</v>
      </c>
      <c r="N152" s="50">
        <v>0.38990000000000002</v>
      </c>
      <c r="O152" s="50">
        <v>1.5569</v>
      </c>
      <c r="P152" s="50">
        <v>5.7885</v>
      </c>
    </row>
    <row r="153" spans="1:16" hidden="1" outlineLevel="1" collapsed="1">
      <c r="A153" s="15">
        <v>44866</v>
      </c>
      <c r="B153" s="50">
        <v>7.4551999999999996</v>
      </c>
      <c r="C153" s="50">
        <v>5.2450000000000001</v>
      </c>
      <c r="D153" s="50">
        <v>7.7819000000000003</v>
      </c>
      <c r="E153" s="50">
        <v>7.7557999999999998</v>
      </c>
      <c r="F153" s="50">
        <v>10.6691</v>
      </c>
      <c r="G153" s="50">
        <v>11.0379</v>
      </c>
      <c r="H153" s="50">
        <v>6.5140000000000002</v>
      </c>
      <c r="I153" s="50">
        <v>11.541600000000001</v>
      </c>
      <c r="J153" s="50">
        <v>14.551299999999999</v>
      </c>
      <c r="K153" s="50">
        <v>14.827999999999999</v>
      </c>
      <c r="L153" s="50">
        <v>0.97199999999999998</v>
      </c>
      <c r="M153" s="50">
        <v>0.27160000000000001</v>
      </c>
      <c r="N153" s="50">
        <v>0.55600000000000005</v>
      </c>
      <c r="O153" s="50">
        <v>2.4964</v>
      </c>
      <c r="P153" s="50">
        <v>5.9465000000000003</v>
      </c>
    </row>
    <row r="154" spans="1:16" hidden="1" outlineLevel="1" collapsed="1">
      <c r="A154" s="15">
        <v>44896</v>
      </c>
      <c r="B154" s="50">
        <v>7.3072999999999997</v>
      </c>
      <c r="C154" s="50">
        <v>4.8105000000000002</v>
      </c>
      <c r="D154" s="50">
        <v>7.0152999999999999</v>
      </c>
      <c r="E154" s="50">
        <v>11.911300000000001</v>
      </c>
      <c r="F154" s="50">
        <v>15.973100000000001</v>
      </c>
      <c r="G154" s="50">
        <v>11.191800000000001</v>
      </c>
      <c r="H154" s="50">
        <v>6.2378999999999998</v>
      </c>
      <c r="I154" s="50">
        <v>11.4604</v>
      </c>
      <c r="J154" s="50">
        <v>14.5745</v>
      </c>
      <c r="K154" s="50">
        <v>16.506900000000002</v>
      </c>
      <c r="L154" s="50">
        <v>0.43790000000000001</v>
      </c>
      <c r="M154" s="50">
        <v>1.2500000000000001E-2</v>
      </c>
      <c r="N154" s="50">
        <v>0.41660000000000003</v>
      </c>
      <c r="O154" s="50">
        <v>1.2384999999999999</v>
      </c>
      <c r="P154" s="50">
        <v>5.75</v>
      </c>
    </row>
    <row r="155" spans="1:16" hidden="1" outlineLevel="1" collapsed="1">
      <c r="A155" s="15">
        <v>44927</v>
      </c>
      <c r="B155" s="50">
        <v>7.0260999999999996</v>
      </c>
      <c r="C155" s="50">
        <v>5.1490999999999998</v>
      </c>
      <c r="D155" s="50">
        <v>6.7839999999999998</v>
      </c>
      <c r="E155" s="50">
        <v>12.4641</v>
      </c>
      <c r="F155" s="50">
        <v>17.1221</v>
      </c>
      <c r="G155" s="50">
        <v>10.7773</v>
      </c>
      <c r="H155" s="50">
        <v>6.7464000000000004</v>
      </c>
      <c r="I155" s="50">
        <v>11.0349</v>
      </c>
      <c r="J155" s="50">
        <v>14.3325</v>
      </c>
      <c r="K155" s="50">
        <v>17.702000000000002</v>
      </c>
      <c r="L155" s="50">
        <v>0.49619999999999997</v>
      </c>
      <c r="M155" s="50">
        <v>0.21079999999999999</v>
      </c>
      <c r="N155" s="50">
        <v>0.46060000000000001</v>
      </c>
      <c r="O155" s="50">
        <v>2.1974</v>
      </c>
      <c r="P155" s="50">
        <v>6</v>
      </c>
    </row>
    <row r="156" spans="1:16" hidden="1" outlineLevel="1" collapsed="1">
      <c r="A156" s="15">
        <v>44958</v>
      </c>
      <c r="B156" s="50">
        <v>7.6174999999999997</v>
      </c>
      <c r="C156" s="50">
        <v>5.4917999999999996</v>
      </c>
      <c r="D156" s="50">
        <v>7.5963000000000003</v>
      </c>
      <c r="E156" s="50">
        <v>12.618</v>
      </c>
      <c r="F156" s="50">
        <v>11.683</v>
      </c>
      <c r="G156" s="50">
        <v>11.48</v>
      </c>
      <c r="H156" s="50">
        <v>6.4584999999999999</v>
      </c>
      <c r="I156" s="50">
        <v>12.2437</v>
      </c>
      <c r="J156" s="50">
        <v>13.8924</v>
      </c>
      <c r="K156" s="50">
        <v>15.565</v>
      </c>
      <c r="L156" s="50">
        <v>0.30199999999999999</v>
      </c>
      <c r="M156" s="50">
        <v>1.12E-2</v>
      </c>
      <c r="N156" s="50">
        <v>0.29060000000000002</v>
      </c>
      <c r="O156" s="50">
        <v>1.8310999999999999</v>
      </c>
      <c r="P156" s="50">
        <v>2.2721</v>
      </c>
    </row>
    <row r="157" spans="1:16" hidden="1" outlineLevel="1" collapsed="1">
      <c r="A157" s="15">
        <v>44986</v>
      </c>
      <c r="B157" s="50">
        <v>8.0169999999999995</v>
      </c>
      <c r="C157" s="50">
        <v>4.9095000000000004</v>
      </c>
      <c r="D157" s="50">
        <v>7.8741000000000003</v>
      </c>
      <c r="E157" s="50">
        <v>13.0562</v>
      </c>
      <c r="F157" s="50">
        <v>11.090199999999999</v>
      </c>
      <c r="G157" s="50">
        <v>12.208299999999999</v>
      </c>
      <c r="H157" s="50">
        <v>5.2567000000000004</v>
      </c>
      <c r="I157" s="50">
        <v>12.8248</v>
      </c>
      <c r="J157" s="50">
        <v>14.5867</v>
      </c>
      <c r="K157" s="50">
        <v>15.697800000000001</v>
      </c>
      <c r="L157" s="50">
        <v>0.4083</v>
      </c>
      <c r="M157" s="50">
        <v>3.4799999999999998E-2</v>
      </c>
      <c r="N157" s="50">
        <v>0.37540000000000001</v>
      </c>
      <c r="O157" s="50">
        <v>1.7681</v>
      </c>
      <c r="P157" s="50">
        <v>3.3201999999999998</v>
      </c>
    </row>
    <row r="158" spans="1:16" hidden="1" outlineLevel="1" collapsed="1">
      <c r="A158" s="15">
        <v>45017</v>
      </c>
      <c r="B158" s="50">
        <v>8.1544000000000008</v>
      </c>
      <c r="C158" s="50">
        <v>4.4470999999999998</v>
      </c>
      <c r="D158" s="50">
        <v>8.4910999999999994</v>
      </c>
      <c r="E158" s="50">
        <v>9.5841999999999992</v>
      </c>
      <c r="F158" s="50">
        <v>11.918200000000001</v>
      </c>
      <c r="G158" s="50">
        <v>11.722</v>
      </c>
      <c r="H158" s="50">
        <v>4.6292</v>
      </c>
      <c r="I158" s="50">
        <v>12.8431</v>
      </c>
      <c r="J158" s="50">
        <v>14.134600000000001</v>
      </c>
      <c r="K158" s="50">
        <v>17.8675</v>
      </c>
      <c r="L158" s="50">
        <v>0.57679999999999998</v>
      </c>
      <c r="M158" s="50">
        <v>1.7500000000000002E-2</v>
      </c>
      <c r="N158" s="50">
        <v>0.54190000000000005</v>
      </c>
      <c r="O158" s="50">
        <v>1.0225</v>
      </c>
      <c r="P158" s="50">
        <v>0.88580000000000003</v>
      </c>
    </row>
    <row r="159" spans="1:16" hidden="1" outlineLevel="1" collapsed="1">
      <c r="A159" s="15">
        <v>45047</v>
      </c>
      <c r="B159" s="50">
        <v>9.7463999999999995</v>
      </c>
      <c r="C159" s="50">
        <v>4.2603999999999997</v>
      </c>
      <c r="D159" s="50">
        <v>10.323399999999999</v>
      </c>
      <c r="E159" s="50">
        <v>9.8780000000000001</v>
      </c>
      <c r="F159" s="50">
        <v>10.4314</v>
      </c>
      <c r="G159" s="50">
        <v>12.7461</v>
      </c>
      <c r="H159" s="50">
        <v>4.3887</v>
      </c>
      <c r="I159" s="50">
        <v>13.8508</v>
      </c>
      <c r="J159" s="50">
        <v>13.796200000000001</v>
      </c>
      <c r="K159" s="50">
        <v>15.8887</v>
      </c>
      <c r="L159" s="50">
        <v>0.75580000000000003</v>
      </c>
      <c r="M159" s="50">
        <v>1.6400000000000001E-2</v>
      </c>
      <c r="N159" s="50">
        <v>0.61609999999999998</v>
      </c>
      <c r="O159" s="50">
        <v>2.1749999999999998</v>
      </c>
      <c r="P159" s="50">
        <v>1.1837</v>
      </c>
    </row>
    <row r="160" spans="1:16" hidden="1" outlineLevel="1" collapsed="1">
      <c r="A160" s="15">
        <v>45078</v>
      </c>
      <c r="B160" s="50">
        <v>9.1623000000000001</v>
      </c>
      <c r="C160" s="50">
        <v>2.4904999999999999</v>
      </c>
      <c r="D160" s="50">
        <v>10.084300000000001</v>
      </c>
      <c r="E160" s="50">
        <v>12.241400000000001</v>
      </c>
      <c r="F160" s="50">
        <v>5.9276</v>
      </c>
      <c r="G160" s="50">
        <v>13.043200000000001</v>
      </c>
      <c r="H160" s="50">
        <v>4.3673999999999999</v>
      </c>
      <c r="I160" s="50">
        <v>14.1479</v>
      </c>
      <c r="J160" s="50">
        <v>14.2927</v>
      </c>
      <c r="K160" s="50">
        <v>14.3619</v>
      </c>
      <c r="L160" s="50">
        <v>0.54359999999999997</v>
      </c>
      <c r="M160" s="50">
        <v>1.01E-2</v>
      </c>
      <c r="N160" s="50">
        <v>0.63890000000000002</v>
      </c>
      <c r="O160" s="50">
        <v>1.4386000000000001</v>
      </c>
      <c r="P160" s="50">
        <v>0.95</v>
      </c>
    </row>
    <row r="161" spans="1:16" hidden="1" outlineLevel="1" collapsed="1">
      <c r="A161" s="15">
        <v>45108</v>
      </c>
      <c r="B161" s="50">
        <v>10.5359</v>
      </c>
      <c r="C161" s="50">
        <v>4.3723000000000001</v>
      </c>
      <c r="D161" s="50">
        <v>11.517099999999999</v>
      </c>
      <c r="E161" s="50">
        <v>9.2863000000000007</v>
      </c>
      <c r="F161" s="50">
        <v>7.9116</v>
      </c>
      <c r="G161" s="50">
        <v>12.9664</v>
      </c>
      <c r="H161" s="50">
        <v>4.5309999999999997</v>
      </c>
      <c r="I161" s="50">
        <v>14.3619</v>
      </c>
      <c r="J161" s="50">
        <v>13.6005</v>
      </c>
      <c r="K161" s="50">
        <v>8.5960999999999999</v>
      </c>
      <c r="L161" s="50">
        <v>1.0078</v>
      </c>
      <c r="M161" s="50">
        <v>2.76E-2</v>
      </c>
      <c r="N161" s="50">
        <v>0.76280000000000003</v>
      </c>
      <c r="O161" s="50">
        <v>2.5154000000000001</v>
      </c>
      <c r="P161" s="50">
        <v>1.1257999999999999</v>
      </c>
    </row>
    <row r="162" spans="1:16" hidden="1" outlineLevel="1" collapsed="1">
      <c r="A162" s="15">
        <v>45139</v>
      </c>
      <c r="B162" s="50">
        <v>10.2951</v>
      </c>
      <c r="C162" s="50">
        <v>3.7147999999999999</v>
      </c>
      <c r="D162" s="50">
        <v>11.1761</v>
      </c>
      <c r="E162" s="50">
        <v>12.3415</v>
      </c>
      <c r="F162" s="50">
        <v>13.9741</v>
      </c>
      <c r="G162" s="50">
        <v>13.126200000000001</v>
      </c>
      <c r="H162" s="50">
        <v>4.4951999999999996</v>
      </c>
      <c r="I162" s="50">
        <v>14.4777</v>
      </c>
      <c r="J162" s="50">
        <v>14.4039</v>
      </c>
      <c r="K162" s="50">
        <v>15.1731</v>
      </c>
      <c r="L162" s="50">
        <v>0.66510000000000002</v>
      </c>
      <c r="M162" s="50">
        <v>1.32E-2</v>
      </c>
      <c r="N162" s="50">
        <v>0.69289999999999996</v>
      </c>
      <c r="O162" s="50">
        <v>1.7226999999999999</v>
      </c>
      <c r="P162" s="50">
        <v>0.53669999999999995</v>
      </c>
    </row>
    <row r="163" spans="1:16" hidden="1" outlineLevel="1" collapsed="1">
      <c r="A163" s="15">
        <v>45170</v>
      </c>
      <c r="B163" s="50">
        <v>9.8261000000000003</v>
      </c>
      <c r="C163" s="50">
        <v>3.7814000000000001</v>
      </c>
      <c r="D163" s="50">
        <v>10.632999999999999</v>
      </c>
      <c r="E163" s="50">
        <v>11.539899999999999</v>
      </c>
      <c r="F163" s="50">
        <v>15.1066</v>
      </c>
      <c r="G163" s="50">
        <v>12.9396</v>
      </c>
      <c r="H163" s="50">
        <v>4.6820000000000004</v>
      </c>
      <c r="I163" s="50">
        <v>14.201599999999999</v>
      </c>
      <c r="J163" s="50">
        <v>14.9116</v>
      </c>
      <c r="K163" s="50">
        <v>15.3668</v>
      </c>
      <c r="L163" s="50">
        <v>0.82440000000000002</v>
      </c>
      <c r="M163" s="50">
        <v>1.38E-2</v>
      </c>
      <c r="N163" s="50">
        <v>0.8599</v>
      </c>
      <c r="O163" s="50">
        <v>1.6131</v>
      </c>
      <c r="P163" s="50">
        <v>0.4511</v>
      </c>
    </row>
    <row r="164" spans="1:16" hidden="1" outlineLevel="1" collapsed="1">
      <c r="A164" s="15">
        <v>45200</v>
      </c>
      <c r="B164" s="50">
        <v>9.5078999999999994</v>
      </c>
      <c r="C164" s="50">
        <v>3.5059</v>
      </c>
      <c r="D164" s="50">
        <v>10.2797</v>
      </c>
      <c r="E164" s="50">
        <v>11.517899999999999</v>
      </c>
      <c r="F164" s="50">
        <v>14.9389</v>
      </c>
      <c r="G164" s="50">
        <v>12.5093</v>
      </c>
      <c r="H164" s="50">
        <v>4.5761000000000003</v>
      </c>
      <c r="I164" s="50">
        <v>13.6106</v>
      </c>
      <c r="J164" s="50">
        <v>14.6892</v>
      </c>
      <c r="K164" s="50">
        <v>15.6805</v>
      </c>
      <c r="L164" s="50">
        <v>0.84699999999999998</v>
      </c>
      <c r="M164" s="50">
        <v>1.2699999999999999E-2</v>
      </c>
      <c r="N164" s="50">
        <v>0.89800000000000002</v>
      </c>
      <c r="O164" s="50">
        <v>1.7632000000000001</v>
      </c>
      <c r="P164" s="50">
        <v>3.4575999999999998</v>
      </c>
    </row>
    <row r="165" spans="1:16" hidden="1" outlineLevel="1" collapsed="1">
      <c r="A165" s="15">
        <v>45231</v>
      </c>
      <c r="B165" s="50">
        <v>9.4642999999999997</v>
      </c>
      <c r="C165" s="50">
        <v>3.4683000000000002</v>
      </c>
      <c r="D165" s="50">
        <v>10.5083</v>
      </c>
      <c r="E165" s="50">
        <v>8.1885999999999992</v>
      </c>
      <c r="F165" s="50">
        <v>14.1251</v>
      </c>
      <c r="G165" s="50">
        <v>12.607699999999999</v>
      </c>
      <c r="H165" s="50">
        <v>4.5125999999999999</v>
      </c>
      <c r="I165" s="50">
        <v>13.632</v>
      </c>
      <c r="J165" s="50">
        <v>14.745100000000001</v>
      </c>
      <c r="K165" s="50">
        <v>15.422000000000001</v>
      </c>
      <c r="L165" s="50">
        <v>1.0502</v>
      </c>
      <c r="M165" s="50">
        <v>1.3299999999999999E-2</v>
      </c>
      <c r="N165" s="50">
        <v>0.94569999999999999</v>
      </c>
      <c r="O165" s="50">
        <v>1.9491000000000001</v>
      </c>
      <c r="P165" s="50">
        <v>2.8</v>
      </c>
    </row>
    <row r="166" spans="1:16" hidden="1" outlineLevel="1" collapsed="1">
      <c r="A166" s="15">
        <v>45261</v>
      </c>
      <c r="B166" s="50">
        <v>9.8804999999999996</v>
      </c>
      <c r="C166" s="50">
        <v>3.4779</v>
      </c>
      <c r="D166" s="50">
        <v>10.8787</v>
      </c>
      <c r="E166" s="50">
        <v>10.4359</v>
      </c>
      <c r="F166" s="50">
        <v>9.5157000000000007</v>
      </c>
      <c r="G166" s="50">
        <v>12.6286</v>
      </c>
      <c r="H166" s="50">
        <v>4.5963000000000003</v>
      </c>
      <c r="I166" s="50">
        <v>13.7392</v>
      </c>
      <c r="J166" s="50">
        <v>14.571400000000001</v>
      </c>
      <c r="K166" s="50">
        <v>16.5276</v>
      </c>
      <c r="L166" s="50">
        <v>0.80720000000000003</v>
      </c>
      <c r="M166" s="50">
        <v>1.3299999999999999E-2</v>
      </c>
      <c r="N166" s="50">
        <v>0.88090000000000002</v>
      </c>
      <c r="O166" s="50">
        <v>1.266</v>
      </c>
      <c r="P166" s="50">
        <v>2.9931000000000001</v>
      </c>
    </row>
    <row r="167" spans="1:16" hidden="1" outlineLevel="1" collapsed="1">
      <c r="A167" s="15">
        <v>45292</v>
      </c>
      <c r="B167" s="50">
        <v>9.2767999999999997</v>
      </c>
      <c r="C167" s="50">
        <v>3.2381000000000002</v>
      </c>
      <c r="D167" s="50">
        <v>10.2689</v>
      </c>
      <c r="E167" s="50">
        <v>11.003299999999999</v>
      </c>
      <c r="F167" s="50">
        <v>16.3337</v>
      </c>
      <c r="G167" s="50">
        <v>12.1099</v>
      </c>
      <c r="H167" s="50">
        <v>4.5880999999999998</v>
      </c>
      <c r="I167" s="50">
        <v>13.2563</v>
      </c>
      <c r="J167" s="50">
        <v>14.214700000000001</v>
      </c>
      <c r="K167" s="50">
        <v>16.3873</v>
      </c>
      <c r="L167" s="50">
        <v>0.81469999999999998</v>
      </c>
      <c r="M167" s="50">
        <v>1.34E-2</v>
      </c>
      <c r="N167" s="50">
        <v>0.90920000000000001</v>
      </c>
      <c r="O167" s="50">
        <v>1.7998000000000001</v>
      </c>
      <c r="P167" s="50">
        <v>3.1</v>
      </c>
    </row>
    <row r="168" spans="1:16" hidden="1" outlineLevel="1" collapsed="1">
      <c r="A168" s="15">
        <v>45323</v>
      </c>
      <c r="B168" s="50">
        <v>9.9137000000000004</v>
      </c>
      <c r="C168" s="50">
        <v>3.3254000000000001</v>
      </c>
      <c r="D168" s="50">
        <v>10.9695</v>
      </c>
      <c r="E168" s="50">
        <v>12.324199999999999</v>
      </c>
      <c r="F168" s="50">
        <v>12.929</v>
      </c>
      <c r="G168" s="50">
        <v>12.300599999999999</v>
      </c>
      <c r="H168" s="50">
        <v>4.6100000000000003</v>
      </c>
      <c r="I168" s="50">
        <v>13.425800000000001</v>
      </c>
      <c r="J168" s="50">
        <v>14.507300000000001</v>
      </c>
      <c r="K168" s="50">
        <v>15.175599999999999</v>
      </c>
      <c r="L168" s="50">
        <v>0.73340000000000005</v>
      </c>
      <c r="M168" s="50">
        <v>1.23E-2</v>
      </c>
      <c r="N168" s="50">
        <v>0.86729999999999996</v>
      </c>
      <c r="O168" s="50">
        <v>1.5901000000000001</v>
      </c>
      <c r="P168" s="50">
        <v>0.57540000000000002</v>
      </c>
    </row>
    <row r="169" spans="1:16" hidden="1" outlineLevel="1" collapsed="1">
      <c r="A169" s="15">
        <v>45352</v>
      </c>
      <c r="B169" s="50">
        <v>9.6691000000000003</v>
      </c>
      <c r="C169" s="50">
        <v>3.4169999999999998</v>
      </c>
      <c r="D169" s="50">
        <v>10.6408</v>
      </c>
      <c r="E169" s="50">
        <v>12.572699999999999</v>
      </c>
      <c r="F169" s="50">
        <v>16.1432</v>
      </c>
      <c r="G169" s="50">
        <v>12.2715</v>
      </c>
      <c r="H169" s="50">
        <v>4.7416</v>
      </c>
      <c r="I169" s="50">
        <v>13.448</v>
      </c>
      <c r="J169" s="50">
        <v>14.331899999999999</v>
      </c>
      <c r="K169" s="50">
        <v>17.151800000000001</v>
      </c>
      <c r="L169" s="50">
        <v>0.76729999999999998</v>
      </c>
      <c r="M169" s="50">
        <v>1.2500000000000001E-2</v>
      </c>
      <c r="N169" s="50">
        <v>0.91269999999999996</v>
      </c>
      <c r="O169" s="50">
        <v>1.5063</v>
      </c>
      <c r="P169" s="50">
        <v>3.5</v>
      </c>
    </row>
    <row r="170" spans="1:16" hidden="1" outlineLevel="1" collapsed="1">
      <c r="A170" s="15">
        <v>45383</v>
      </c>
      <c r="B170" s="50">
        <v>9.3467000000000002</v>
      </c>
      <c r="C170" s="50">
        <v>3.3433999999999999</v>
      </c>
      <c r="D170" s="50">
        <v>10.2151</v>
      </c>
      <c r="E170" s="50">
        <v>12.186199999999999</v>
      </c>
      <c r="F170" s="50">
        <v>14.951000000000001</v>
      </c>
      <c r="G170" s="50">
        <v>12.2174</v>
      </c>
      <c r="H170" s="50">
        <v>4.6825000000000001</v>
      </c>
      <c r="I170" s="50">
        <v>13.463699999999999</v>
      </c>
      <c r="J170" s="50">
        <v>13.873699999999999</v>
      </c>
      <c r="K170" s="50">
        <v>16.6477</v>
      </c>
      <c r="L170" s="50">
        <v>0.80110000000000003</v>
      </c>
      <c r="M170" s="50">
        <v>1.44E-2</v>
      </c>
      <c r="N170" s="50">
        <v>0.94289999999999996</v>
      </c>
      <c r="O170" s="50">
        <v>1.3520000000000001</v>
      </c>
      <c r="P170" s="50">
        <v>2.8</v>
      </c>
    </row>
    <row r="171" spans="1:16" hidden="1" outlineLevel="1" collapsed="1">
      <c r="A171" s="15">
        <v>45413</v>
      </c>
      <c r="B171" s="50">
        <v>9.5466999999999995</v>
      </c>
      <c r="C171" s="50">
        <v>3.3016999999999999</v>
      </c>
      <c r="D171" s="50">
        <v>10.5364</v>
      </c>
      <c r="E171" s="50">
        <v>10.267200000000001</v>
      </c>
      <c r="F171" s="50">
        <v>15.211499999999999</v>
      </c>
      <c r="G171" s="50">
        <v>12.0945</v>
      </c>
      <c r="H171" s="50">
        <v>4.6660000000000004</v>
      </c>
      <c r="I171" s="50">
        <v>13.148999999999999</v>
      </c>
      <c r="J171" s="50">
        <v>12.923299999999999</v>
      </c>
      <c r="K171" s="50">
        <v>15.4498</v>
      </c>
      <c r="L171" s="50">
        <v>0.89100000000000001</v>
      </c>
      <c r="M171" s="50">
        <v>1.17E-2</v>
      </c>
      <c r="N171" s="50">
        <v>1.0047999999999999</v>
      </c>
      <c r="O171" s="50">
        <v>1.3807</v>
      </c>
      <c r="P171" s="50">
        <v>0.8</v>
      </c>
    </row>
    <row r="172" spans="1:16" hidden="1" outlineLevel="1" collapsed="1">
      <c r="A172" s="15">
        <v>45444</v>
      </c>
      <c r="B172" s="50">
        <v>9.2407000000000004</v>
      </c>
      <c r="C172" s="50">
        <v>3.29</v>
      </c>
      <c r="D172" s="50">
        <v>9.8501999999999992</v>
      </c>
      <c r="E172" s="50">
        <v>11.651199999999999</v>
      </c>
      <c r="F172" s="50">
        <v>13.6578</v>
      </c>
      <c r="G172" s="50">
        <v>11.749000000000001</v>
      </c>
      <c r="H172" s="50">
        <v>4.7260999999999997</v>
      </c>
      <c r="I172" s="50">
        <v>12.674799999999999</v>
      </c>
      <c r="J172" s="50">
        <v>12.961399999999999</v>
      </c>
      <c r="K172" s="50">
        <v>14.5929</v>
      </c>
      <c r="L172" s="50">
        <v>0.92520000000000002</v>
      </c>
      <c r="M172" s="50">
        <v>1.17E-2</v>
      </c>
      <c r="N172" s="50">
        <v>1.1329</v>
      </c>
      <c r="O172" s="50">
        <v>1.0186999999999999</v>
      </c>
      <c r="P172" s="50">
        <v>3.2629000000000001</v>
      </c>
    </row>
    <row r="173" spans="1:16" hidden="1" outlineLevel="1" collapsed="1">
      <c r="A173" s="15">
        <v>45474</v>
      </c>
      <c r="B173" s="50">
        <v>8.7626000000000008</v>
      </c>
      <c r="C173" s="50">
        <v>3.4079999999999999</v>
      </c>
      <c r="D173" s="50">
        <v>9.5576000000000008</v>
      </c>
      <c r="E173" s="50">
        <v>10.9192</v>
      </c>
      <c r="F173" s="50">
        <v>14.077500000000001</v>
      </c>
      <c r="G173" s="50">
        <v>11.3498</v>
      </c>
      <c r="H173" s="50">
        <v>4.8268000000000004</v>
      </c>
      <c r="I173" s="50">
        <v>12.478199999999999</v>
      </c>
      <c r="J173" s="50">
        <v>12.5961</v>
      </c>
      <c r="K173" s="50">
        <v>14.372999999999999</v>
      </c>
      <c r="L173" s="50">
        <v>0.92500000000000004</v>
      </c>
      <c r="M173" s="50">
        <v>1.26E-2</v>
      </c>
      <c r="N173" s="50">
        <v>1.1374</v>
      </c>
      <c r="O173" s="50">
        <v>1.1571</v>
      </c>
      <c r="P173" s="50">
        <v>1.8325</v>
      </c>
    </row>
    <row r="174" spans="1:16" hidden="1" outlineLevel="1" collapsed="1">
      <c r="A174" s="15">
        <v>45505</v>
      </c>
      <c r="B174" s="50">
        <v>9.0632999999999999</v>
      </c>
      <c r="C174" s="50">
        <v>3.4525999999999999</v>
      </c>
      <c r="D174" s="50">
        <v>10.0031</v>
      </c>
      <c r="E174" s="50">
        <v>10.9451</v>
      </c>
      <c r="F174" s="50">
        <v>13.466200000000001</v>
      </c>
      <c r="G174" s="50">
        <v>11.3802</v>
      </c>
      <c r="H174" s="50">
        <v>4.7861000000000002</v>
      </c>
      <c r="I174" s="50">
        <v>12.5334</v>
      </c>
      <c r="J174" s="50">
        <v>12.582100000000001</v>
      </c>
      <c r="K174" s="50">
        <v>13.489800000000001</v>
      </c>
      <c r="L174" s="50">
        <v>0.89</v>
      </c>
      <c r="M174" s="50">
        <v>1.12E-2</v>
      </c>
      <c r="N174" s="50">
        <v>1.0967</v>
      </c>
      <c r="O174" s="50">
        <v>1.2867999999999999</v>
      </c>
      <c r="P174" s="50">
        <v>2.5</v>
      </c>
    </row>
    <row r="175" spans="1:16" hidden="1" outlineLevel="1" collapsed="1">
      <c r="A175" s="15">
        <v>45536</v>
      </c>
      <c r="B175" s="50">
        <v>8.5627999999999993</v>
      </c>
      <c r="C175" s="50">
        <v>3.2587000000000002</v>
      </c>
      <c r="D175" s="50">
        <v>9.2341999999999995</v>
      </c>
      <c r="E175" s="50">
        <v>10.7323</v>
      </c>
      <c r="F175" s="50">
        <v>13.8101</v>
      </c>
      <c r="G175" s="50">
        <v>11.4368</v>
      </c>
      <c r="H175" s="50">
        <v>4.7359</v>
      </c>
      <c r="I175" s="50">
        <v>12.482699999999999</v>
      </c>
      <c r="J175" s="50">
        <v>12.7202</v>
      </c>
      <c r="K175" s="50">
        <v>14.797599999999999</v>
      </c>
      <c r="L175" s="50">
        <v>0.99</v>
      </c>
      <c r="M175" s="50">
        <v>1.0999999999999999E-2</v>
      </c>
      <c r="N175" s="50">
        <v>1.1863999999999999</v>
      </c>
      <c r="O175" s="50">
        <v>1.1984999999999999</v>
      </c>
      <c r="P175" s="50">
        <v>1.9</v>
      </c>
    </row>
    <row r="176" spans="1:16" hidden="1" outlineLevel="1" collapsed="1">
      <c r="A176" s="15">
        <v>45566</v>
      </c>
      <c r="B176" s="50">
        <v>8.7039000000000009</v>
      </c>
      <c r="C176" s="50">
        <v>3.41</v>
      </c>
      <c r="D176" s="50">
        <v>9.5641999999999996</v>
      </c>
      <c r="E176" s="50">
        <v>10.953900000000001</v>
      </c>
      <c r="F176" s="50">
        <v>11.2829</v>
      </c>
      <c r="G176" s="50">
        <v>11.196300000000001</v>
      </c>
      <c r="H176" s="50">
        <v>4.7321999999999997</v>
      </c>
      <c r="I176" s="50">
        <v>12.3933</v>
      </c>
      <c r="J176" s="50">
        <v>12.762700000000001</v>
      </c>
      <c r="K176" s="50">
        <v>13.8156</v>
      </c>
      <c r="L176" s="50">
        <v>0.87209999999999999</v>
      </c>
      <c r="M176" s="50">
        <v>1.23E-2</v>
      </c>
      <c r="N176" s="50">
        <v>1.0632999999999999</v>
      </c>
      <c r="O176" s="50">
        <v>1.2722</v>
      </c>
      <c r="P176" s="50">
        <v>1.0650999999999999</v>
      </c>
    </row>
    <row r="177" spans="1:16" collapsed="1">
      <c r="A177" s="15">
        <v>45597</v>
      </c>
      <c r="B177" s="50">
        <v>8.8221000000000007</v>
      </c>
      <c r="C177" s="50">
        <v>3.3399000000000001</v>
      </c>
      <c r="D177" s="50">
        <v>9.2768999999999995</v>
      </c>
      <c r="E177" s="50">
        <v>9.3450000000000006</v>
      </c>
      <c r="F177" s="50">
        <v>12.169600000000001</v>
      </c>
      <c r="G177" s="50">
        <v>11.562200000000001</v>
      </c>
      <c r="H177" s="50">
        <v>4.7691999999999997</v>
      </c>
      <c r="I177" s="50">
        <v>12.0966</v>
      </c>
      <c r="J177" s="50">
        <v>12.5456</v>
      </c>
      <c r="K177" s="50">
        <v>13.896000000000001</v>
      </c>
      <c r="L177" s="50">
        <v>1.0357000000000001</v>
      </c>
      <c r="M177" s="50">
        <v>1.2800000000000001E-2</v>
      </c>
      <c r="N177" s="50">
        <v>1.1182000000000001</v>
      </c>
      <c r="O177" s="50">
        <v>1.4729000000000001</v>
      </c>
      <c r="P177" s="50">
        <v>0.79710000000000003</v>
      </c>
    </row>
    <row r="178" spans="1:16">
      <c r="A178" s="15">
        <v>45627</v>
      </c>
      <c r="B178" s="50">
        <v>8.3241999999999994</v>
      </c>
      <c r="C178" s="50">
        <v>3.3456999999999999</v>
      </c>
      <c r="D178" s="50">
        <v>9.0486000000000004</v>
      </c>
      <c r="E178" s="50">
        <v>9.6065000000000005</v>
      </c>
      <c r="F178" s="50">
        <v>12.404999999999999</v>
      </c>
      <c r="G178" s="50">
        <v>11.0335</v>
      </c>
      <c r="H178" s="50">
        <v>4.6271000000000004</v>
      </c>
      <c r="I178" s="50">
        <v>12.2431</v>
      </c>
      <c r="J178" s="50">
        <v>12.2262</v>
      </c>
      <c r="K178" s="50">
        <v>14.101800000000001</v>
      </c>
      <c r="L178" s="50">
        <v>0.89400000000000002</v>
      </c>
      <c r="M178" s="50">
        <v>1.24E-2</v>
      </c>
      <c r="N178" s="50">
        <v>1.0933999999999999</v>
      </c>
      <c r="O178" s="50">
        <v>1.1528</v>
      </c>
      <c r="P178" s="50">
        <v>0.81630000000000003</v>
      </c>
    </row>
    <row r="179" spans="1:16">
      <c r="A179" s="15">
        <v>45658</v>
      </c>
      <c r="B179" s="50">
        <v>8.2140000000000004</v>
      </c>
      <c r="C179" s="50">
        <v>3.2656000000000001</v>
      </c>
      <c r="D179" s="50">
        <v>8.7887000000000004</v>
      </c>
      <c r="E179" s="50">
        <v>9.7521000000000004</v>
      </c>
      <c r="F179" s="50">
        <v>11.854100000000001</v>
      </c>
      <c r="G179" s="50">
        <v>11.185600000000001</v>
      </c>
      <c r="H179" s="50">
        <v>4.9271000000000003</v>
      </c>
      <c r="I179" s="50">
        <v>12.149900000000001</v>
      </c>
      <c r="J179" s="50">
        <v>12.447900000000001</v>
      </c>
      <c r="K179" s="50">
        <v>13.5847</v>
      </c>
      <c r="L179" s="50">
        <v>0.94059999999999999</v>
      </c>
      <c r="M179" s="50">
        <v>1.15E-2</v>
      </c>
      <c r="N179" s="50">
        <v>1.1633</v>
      </c>
      <c r="O179" s="50">
        <v>1.2608999999999999</v>
      </c>
      <c r="P179" s="50">
        <v>0.89159999999999995</v>
      </c>
    </row>
    <row r="180" spans="1:16">
      <c r="A180" s="15">
        <v>45689</v>
      </c>
      <c r="B180" s="50">
        <v>8.7912999999999997</v>
      </c>
      <c r="C180" s="50">
        <v>3.1989000000000001</v>
      </c>
      <c r="D180" s="50">
        <v>9.6035000000000004</v>
      </c>
      <c r="E180" s="50">
        <v>9.8519000000000005</v>
      </c>
      <c r="F180" s="50">
        <v>11.6572</v>
      </c>
      <c r="G180" s="50">
        <v>11.324299999999999</v>
      </c>
      <c r="H180" s="50">
        <v>4.9279999999999999</v>
      </c>
      <c r="I180" s="50">
        <v>12.101699999999999</v>
      </c>
      <c r="J180" s="50">
        <v>12.5641</v>
      </c>
      <c r="K180" s="50">
        <v>13.464600000000001</v>
      </c>
      <c r="L180" s="50">
        <v>0.84670000000000001</v>
      </c>
      <c r="M180" s="50">
        <v>1.21E-2</v>
      </c>
      <c r="N180" s="50">
        <v>1.0387999999999999</v>
      </c>
      <c r="O180" s="50">
        <v>1.3267</v>
      </c>
      <c r="P180" s="50">
        <v>1.0378000000000001</v>
      </c>
    </row>
    <row r="181" spans="1:16">
      <c r="A181" s="15">
        <v>45717</v>
      </c>
      <c r="B181" s="50">
        <v>8.5730000000000004</v>
      </c>
      <c r="C181" s="50">
        <v>3.2191999999999998</v>
      </c>
      <c r="D181" s="50">
        <v>9.1088000000000005</v>
      </c>
      <c r="E181" s="50">
        <v>10.337</v>
      </c>
      <c r="F181" s="50">
        <v>12.069800000000001</v>
      </c>
      <c r="G181" s="50">
        <v>11.281000000000001</v>
      </c>
      <c r="H181" s="50">
        <v>4.8902000000000001</v>
      </c>
      <c r="I181" s="50">
        <v>11.978999999999999</v>
      </c>
      <c r="J181" s="50">
        <v>12.712199999999999</v>
      </c>
      <c r="K181" s="50">
        <v>14.1112</v>
      </c>
      <c r="L181" s="50">
        <v>0.92259999999999998</v>
      </c>
      <c r="M181" s="50">
        <v>1.1900000000000001E-2</v>
      </c>
      <c r="N181" s="50">
        <v>1.1535</v>
      </c>
      <c r="O181" s="50">
        <v>1.2157</v>
      </c>
      <c r="P181" s="50">
        <v>0.95430000000000004</v>
      </c>
    </row>
    <row r="182" spans="1:16">
      <c r="A182" s="15">
        <v>45748</v>
      </c>
      <c r="B182" s="50">
        <v>8.8879999999999999</v>
      </c>
      <c r="C182" s="50">
        <v>3.2271999999999998</v>
      </c>
      <c r="D182" s="50">
        <v>9.6260999999999992</v>
      </c>
      <c r="E182" s="50">
        <v>10.6309</v>
      </c>
      <c r="F182" s="50">
        <v>11.9657</v>
      </c>
      <c r="G182" s="50">
        <v>11.6836</v>
      </c>
      <c r="H182" s="50">
        <v>4.8964999999999996</v>
      </c>
      <c r="I182" s="50">
        <v>12.7173</v>
      </c>
      <c r="J182" s="50">
        <v>12.705299999999999</v>
      </c>
      <c r="K182" s="50">
        <v>14.074400000000001</v>
      </c>
      <c r="L182" s="50">
        <v>0.97319999999999995</v>
      </c>
      <c r="M182" s="50">
        <v>1.11E-2</v>
      </c>
      <c r="N182" s="50">
        <v>1.2290000000000001</v>
      </c>
      <c r="O182" s="50">
        <v>1.2882</v>
      </c>
      <c r="P182" s="50">
        <v>1.0747</v>
      </c>
    </row>
    <row r="183" spans="1:16">
      <c r="A183" s="15">
        <v>45778</v>
      </c>
      <c r="B183" s="50">
        <v>9.0112000000000005</v>
      </c>
      <c r="C183" s="50">
        <v>3.1539000000000001</v>
      </c>
      <c r="D183" s="50">
        <v>10.029</v>
      </c>
      <c r="E183" s="50">
        <v>9.3986999999999998</v>
      </c>
      <c r="F183" s="50">
        <v>11.7584</v>
      </c>
      <c r="G183" s="50">
        <v>11.820399999999999</v>
      </c>
      <c r="H183" s="50">
        <v>4.8513000000000002</v>
      </c>
      <c r="I183" s="50">
        <v>12.871700000000001</v>
      </c>
      <c r="J183" s="50">
        <v>12.4815</v>
      </c>
      <c r="K183" s="50">
        <v>13.5947</v>
      </c>
      <c r="L183" s="50">
        <v>0.84060000000000001</v>
      </c>
      <c r="M183" s="50">
        <v>1.14E-2</v>
      </c>
      <c r="N183" s="50">
        <v>1.0303</v>
      </c>
      <c r="O183" s="50">
        <v>1.1375999999999999</v>
      </c>
      <c r="P183" s="50">
        <v>1.0773999999999999</v>
      </c>
    </row>
    <row r="184" spans="1:16">
      <c r="A184" s="15">
        <v>45809</v>
      </c>
      <c r="B184" s="50">
        <v>8.9344999999999999</v>
      </c>
      <c r="C184" s="50">
        <v>3.3811</v>
      </c>
      <c r="D184" s="50">
        <v>9.8292999999999999</v>
      </c>
      <c r="E184" s="50">
        <v>10.131399999999999</v>
      </c>
      <c r="F184" s="50">
        <v>11.222300000000001</v>
      </c>
      <c r="G184" s="50">
        <v>11.66</v>
      </c>
      <c r="H184" s="50">
        <v>4.9419000000000004</v>
      </c>
      <c r="I184" s="50">
        <v>12.8775</v>
      </c>
      <c r="J184" s="50">
        <v>12.4998</v>
      </c>
      <c r="K184" s="50">
        <v>12.964499999999999</v>
      </c>
      <c r="L184" s="50">
        <v>0.87990000000000002</v>
      </c>
      <c r="M184" s="50">
        <v>1.09E-2</v>
      </c>
      <c r="N184" s="50">
        <v>1.0609999999999999</v>
      </c>
      <c r="O184" s="50">
        <v>1.2532000000000001</v>
      </c>
      <c r="P184" s="50">
        <v>1.1909000000000001</v>
      </c>
    </row>
    <row r="185" spans="1:16">
      <c r="A185" s="15">
        <v>45839</v>
      </c>
      <c r="B185" s="50">
        <v>8.6809999999999992</v>
      </c>
      <c r="C185" s="50">
        <v>3.2145999999999999</v>
      </c>
      <c r="D185" s="50">
        <v>9.3155000000000001</v>
      </c>
      <c r="E185" s="50">
        <v>11.0435</v>
      </c>
      <c r="F185" s="50">
        <v>11.6638</v>
      </c>
      <c r="G185" s="50">
        <v>11.5867</v>
      </c>
      <c r="H185" s="50">
        <v>4.6653000000000002</v>
      </c>
      <c r="I185" s="50">
        <v>12.726900000000001</v>
      </c>
      <c r="J185" s="50">
        <v>13.1066</v>
      </c>
      <c r="K185" s="50">
        <v>13.989699999999999</v>
      </c>
      <c r="L185" s="50">
        <v>0.91559999999999997</v>
      </c>
      <c r="M185" s="50">
        <v>1.15E-2</v>
      </c>
      <c r="N185" s="50">
        <v>1.103</v>
      </c>
      <c r="O185" s="50">
        <v>1.3198000000000001</v>
      </c>
      <c r="P185" s="50">
        <v>1.1722999999999999</v>
      </c>
    </row>
    <row r="186" spans="1:16">
      <c r="A186" s="15">
        <v>45870</v>
      </c>
      <c r="B186" s="50">
        <v>9.0602</v>
      </c>
      <c r="C186" s="50">
        <v>3.2768000000000002</v>
      </c>
      <c r="D186" s="50">
        <v>9.9080999999999992</v>
      </c>
      <c r="E186" s="50">
        <v>10.91</v>
      </c>
      <c r="F186" s="50">
        <v>11.4567</v>
      </c>
      <c r="G186" s="50">
        <v>11.657999999999999</v>
      </c>
      <c r="H186" s="50">
        <v>4.7431000000000001</v>
      </c>
      <c r="I186" s="50">
        <v>12.758100000000001</v>
      </c>
      <c r="J186" s="50">
        <v>13.0755</v>
      </c>
      <c r="K186" s="50">
        <v>13.7529</v>
      </c>
      <c r="L186" s="50">
        <v>0.90159999999999996</v>
      </c>
      <c r="M186" s="50">
        <v>1.17E-2</v>
      </c>
      <c r="N186" s="50">
        <v>1.0833999999999999</v>
      </c>
      <c r="O186" s="50">
        <v>1.3982000000000001</v>
      </c>
      <c r="P186" s="50">
        <v>1.2584</v>
      </c>
    </row>
    <row r="187" spans="1:16">
      <c r="A187" s="15">
        <v>45901</v>
      </c>
      <c r="B187" s="50">
        <v>8.4433000000000007</v>
      </c>
      <c r="C187" s="50">
        <v>3.2359</v>
      </c>
      <c r="D187" s="50">
        <v>9.4488000000000003</v>
      </c>
      <c r="E187" s="50">
        <v>11.171200000000001</v>
      </c>
      <c r="F187" s="50">
        <v>6.1344000000000003</v>
      </c>
      <c r="G187" s="50">
        <v>11.289199999999999</v>
      </c>
      <c r="H187" s="50">
        <v>4.8479000000000001</v>
      </c>
      <c r="I187" s="50">
        <v>12.508900000000001</v>
      </c>
      <c r="J187" s="50">
        <v>13.5404</v>
      </c>
      <c r="K187" s="50">
        <v>6.2195</v>
      </c>
      <c r="L187" s="50">
        <v>0.79149999999999998</v>
      </c>
      <c r="M187" s="50">
        <v>0.01</v>
      </c>
      <c r="N187" s="50">
        <v>1.0468999999999999</v>
      </c>
      <c r="O187" s="50">
        <v>0.81189999999999996</v>
      </c>
      <c r="P187" s="50">
        <v>1.3313999999999999</v>
      </c>
    </row>
    <row r="188" spans="1:16">
      <c r="A188" s="15">
        <v>45931</v>
      </c>
      <c r="B188" s="50">
        <v>8.3045000000000009</v>
      </c>
      <c r="C188" s="50">
        <v>3.2862</v>
      </c>
      <c r="D188" s="50">
        <v>9.3071000000000002</v>
      </c>
      <c r="E188" s="50">
        <v>11.378399999999999</v>
      </c>
      <c r="F188" s="50">
        <v>4.7096999999999998</v>
      </c>
      <c r="G188" s="50">
        <v>11.165900000000001</v>
      </c>
      <c r="H188" s="50">
        <v>4.8860999999999999</v>
      </c>
      <c r="I188" s="50">
        <v>12.485200000000001</v>
      </c>
      <c r="J188" s="50">
        <v>13.3355</v>
      </c>
      <c r="K188" s="50">
        <v>4.7161999999999997</v>
      </c>
      <c r="L188" s="50">
        <v>0.8589</v>
      </c>
      <c r="M188" s="50">
        <v>1.01E-2</v>
      </c>
      <c r="N188" s="50">
        <v>1.1175999999999999</v>
      </c>
      <c r="O188" s="50">
        <v>1.0992</v>
      </c>
      <c r="P188" s="50">
        <v>2.1648000000000001</v>
      </c>
    </row>
    <row r="189" spans="1:16">
      <c r="A189" s="15">
        <v>45962</v>
      </c>
      <c r="B189" s="50">
        <v>8.8026</v>
      </c>
      <c r="C189" s="50">
        <v>3.1709999999999998</v>
      </c>
      <c r="D189" s="50">
        <v>9.9086999999999996</v>
      </c>
      <c r="E189" s="50">
        <v>12.036300000000001</v>
      </c>
      <c r="F189" s="50">
        <v>5.3905000000000003</v>
      </c>
      <c r="G189" s="50">
        <v>11.427199999999999</v>
      </c>
      <c r="H189" s="50">
        <v>4.8726000000000003</v>
      </c>
      <c r="I189" s="50">
        <v>12.594099999999999</v>
      </c>
      <c r="J189" s="50">
        <v>13.760400000000001</v>
      </c>
      <c r="K189" s="50">
        <v>5.7262000000000004</v>
      </c>
      <c r="L189" s="50">
        <v>0.77200000000000002</v>
      </c>
      <c r="M189" s="50">
        <v>0.01</v>
      </c>
      <c r="N189" s="50">
        <v>1.0689</v>
      </c>
      <c r="O189" s="50">
        <v>0.84960000000000002</v>
      </c>
      <c r="P189" s="50">
        <v>0.99080000000000001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9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7" t="s">
        <v>131</v>
      </c>
      <c r="B1" s="17"/>
    </row>
    <row r="2" spans="1:6" ht="5.25" customHeight="1"/>
    <row r="3" spans="1:6">
      <c r="A3" s="115" t="s">
        <v>127</v>
      </c>
    </row>
    <row r="4" spans="1:6" ht="12.75" customHeight="1">
      <c r="A4" s="18" t="s">
        <v>130</v>
      </c>
    </row>
    <row r="5" spans="1:6" ht="12.75" customHeight="1">
      <c r="A5" s="19" t="s">
        <v>128</v>
      </c>
    </row>
    <row r="6" spans="1:6" s="25" customFormat="1" ht="15" customHeight="1">
      <c r="A6" s="199" t="s">
        <v>0</v>
      </c>
      <c r="B6" s="258" t="s">
        <v>215</v>
      </c>
      <c r="C6" s="259" t="s">
        <v>129</v>
      </c>
      <c r="D6" s="259" t="s">
        <v>188</v>
      </c>
    </row>
    <row r="7" spans="1:6" s="25" customFormat="1" ht="15" customHeight="1">
      <c r="A7" s="200"/>
      <c r="B7" s="258"/>
      <c r="C7" s="260"/>
      <c r="D7" s="260"/>
    </row>
    <row r="8" spans="1:6" s="25" customFormat="1" ht="25.5" customHeight="1">
      <c r="A8" s="201"/>
      <c r="B8" s="258"/>
      <c r="C8" s="261"/>
      <c r="D8" s="261"/>
    </row>
    <row r="9" spans="1:6" s="25" customFormat="1" hidden="1">
      <c r="A9" s="133"/>
      <c r="B9" s="143"/>
      <c r="C9" s="144"/>
      <c r="D9" s="144"/>
    </row>
    <row r="10" spans="1:6" s="25" customFormat="1">
      <c r="A10" s="23">
        <v>1</v>
      </c>
      <c r="B10" s="154">
        <v>2</v>
      </c>
      <c r="C10" s="154">
        <v>3</v>
      </c>
      <c r="D10" s="53">
        <v>4</v>
      </c>
    </row>
    <row r="11" spans="1:6" hidden="1" outlineLevel="1">
      <c r="A11" s="54">
        <v>40544</v>
      </c>
      <c r="B11" s="155">
        <v>3</v>
      </c>
      <c r="C11" s="155">
        <v>14</v>
      </c>
      <c r="D11" s="150" t="s">
        <v>189</v>
      </c>
      <c r="E11" s="47"/>
      <c r="F11" s="47"/>
    </row>
    <row r="12" spans="1:6" hidden="1" outlineLevel="1">
      <c r="A12" s="54">
        <v>40575</v>
      </c>
      <c r="B12" s="155">
        <v>3</v>
      </c>
      <c r="C12" s="155">
        <v>14</v>
      </c>
      <c r="D12" s="150" t="s">
        <v>189</v>
      </c>
      <c r="E12" s="47"/>
      <c r="F12" s="47"/>
    </row>
    <row r="13" spans="1:6" hidden="1" outlineLevel="1">
      <c r="A13" s="54">
        <v>40603</v>
      </c>
      <c r="B13" s="155">
        <v>3</v>
      </c>
      <c r="C13" s="155">
        <v>14</v>
      </c>
      <c r="D13" s="150" t="s">
        <v>189</v>
      </c>
      <c r="E13" s="47"/>
      <c r="F13" s="47"/>
    </row>
    <row r="14" spans="1:6" hidden="1" outlineLevel="1">
      <c r="A14" s="54">
        <v>40634</v>
      </c>
      <c r="B14" s="155">
        <v>3</v>
      </c>
      <c r="C14" s="155">
        <v>14</v>
      </c>
      <c r="D14" s="150" t="s">
        <v>189</v>
      </c>
      <c r="E14" s="47"/>
      <c r="F14" s="47"/>
    </row>
    <row r="15" spans="1:6" hidden="1" outlineLevel="1">
      <c r="A15" s="54">
        <v>40664</v>
      </c>
      <c r="B15" s="155">
        <v>3</v>
      </c>
      <c r="C15" s="155">
        <v>13</v>
      </c>
      <c r="D15" s="150" t="s">
        <v>189</v>
      </c>
      <c r="E15" s="47"/>
      <c r="F15" s="47"/>
    </row>
    <row r="16" spans="1:6" hidden="1" outlineLevel="1">
      <c r="A16" s="54">
        <v>40695</v>
      </c>
      <c r="B16" s="155">
        <v>3</v>
      </c>
      <c r="C16" s="155">
        <v>13</v>
      </c>
      <c r="D16" s="150" t="s">
        <v>189</v>
      </c>
      <c r="E16" s="47"/>
      <c r="F16" s="47"/>
    </row>
    <row r="17" spans="1:6" hidden="1" outlineLevel="1">
      <c r="A17" s="54">
        <v>40725</v>
      </c>
      <c r="B17" s="155">
        <v>3</v>
      </c>
      <c r="C17" s="155">
        <v>13</v>
      </c>
      <c r="D17" s="150" t="s">
        <v>189</v>
      </c>
      <c r="E17" s="47"/>
      <c r="F17" s="47"/>
    </row>
    <row r="18" spans="1:6" hidden="1" outlineLevel="1">
      <c r="A18" s="54">
        <v>40756</v>
      </c>
      <c r="B18" s="155">
        <v>3</v>
      </c>
      <c r="C18" s="155">
        <v>13</v>
      </c>
      <c r="D18" s="150" t="s">
        <v>189</v>
      </c>
      <c r="E18" s="47"/>
      <c r="F18" s="47"/>
    </row>
    <row r="19" spans="1:6" hidden="1" outlineLevel="1">
      <c r="A19" s="54">
        <v>40787</v>
      </c>
      <c r="B19" s="155">
        <v>3</v>
      </c>
      <c r="C19" s="155">
        <v>12</v>
      </c>
      <c r="D19" s="150" t="s">
        <v>189</v>
      </c>
      <c r="E19" s="47"/>
      <c r="F19" s="47"/>
    </row>
    <row r="20" spans="1:6" hidden="1" outlineLevel="1">
      <c r="A20" s="54">
        <v>40817</v>
      </c>
      <c r="B20" s="155">
        <v>3</v>
      </c>
      <c r="C20" s="155">
        <v>12</v>
      </c>
      <c r="D20" s="150" t="s">
        <v>189</v>
      </c>
      <c r="E20" s="47"/>
      <c r="F20" s="47"/>
    </row>
    <row r="21" spans="1:6" hidden="1" outlineLevel="1">
      <c r="A21" s="54">
        <v>40848</v>
      </c>
      <c r="B21" s="155">
        <v>3</v>
      </c>
      <c r="C21" s="155">
        <v>11</v>
      </c>
      <c r="D21" s="150" t="s">
        <v>189</v>
      </c>
      <c r="E21" s="47"/>
      <c r="F21" s="47"/>
    </row>
    <row r="22" spans="1:6" hidden="1" outlineLevel="1">
      <c r="A22" s="54">
        <v>40878</v>
      </c>
      <c r="B22" s="155">
        <v>3</v>
      </c>
      <c r="C22" s="155">
        <v>11</v>
      </c>
      <c r="D22" s="150" t="s">
        <v>189</v>
      </c>
      <c r="E22" s="47"/>
      <c r="F22" s="47"/>
    </row>
    <row r="23" spans="1:6" hidden="1" outlineLevel="1">
      <c r="A23" s="54">
        <v>40909</v>
      </c>
      <c r="B23" s="155">
        <v>3</v>
      </c>
      <c r="C23" s="155">
        <v>11</v>
      </c>
      <c r="D23" s="150" t="s">
        <v>189</v>
      </c>
      <c r="E23" s="47"/>
      <c r="F23" s="47"/>
    </row>
    <row r="24" spans="1:6" hidden="1" outlineLevel="1">
      <c r="A24" s="54">
        <v>40940</v>
      </c>
      <c r="B24" s="155">
        <v>3</v>
      </c>
      <c r="C24" s="155">
        <v>11</v>
      </c>
      <c r="D24" s="150" t="s">
        <v>189</v>
      </c>
      <c r="E24" s="47"/>
      <c r="F24" s="47"/>
    </row>
    <row r="25" spans="1:6" hidden="1" outlineLevel="1">
      <c r="A25" s="54">
        <v>40969</v>
      </c>
      <c r="B25" s="155">
        <v>3</v>
      </c>
      <c r="C25" s="155">
        <v>11</v>
      </c>
      <c r="D25" s="150" t="s">
        <v>189</v>
      </c>
      <c r="E25" s="47"/>
      <c r="F25" s="47"/>
    </row>
    <row r="26" spans="1:6" hidden="1" outlineLevel="1">
      <c r="A26" s="54">
        <v>41000</v>
      </c>
      <c r="B26" s="155">
        <v>3</v>
      </c>
      <c r="C26" s="155">
        <v>10</v>
      </c>
      <c r="D26" s="150" t="s">
        <v>189</v>
      </c>
      <c r="E26" s="47"/>
      <c r="F26" s="47"/>
    </row>
    <row r="27" spans="1:6" hidden="1" outlineLevel="1">
      <c r="A27" s="54">
        <v>41030</v>
      </c>
      <c r="B27" s="155">
        <v>3</v>
      </c>
      <c r="C27" s="155">
        <v>10</v>
      </c>
      <c r="D27" s="150" t="s">
        <v>189</v>
      </c>
      <c r="E27" s="47"/>
      <c r="F27" s="47"/>
    </row>
    <row r="28" spans="1:6" hidden="1" outlineLevel="1">
      <c r="A28" s="54">
        <v>41061</v>
      </c>
      <c r="B28" s="155">
        <v>3</v>
      </c>
      <c r="C28" s="155">
        <v>10</v>
      </c>
      <c r="D28" s="150" t="s">
        <v>189</v>
      </c>
      <c r="E28" s="47"/>
      <c r="F28" s="47"/>
    </row>
    <row r="29" spans="1:6" hidden="1" outlineLevel="1">
      <c r="A29" s="54">
        <v>41091</v>
      </c>
      <c r="B29" s="155">
        <v>3</v>
      </c>
      <c r="C29" s="155">
        <v>10</v>
      </c>
      <c r="D29" s="150" t="s">
        <v>189</v>
      </c>
      <c r="E29" s="47"/>
      <c r="F29" s="47"/>
    </row>
    <row r="30" spans="1:6" hidden="1" outlineLevel="1">
      <c r="A30" s="54">
        <v>41122</v>
      </c>
      <c r="B30" s="155">
        <v>3</v>
      </c>
      <c r="C30" s="155">
        <v>10</v>
      </c>
      <c r="D30" s="150" t="s">
        <v>189</v>
      </c>
      <c r="E30" s="47"/>
      <c r="F30" s="47"/>
    </row>
    <row r="31" spans="1:6" hidden="1" outlineLevel="1">
      <c r="A31" s="54">
        <v>41153</v>
      </c>
      <c r="B31" s="155">
        <v>3</v>
      </c>
      <c r="C31" s="155">
        <v>10</v>
      </c>
      <c r="D31" s="150" t="s">
        <v>189</v>
      </c>
      <c r="E31" s="47"/>
      <c r="F31" s="47"/>
    </row>
    <row r="32" spans="1:6" hidden="1" outlineLevel="1">
      <c r="A32" s="54">
        <v>41183</v>
      </c>
      <c r="B32" s="155">
        <v>3</v>
      </c>
      <c r="C32" s="155">
        <v>9</v>
      </c>
      <c r="D32" s="150" t="s">
        <v>189</v>
      </c>
      <c r="E32" s="47"/>
      <c r="F32" s="47"/>
    </row>
    <row r="33" spans="1:6" hidden="1" outlineLevel="1">
      <c r="A33" s="54">
        <v>41214</v>
      </c>
      <c r="B33" s="155">
        <v>3</v>
      </c>
      <c r="C33" s="155">
        <v>9</v>
      </c>
      <c r="D33" s="150" t="s">
        <v>189</v>
      </c>
      <c r="E33" s="47"/>
      <c r="F33" s="47"/>
    </row>
    <row r="34" spans="1:6" hidden="1" outlineLevel="1">
      <c r="A34" s="54">
        <v>41244</v>
      </c>
      <c r="B34" s="155">
        <v>3</v>
      </c>
      <c r="C34" s="155">
        <v>9</v>
      </c>
      <c r="D34" s="150" t="s">
        <v>189</v>
      </c>
      <c r="E34" s="47"/>
      <c r="F34" s="47"/>
    </row>
    <row r="35" spans="1:6" hidden="1" outlineLevel="1">
      <c r="A35" s="54">
        <v>41275</v>
      </c>
      <c r="B35" s="155">
        <v>3</v>
      </c>
      <c r="C35" s="155">
        <v>9</v>
      </c>
      <c r="D35" s="150" t="s">
        <v>189</v>
      </c>
      <c r="E35" s="47"/>
      <c r="F35" s="47"/>
    </row>
    <row r="36" spans="1:6" hidden="1" outlineLevel="1">
      <c r="A36" s="54">
        <v>41306</v>
      </c>
      <c r="B36" s="155">
        <v>3</v>
      </c>
      <c r="C36" s="155">
        <v>9</v>
      </c>
      <c r="D36" s="150" t="s">
        <v>189</v>
      </c>
      <c r="E36" s="47"/>
      <c r="F36" s="47"/>
    </row>
    <row r="37" spans="1:6" hidden="1" outlineLevel="1">
      <c r="A37" s="54">
        <v>41334</v>
      </c>
      <c r="B37" s="155">
        <v>3</v>
      </c>
      <c r="C37" s="155">
        <v>8</v>
      </c>
      <c r="D37" s="150" t="s">
        <v>189</v>
      </c>
      <c r="E37" s="47"/>
      <c r="F37" s="47"/>
    </row>
    <row r="38" spans="1:6" hidden="1" outlineLevel="1">
      <c r="A38" s="54">
        <v>41365</v>
      </c>
      <c r="B38" s="155">
        <v>3</v>
      </c>
      <c r="C38" s="155">
        <v>8</v>
      </c>
      <c r="D38" s="150" t="s">
        <v>189</v>
      </c>
      <c r="E38" s="47"/>
      <c r="F38" s="47"/>
    </row>
    <row r="39" spans="1:6" hidden="1" outlineLevel="1">
      <c r="A39" s="54">
        <v>41395</v>
      </c>
      <c r="B39" s="155">
        <v>3</v>
      </c>
      <c r="C39" s="155">
        <v>8</v>
      </c>
      <c r="D39" s="150" t="s">
        <v>189</v>
      </c>
      <c r="E39" s="47"/>
      <c r="F39" s="47"/>
    </row>
    <row r="40" spans="1:6" hidden="1" outlineLevel="1">
      <c r="A40" s="54">
        <v>41426</v>
      </c>
      <c r="B40" s="155">
        <v>3</v>
      </c>
      <c r="C40" s="155">
        <v>8</v>
      </c>
      <c r="D40" s="150" t="s">
        <v>189</v>
      </c>
      <c r="E40" s="47"/>
      <c r="F40" s="47"/>
    </row>
    <row r="41" spans="1:6" hidden="1" outlineLevel="1">
      <c r="A41" s="54">
        <v>41456</v>
      </c>
      <c r="B41" s="155">
        <v>3</v>
      </c>
      <c r="C41" s="155">
        <v>7</v>
      </c>
      <c r="D41" s="150" t="s">
        <v>189</v>
      </c>
      <c r="E41" s="47"/>
      <c r="F41" s="47"/>
    </row>
    <row r="42" spans="1:6" hidden="1" outlineLevel="1">
      <c r="A42" s="54">
        <v>41487</v>
      </c>
      <c r="B42" s="155">
        <v>3</v>
      </c>
      <c r="C42" s="155">
        <v>7</v>
      </c>
      <c r="D42" s="150" t="s">
        <v>189</v>
      </c>
      <c r="E42" s="47"/>
      <c r="F42" s="47"/>
    </row>
    <row r="43" spans="1:6" hidden="1" outlineLevel="1">
      <c r="A43" s="54">
        <v>41518</v>
      </c>
      <c r="B43" s="155">
        <v>3</v>
      </c>
      <c r="C43" s="155">
        <v>6</v>
      </c>
      <c r="D43" s="150" t="s">
        <v>189</v>
      </c>
      <c r="E43" s="47"/>
      <c r="F43" s="47"/>
    </row>
    <row r="44" spans="1:6" hidden="1" outlineLevel="1">
      <c r="A44" s="54">
        <v>41548</v>
      </c>
      <c r="B44" s="155">
        <v>3</v>
      </c>
      <c r="C44" s="155">
        <v>6</v>
      </c>
      <c r="D44" s="150" t="s">
        <v>189</v>
      </c>
      <c r="E44" s="47"/>
      <c r="F44" s="47"/>
    </row>
    <row r="45" spans="1:6" hidden="1" outlineLevel="1">
      <c r="A45" s="54">
        <v>41579</v>
      </c>
      <c r="B45" s="155">
        <v>3</v>
      </c>
      <c r="C45" s="155">
        <v>6</v>
      </c>
      <c r="D45" s="150" t="s">
        <v>189</v>
      </c>
      <c r="E45" s="47"/>
      <c r="F45" s="47"/>
    </row>
    <row r="46" spans="1:6" hidden="1" outlineLevel="1">
      <c r="A46" s="54">
        <v>41609</v>
      </c>
      <c r="B46" s="155">
        <v>3</v>
      </c>
      <c r="C46" s="155">
        <v>6</v>
      </c>
      <c r="D46" s="150" t="s">
        <v>189</v>
      </c>
      <c r="E46" s="47"/>
      <c r="F46" s="47"/>
    </row>
    <row r="47" spans="1:6" hidden="1" outlineLevel="1">
      <c r="A47" s="54">
        <v>41640</v>
      </c>
      <c r="B47" s="155">
        <v>3</v>
      </c>
      <c r="C47" s="155">
        <v>6</v>
      </c>
      <c r="D47" s="150" t="s">
        <v>189</v>
      </c>
      <c r="E47" s="47"/>
      <c r="F47" s="47"/>
    </row>
    <row r="48" spans="1:6" hidden="1" outlineLevel="1">
      <c r="A48" s="54">
        <v>41671</v>
      </c>
      <c r="B48" s="155">
        <v>3</v>
      </c>
      <c r="C48" s="155">
        <v>6</v>
      </c>
      <c r="D48" s="150" t="s">
        <v>189</v>
      </c>
      <c r="E48" s="47"/>
      <c r="F48" s="47"/>
    </row>
    <row r="49" spans="1:6" hidden="1" outlineLevel="1">
      <c r="A49" s="54">
        <v>41699</v>
      </c>
      <c r="B49" s="155">
        <v>3</v>
      </c>
      <c r="C49" s="155">
        <v>6</v>
      </c>
      <c r="D49" s="150" t="s">
        <v>189</v>
      </c>
      <c r="E49" s="47"/>
      <c r="F49" s="47"/>
    </row>
    <row r="50" spans="1:6" hidden="1" outlineLevel="1">
      <c r="A50" s="54">
        <v>41730</v>
      </c>
      <c r="B50" s="155">
        <v>3</v>
      </c>
      <c r="C50" s="155">
        <v>6</v>
      </c>
      <c r="D50" s="150" t="s">
        <v>189</v>
      </c>
      <c r="E50" s="47"/>
      <c r="F50" s="47"/>
    </row>
    <row r="51" spans="1:6" hidden="1" outlineLevel="1">
      <c r="A51" s="54">
        <v>41760</v>
      </c>
      <c r="B51" s="155">
        <v>3</v>
      </c>
      <c r="C51" s="155">
        <v>6</v>
      </c>
      <c r="D51" s="150" t="s">
        <v>189</v>
      </c>
      <c r="E51" s="47"/>
      <c r="F51" s="47"/>
    </row>
    <row r="52" spans="1:6" hidden="1" outlineLevel="1">
      <c r="A52" s="54">
        <v>41791</v>
      </c>
      <c r="B52" s="155">
        <v>3</v>
      </c>
      <c r="C52" s="155">
        <v>6</v>
      </c>
      <c r="D52" s="150" t="s">
        <v>189</v>
      </c>
      <c r="E52" s="47"/>
      <c r="F52" s="47"/>
    </row>
    <row r="53" spans="1:6" hidden="1" outlineLevel="1">
      <c r="A53" s="54">
        <v>41821</v>
      </c>
      <c r="B53" s="155">
        <v>3</v>
      </c>
      <c r="C53" s="155">
        <v>6</v>
      </c>
      <c r="D53" s="150" t="s">
        <v>189</v>
      </c>
      <c r="E53" s="47"/>
      <c r="F53" s="47"/>
    </row>
    <row r="54" spans="1:6" hidden="1" outlineLevel="1" collapsed="1">
      <c r="A54" s="54">
        <v>41852</v>
      </c>
      <c r="B54" s="155">
        <v>3</v>
      </c>
      <c r="C54" s="155">
        <v>6</v>
      </c>
      <c r="D54" s="150" t="s">
        <v>189</v>
      </c>
      <c r="E54" s="47"/>
      <c r="F54" s="47"/>
    </row>
    <row r="55" spans="1:6" hidden="1" outlineLevel="1" collapsed="1">
      <c r="A55" s="54">
        <v>41883</v>
      </c>
      <c r="B55" s="155">
        <v>3</v>
      </c>
      <c r="C55" s="155">
        <v>5</v>
      </c>
      <c r="D55" s="150" t="s">
        <v>189</v>
      </c>
      <c r="E55" s="47"/>
      <c r="F55" s="47"/>
    </row>
    <row r="56" spans="1:6" hidden="1" outlineLevel="1" collapsed="1">
      <c r="A56" s="54">
        <v>41913</v>
      </c>
      <c r="B56" s="155">
        <v>3</v>
      </c>
      <c r="C56" s="155">
        <v>5</v>
      </c>
      <c r="D56" s="150" t="s">
        <v>189</v>
      </c>
      <c r="E56" s="47"/>
      <c r="F56" s="47"/>
    </row>
    <row r="57" spans="1:6" hidden="1" outlineLevel="1" collapsed="1">
      <c r="A57" s="54">
        <v>41944</v>
      </c>
      <c r="B57" s="155">
        <v>3</v>
      </c>
      <c r="C57" s="155">
        <v>5</v>
      </c>
      <c r="D57" s="150" t="s">
        <v>189</v>
      </c>
      <c r="E57" s="47"/>
      <c r="F57" s="47"/>
    </row>
    <row r="58" spans="1:6" hidden="1" outlineLevel="1">
      <c r="A58" s="54">
        <v>41974</v>
      </c>
      <c r="B58" s="155">
        <v>3</v>
      </c>
      <c r="C58" s="155">
        <v>5</v>
      </c>
      <c r="D58" s="150" t="s">
        <v>189</v>
      </c>
      <c r="E58" s="47"/>
      <c r="F58" s="47"/>
    </row>
    <row r="59" spans="1:6" hidden="1" outlineLevel="1">
      <c r="A59" s="54">
        <v>42005</v>
      </c>
      <c r="B59" s="155">
        <v>3</v>
      </c>
      <c r="C59" s="155">
        <v>5</v>
      </c>
      <c r="D59" s="150" t="s">
        <v>189</v>
      </c>
      <c r="E59" s="47"/>
      <c r="F59" s="47"/>
    </row>
    <row r="60" spans="1:6" hidden="1" outlineLevel="1" collapsed="1">
      <c r="A60" s="54">
        <v>42036</v>
      </c>
      <c r="B60" s="155">
        <v>3</v>
      </c>
      <c r="C60" s="155">
        <v>5</v>
      </c>
      <c r="D60" s="150" t="s">
        <v>189</v>
      </c>
      <c r="E60" s="47"/>
      <c r="F60" s="47"/>
    </row>
    <row r="61" spans="1:6" hidden="1" outlineLevel="1" collapsed="1">
      <c r="A61" s="54">
        <v>42064</v>
      </c>
      <c r="B61" s="155">
        <v>3</v>
      </c>
      <c r="C61" s="155">
        <v>5</v>
      </c>
      <c r="D61" s="150" t="s">
        <v>189</v>
      </c>
      <c r="E61" s="47"/>
      <c r="F61" s="47"/>
    </row>
    <row r="62" spans="1:6" hidden="1" outlineLevel="1" collapsed="1">
      <c r="A62" s="54">
        <v>42095</v>
      </c>
      <c r="B62" s="155">
        <v>3</v>
      </c>
      <c r="C62" s="155">
        <v>5</v>
      </c>
      <c r="D62" s="150" t="s">
        <v>189</v>
      </c>
      <c r="E62" s="47"/>
      <c r="F62" s="47"/>
    </row>
    <row r="63" spans="1:6" hidden="1" outlineLevel="1" collapsed="1">
      <c r="A63" s="54">
        <v>42125</v>
      </c>
      <c r="B63" s="155">
        <v>3</v>
      </c>
      <c r="C63" s="155">
        <v>5</v>
      </c>
      <c r="D63" s="150" t="s">
        <v>189</v>
      </c>
      <c r="E63" s="47"/>
      <c r="F63" s="47"/>
    </row>
    <row r="64" spans="1:6" hidden="1" outlineLevel="1">
      <c r="A64" s="54">
        <v>42156</v>
      </c>
      <c r="B64" s="155">
        <v>3</v>
      </c>
      <c r="C64" s="155">
        <v>5</v>
      </c>
      <c r="D64" s="150" t="s">
        <v>189</v>
      </c>
      <c r="E64" s="47"/>
      <c r="F64" s="47"/>
    </row>
    <row r="65" spans="1:6" hidden="1" outlineLevel="1">
      <c r="A65" s="54">
        <v>42186</v>
      </c>
      <c r="B65" s="155">
        <v>3</v>
      </c>
      <c r="C65" s="155">
        <v>5</v>
      </c>
      <c r="D65" s="150" t="s">
        <v>189</v>
      </c>
      <c r="E65" s="47"/>
      <c r="F65" s="47"/>
    </row>
    <row r="66" spans="1:6" hidden="1" outlineLevel="1">
      <c r="A66" s="54">
        <v>42217</v>
      </c>
      <c r="B66" s="155">
        <v>3</v>
      </c>
      <c r="C66" s="155">
        <v>5</v>
      </c>
      <c r="D66" s="150" t="s">
        <v>189</v>
      </c>
      <c r="E66" s="47"/>
      <c r="F66" s="47"/>
    </row>
    <row r="67" spans="1:6" hidden="1" outlineLevel="1">
      <c r="A67" s="54">
        <v>42248</v>
      </c>
      <c r="B67" s="155">
        <v>3</v>
      </c>
      <c r="C67" s="155">
        <v>4</v>
      </c>
      <c r="D67" s="150" t="s">
        <v>189</v>
      </c>
      <c r="E67" s="47"/>
      <c r="F67" s="47"/>
    </row>
    <row r="68" spans="1:6" hidden="1" outlineLevel="1" collapsed="1">
      <c r="A68" s="54">
        <v>42278</v>
      </c>
      <c r="B68" s="155">
        <v>3</v>
      </c>
      <c r="C68" s="155">
        <v>4</v>
      </c>
      <c r="D68" s="150" t="s">
        <v>189</v>
      </c>
      <c r="E68" s="47"/>
      <c r="F68" s="47"/>
    </row>
    <row r="69" spans="1:6" hidden="1" outlineLevel="1" collapsed="1">
      <c r="A69" s="54">
        <v>42309</v>
      </c>
      <c r="B69" s="155">
        <v>3</v>
      </c>
      <c r="C69" s="155">
        <v>4</v>
      </c>
      <c r="D69" s="150" t="s">
        <v>189</v>
      </c>
      <c r="E69" s="47"/>
      <c r="F69" s="47"/>
    </row>
    <row r="70" spans="1:6" hidden="1" outlineLevel="1" collapsed="1">
      <c r="A70" s="54">
        <v>42339</v>
      </c>
      <c r="B70" s="155">
        <v>3</v>
      </c>
      <c r="C70" s="155">
        <v>3</v>
      </c>
      <c r="D70" s="47">
        <v>538</v>
      </c>
      <c r="E70" s="47"/>
      <c r="F70" s="47"/>
    </row>
    <row r="71" spans="1:6" hidden="1" outlineLevel="1" collapsed="1">
      <c r="A71" s="54">
        <v>42370</v>
      </c>
      <c r="B71" s="155">
        <v>3</v>
      </c>
      <c r="C71" s="155">
        <v>3</v>
      </c>
      <c r="D71" s="47">
        <v>538</v>
      </c>
      <c r="E71" s="47"/>
      <c r="F71" s="47"/>
    </row>
    <row r="72" spans="1:6" hidden="1" outlineLevel="1" collapsed="1">
      <c r="A72" s="54">
        <v>42401</v>
      </c>
      <c r="B72" s="155">
        <v>3</v>
      </c>
      <c r="C72" s="155">
        <v>3</v>
      </c>
      <c r="D72" s="47">
        <v>538</v>
      </c>
      <c r="E72" s="47"/>
      <c r="F72" s="47"/>
    </row>
    <row r="73" spans="1:6" hidden="1" outlineLevel="1" collapsed="1">
      <c r="A73" s="54">
        <v>42430</v>
      </c>
      <c r="B73" s="155">
        <v>3</v>
      </c>
      <c r="C73" s="155">
        <v>3</v>
      </c>
      <c r="D73" s="47">
        <v>530</v>
      </c>
      <c r="E73" s="47"/>
      <c r="F73" s="47"/>
    </row>
    <row r="74" spans="1:6" hidden="1" outlineLevel="1" collapsed="1">
      <c r="A74" s="54">
        <v>42461</v>
      </c>
      <c r="B74" s="155">
        <v>3</v>
      </c>
      <c r="C74" s="155">
        <v>3</v>
      </c>
      <c r="D74" s="47">
        <v>530</v>
      </c>
      <c r="E74" s="47"/>
      <c r="F74" s="47"/>
    </row>
    <row r="75" spans="1:6" hidden="1" outlineLevel="2">
      <c r="A75" s="54">
        <v>42491</v>
      </c>
      <c r="B75" s="155">
        <v>3</v>
      </c>
      <c r="C75" s="155">
        <v>3</v>
      </c>
      <c r="D75" s="47">
        <v>530</v>
      </c>
      <c r="E75" s="47"/>
      <c r="F75" s="47"/>
    </row>
    <row r="76" spans="1:6" hidden="1" outlineLevel="1" collapsed="1">
      <c r="A76" s="54">
        <v>42522</v>
      </c>
      <c r="B76" s="155">
        <v>3</v>
      </c>
      <c r="C76" s="155">
        <v>3</v>
      </c>
      <c r="D76" s="47">
        <v>516</v>
      </c>
      <c r="E76" s="47"/>
      <c r="F76" s="47"/>
    </row>
    <row r="77" spans="1:6" hidden="1" outlineLevel="1" collapsed="1">
      <c r="A77" s="54">
        <v>42552</v>
      </c>
      <c r="B77" s="155">
        <v>3</v>
      </c>
      <c r="C77" s="155">
        <v>3</v>
      </c>
      <c r="D77" s="47">
        <v>516</v>
      </c>
    </row>
    <row r="78" spans="1:6" hidden="1" outlineLevel="1" collapsed="1">
      <c r="A78" s="54">
        <v>42583</v>
      </c>
      <c r="B78" s="155">
        <v>3</v>
      </c>
      <c r="C78" s="155">
        <v>3</v>
      </c>
      <c r="D78" s="47">
        <v>516</v>
      </c>
    </row>
    <row r="79" spans="1:6" ht="14.4" hidden="1" outlineLevel="1" collapsed="1">
      <c r="A79" s="54">
        <v>42614</v>
      </c>
      <c r="B79" s="155">
        <v>3</v>
      </c>
      <c r="C79" s="155">
        <v>3</v>
      </c>
      <c r="D79" s="162">
        <v>352</v>
      </c>
    </row>
    <row r="80" spans="1:6" ht="14.4" hidden="1" outlineLevel="1" collapsed="1">
      <c r="A80" s="54">
        <v>42644</v>
      </c>
      <c r="B80" s="155">
        <v>3</v>
      </c>
      <c r="C80" s="155">
        <v>3</v>
      </c>
      <c r="D80" s="162">
        <v>352</v>
      </c>
    </row>
    <row r="81" spans="1:4" ht="14.4" hidden="1" outlineLevel="1" collapsed="1">
      <c r="A81" s="54">
        <v>42675</v>
      </c>
      <c r="B81" s="155">
        <v>3</v>
      </c>
      <c r="C81" s="155">
        <v>3</v>
      </c>
      <c r="D81" s="162">
        <v>352</v>
      </c>
    </row>
    <row r="82" spans="1:4" ht="14.4" hidden="1" outlineLevel="1" collapsed="1">
      <c r="A82" s="54">
        <v>42705</v>
      </c>
      <c r="B82" s="155">
        <v>3</v>
      </c>
      <c r="C82" s="155">
        <v>3</v>
      </c>
      <c r="D82" s="162">
        <v>492</v>
      </c>
    </row>
    <row r="83" spans="1:4" ht="14.4" hidden="1" outlineLevel="1" collapsed="1">
      <c r="A83" s="54">
        <v>42736</v>
      </c>
      <c r="B83" s="155">
        <v>3</v>
      </c>
      <c r="C83" s="155">
        <v>3</v>
      </c>
      <c r="D83" s="162">
        <v>492</v>
      </c>
    </row>
    <row r="84" spans="1:4" ht="14.4" hidden="1" outlineLevel="1" collapsed="1">
      <c r="A84" s="54">
        <v>42767</v>
      </c>
      <c r="B84" s="155">
        <v>3</v>
      </c>
      <c r="C84" s="155">
        <v>3</v>
      </c>
      <c r="D84" s="162">
        <v>492</v>
      </c>
    </row>
    <row r="85" spans="1:4" ht="14.4" hidden="1" outlineLevel="1" collapsed="1">
      <c r="A85" s="54">
        <v>42795</v>
      </c>
      <c r="B85" s="155">
        <v>3</v>
      </c>
      <c r="C85" s="155">
        <v>3</v>
      </c>
      <c r="D85" s="162">
        <v>481</v>
      </c>
    </row>
    <row r="86" spans="1:4" ht="14.4" hidden="1" outlineLevel="1" collapsed="1">
      <c r="A86" s="54">
        <v>42826</v>
      </c>
      <c r="B86" s="155">
        <v>3</v>
      </c>
      <c r="C86" s="155">
        <v>3</v>
      </c>
      <c r="D86" s="162">
        <v>481</v>
      </c>
    </row>
    <row r="87" spans="1:4" ht="14.4" hidden="1" outlineLevel="1" collapsed="1">
      <c r="A87" s="54">
        <v>42856</v>
      </c>
      <c r="B87" s="155">
        <v>3</v>
      </c>
      <c r="C87" s="155">
        <v>3</v>
      </c>
      <c r="D87" s="162">
        <v>481</v>
      </c>
    </row>
    <row r="88" spans="1:4" ht="14.4" hidden="1" outlineLevel="1" collapsed="1">
      <c r="A88" s="54">
        <v>42887</v>
      </c>
      <c r="B88" s="155">
        <v>3</v>
      </c>
      <c r="C88" s="155">
        <v>3</v>
      </c>
      <c r="D88" s="162">
        <v>483</v>
      </c>
    </row>
    <row r="89" spans="1:4" ht="14.4" hidden="1" outlineLevel="1" collapsed="1">
      <c r="A89" s="54">
        <v>42917</v>
      </c>
      <c r="B89" s="155">
        <v>3</v>
      </c>
      <c r="C89" s="155">
        <v>3</v>
      </c>
      <c r="D89" s="162">
        <v>483</v>
      </c>
    </row>
    <row r="90" spans="1:4" ht="14.4" hidden="1" outlineLevel="1" collapsed="1">
      <c r="A90" s="54">
        <v>42948</v>
      </c>
      <c r="B90" s="155">
        <v>3</v>
      </c>
      <c r="C90" s="155">
        <v>3</v>
      </c>
      <c r="D90" s="162">
        <v>483</v>
      </c>
    </row>
    <row r="91" spans="1:4" ht="14.4" hidden="1" outlineLevel="1" collapsed="1">
      <c r="A91" s="54">
        <v>42979</v>
      </c>
      <c r="B91" s="155">
        <v>3</v>
      </c>
      <c r="C91" s="155">
        <v>3</v>
      </c>
      <c r="D91" s="162">
        <v>478</v>
      </c>
    </row>
    <row r="92" spans="1:4" ht="14.4" hidden="1" outlineLevel="1" collapsed="1">
      <c r="A92" s="54">
        <v>43009</v>
      </c>
      <c r="B92" s="155">
        <v>3</v>
      </c>
      <c r="C92" s="155">
        <v>3</v>
      </c>
      <c r="D92" s="162">
        <v>478</v>
      </c>
    </row>
    <row r="93" spans="1:4" ht="14.4" hidden="1" outlineLevel="1" collapsed="1">
      <c r="A93" s="54">
        <v>43040</v>
      </c>
      <c r="B93" s="155">
        <v>3</v>
      </c>
      <c r="C93" s="155">
        <v>3</v>
      </c>
      <c r="D93" s="162">
        <v>478</v>
      </c>
    </row>
    <row r="94" spans="1:4" ht="14.4" hidden="1" outlineLevel="1" collapsed="1">
      <c r="A94" s="54">
        <v>43070</v>
      </c>
      <c r="B94" s="155">
        <v>2</v>
      </c>
      <c r="C94" s="155">
        <v>3</v>
      </c>
      <c r="D94" s="162">
        <v>451</v>
      </c>
    </row>
    <row r="95" spans="1:4" ht="14.4" hidden="1" outlineLevel="1" collapsed="1">
      <c r="A95" s="54">
        <v>43101</v>
      </c>
      <c r="B95" s="155">
        <v>3</v>
      </c>
      <c r="C95" s="155">
        <v>3</v>
      </c>
      <c r="D95" s="162">
        <v>451</v>
      </c>
    </row>
    <row r="96" spans="1:4" ht="14.4" hidden="1" outlineLevel="1" collapsed="1">
      <c r="A96" s="54">
        <v>43132</v>
      </c>
      <c r="B96" s="155">
        <v>3</v>
      </c>
      <c r="C96" s="155">
        <v>3</v>
      </c>
      <c r="D96" s="162">
        <v>451</v>
      </c>
    </row>
    <row r="97" spans="1:4" ht="14.4" hidden="1" outlineLevel="1" collapsed="1">
      <c r="A97" s="54">
        <v>43160</v>
      </c>
      <c r="B97" s="155">
        <v>2</v>
      </c>
      <c r="C97" s="155">
        <v>3</v>
      </c>
      <c r="D97" s="162">
        <v>447</v>
      </c>
    </row>
    <row r="98" spans="1:4" ht="14.4" hidden="1" outlineLevel="1" collapsed="1">
      <c r="A98" s="54">
        <v>43191</v>
      </c>
      <c r="B98" s="155">
        <v>2</v>
      </c>
      <c r="C98" s="155">
        <v>3</v>
      </c>
      <c r="D98" s="162">
        <v>447</v>
      </c>
    </row>
    <row r="99" spans="1:4" ht="14.4" hidden="1" outlineLevel="1" collapsed="1">
      <c r="A99" s="54">
        <v>43221</v>
      </c>
      <c r="B99" s="155">
        <v>2</v>
      </c>
      <c r="C99" s="155">
        <v>3</v>
      </c>
      <c r="D99" s="162">
        <v>447</v>
      </c>
    </row>
    <row r="100" spans="1:4" ht="14.4" hidden="1" outlineLevel="1" collapsed="1">
      <c r="A100" s="54">
        <v>43252</v>
      </c>
      <c r="B100" s="155">
        <v>2</v>
      </c>
      <c r="C100" s="155">
        <v>3</v>
      </c>
      <c r="D100" s="162">
        <v>424</v>
      </c>
    </row>
    <row r="101" spans="1:4" ht="14.4" hidden="1" outlineLevel="1" collapsed="1">
      <c r="A101" s="54">
        <v>43282</v>
      </c>
      <c r="B101" s="155">
        <v>2</v>
      </c>
      <c r="C101" s="155">
        <v>3</v>
      </c>
      <c r="D101" s="162">
        <v>424</v>
      </c>
    </row>
    <row r="102" spans="1:4" ht="14.4" hidden="1" outlineLevel="1" collapsed="1">
      <c r="A102" s="54">
        <v>43313</v>
      </c>
      <c r="B102" s="155">
        <v>2</v>
      </c>
      <c r="C102" s="155">
        <v>3</v>
      </c>
      <c r="D102" s="162">
        <v>424</v>
      </c>
    </row>
    <row r="103" spans="1:4" ht="14.4" hidden="1" outlineLevel="1" collapsed="1">
      <c r="A103" s="54">
        <v>43344</v>
      </c>
      <c r="B103" s="155">
        <v>2</v>
      </c>
      <c r="C103" s="155">
        <v>3</v>
      </c>
      <c r="D103" s="162">
        <v>413</v>
      </c>
    </row>
    <row r="104" spans="1:4" ht="14.4" hidden="1" outlineLevel="1" collapsed="1">
      <c r="A104" s="54">
        <v>43374</v>
      </c>
      <c r="B104" s="155">
        <v>2</v>
      </c>
      <c r="C104" s="155">
        <v>3</v>
      </c>
      <c r="D104" s="162">
        <v>413</v>
      </c>
    </row>
    <row r="105" spans="1:4" ht="14.4" hidden="1" outlineLevel="1" collapsed="1">
      <c r="A105" s="54">
        <v>43405</v>
      </c>
      <c r="B105" s="155">
        <v>2</v>
      </c>
      <c r="C105" s="155">
        <v>3</v>
      </c>
      <c r="D105" s="162">
        <v>413</v>
      </c>
    </row>
    <row r="106" spans="1:4" ht="14.4" hidden="1" outlineLevel="1" collapsed="1">
      <c r="A106" s="54">
        <v>43435</v>
      </c>
      <c r="B106" s="155">
        <v>2</v>
      </c>
      <c r="C106" s="155">
        <v>3</v>
      </c>
      <c r="D106" s="162">
        <v>385</v>
      </c>
    </row>
    <row r="107" spans="1:4" ht="14.4" hidden="1" outlineLevel="1" collapsed="1">
      <c r="A107" s="54">
        <v>43466</v>
      </c>
      <c r="B107" s="155">
        <v>2</v>
      </c>
      <c r="C107" s="155">
        <v>3</v>
      </c>
      <c r="D107" s="162">
        <v>385</v>
      </c>
    </row>
    <row r="108" spans="1:4" ht="14.4" hidden="1" outlineLevel="1" collapsed="1">
      <c r="A108" s="54">
        <v>43497</v>
      </c>
      <c r="B108" s="155">
        <v>2</v>
      </c>
      <c r="C108" s="155">
        <v>3</v>
      </c>
      <c r="D108" s="162">
        <v>385</v>
      </c>
    </row>
    <row r="109" spans="1:4" ht="14.4" hidden="1" outlineLevel="1" collapsed="1">
      <c r="A109" s="54">
        <v>43525</v>
      </c>
      <c r="B109" s="155">
        <v>2</v>
      </c>
      <c r="C109" s="155">
        <v>3</v>
      </c>
      <c r="D109" s="162">
        <v>384</v>
      </c>
    </row>
    <row r="110" spans="1:4" ht="14.4" hidden="1" outlineLevel="1" collapsed="1">
      <c r="A110" s="54">
        <v>43556</v>
      </c>
      <c r="B110" s="155">
        <v>2</v>
      </c>
      <c r="C110" s="155">
        <v>3</v>
      </c>
      <c r="D110" s="162">
        <v>384</v>
      </c>
    </row>
    <row r="111" spans="1:4" ht="14.4" hidden="1" outlineLevel="1" collapsed="1">
      <c r="A111" s="54">
        <v>43586</v>
      </c>
      <c r="B111" s="155">
        <v>2</v>
      </c>
      <c r="C111" s="155">
        <v>3</v>
      </c>
      <c r="D111" s="162">
        <v>384</v>
      </c>
    </row>
    <row r="112" spans="1:4" ht="14.4" hidden="1" outlineLevel="1" collapsed="1">
      <c r="A112" s="54">
        <v>43617</v>
      </c>
      <c r="B112" s="155">
        <v>2</v>
      </c>
      <c r="C112" s="155">
        <v>3</v>
      </c>
      <c r="D112" s="162">
        <v>370</v>
      </c>
    </row>
    <row r="113" spans="1:4" ht="14.4" hidden="1" outlineLevel="1" collapsed="1">
      <c r="A113" s="54">
        <v>43647</v>
      </c>
      <c r="B113" s="155">
        <v>2</v>
      </c>
      <c r="C113" s="155">
        <v>3</v>
      </c>
      <c r="D113" s="162">
        <v>370</v>
      </c>
    </row>
    <row r="114" spans="1:4" ht="14.4" hidden="1" outlineLevel="1" collapsed="1">
      <c r="A114" s="54">
        <v>43678</v>
      </c>
      <c r="B114" s="155">
        <v>2</v>
      </c>
      <c r="C114" s="155">
        <v>3</v>
      </c>
      <c r="D114" s="162">
        <v>370</v>
      </c>
    </row>
    <row r="115" spans="1:4" ht="14.4" hidden="1" outlineLevel="1" collapsed="1">
      <c r="A115" s="54">
        <v>43709</v>
      </c>
      <c r="B115" s="155">
        <v>2</v>
      </c>
      <c r="C115" s="155">
        <v>3</v>
      </c>
      <c r="D115" s="162">
        <v>367</v>
      </c>
    </row>
    <row r="116" spans="1:4" ht="14.4" hidden="1" outlineLevel="1" collapsed="1">
      <c r="A116" s="54">
        <v>43739</v>
      </c>
      <c r="B116" s="155">
        <v>2</v>
      </c>
      <c r="C116" s="155">
        <v>3</v>
      </c>
      <c r="D116" s="162">
        <v>367</v>
      </c>
    </row>
    <row r="117" spans="1:4" ht="14.4" hidden="1" outlineLevel="1" collapsed="1">
      <c r="A117" s="54">
        <v>43770</v>
      </c>
      <c r="B117" s="155">
        <v>2</v>
      </c>
      <c r="C117" s="155">
        <v>3</v>
      </c>
      <c r="D117" s="162">
        <v>367</v>
      </c>
    </row>
    <row r="118" spans="1:4" ht="14.4" hidden="1" outlineLevel="1" collapsed="1">
      <c r="A118" s="54">
        <v>43800</v>
      </c>
      <c r="B118" s="155">
        <v>2</v>
      </c>
      <c r="C118" s="155">
        <v>3</v>
      </c>
      <c r="D118" s="162">
        <v>352</v>
      </c>
    </row>
    <row r="119" spans="1:4" ht="14.4" hidden="1" outlineLevel="1" collapsed="1">
      <c r="A119" s="54">
        <v>43831</v>
      </c>
      <c r="B119" s="155">
        <v>2</v>
      </c>
      <c r="C119" s="155">
        <v>3</v>
      </c>
      <c r="D119" s="162">
        <v>352</v>
      </c>
    </row>
    <row r="120" spans="1:4" ht="14.4" hidden="1" outlineLevel="1" collapsed="1">
      <c r="A120" s="54">
        <v>43862</v>
      </c>
      <c r="B120" s="155">
        <v>2</v>
      </c>
      <c r="C120" s="155">
        <v>3</v>
      </c>
      <c r="D120" s="162">
        <v>352</v>
      </c>
    </row>
    <row r="121" spans="1:4" ht="14.4" hidden="1" outlineLevel="1" collapsed="1">
      <c r="A121" s="54">
        <v>43891</v>
      </c>
      <c r="B121" s="155">
        <v>2</v>
      </c>
      <c r="C121" s="155">
        <v>3</v>
      </c>
      <c r="D121" s="162">
        <v>346</v>
      </c>
    </row>
    <row r="122" spans="1:4" ht="14.4" hidden="1" outlineLevel="1" collapsed="1">
      <c r="A122" s="54">
        <v>43922</v>
      </c>
      <c r="B122" s="155">
        <v>2</v>
      </c>
      <c r="C122" s="155">
        <v>3</v>
      </c>
      <c r="D122" s="162">
        <v>346</v>
      </c>
    </row>
    <row r="123" spans="1:4" ht="14.4" hidden="1" outlineLevel="1" collapsed="1">
      <c r="A123" s="54">
        <v>43952</v>
      </c>
      <c r="B123" s="155">
        <v>2</v>
      </c>
      <c r="C123" s="155">
        <v>3</v>
      </c>
      <c r="D123" s="162">
        <v>346</v>
      </c>
    </row>
    <row r="124" spans="1:4" ht="14.4" hidden="1" outlineLevel="1" collapsed="1">
      <c r="A124" s="54">
        <v>43983</v>
      </c>
      <c r="B124" s="155">
        <v>2</v>
      </c>
      <c r="C124" s="155">
        <v>3</v>
      </c>
      <c r="D124" s="162">
        <v>332</v>
      </c>
    </row>
    <row r="125" spans="1:4" ht="14.4" hidden="1" outlineLevel="1" collapsed="1">
      <c r="A125" s="54">
        <v>44013</v>
      </c>
      <c r="B125" s="155">
        <v>2</v>
      </c>
      <c r="C125" s="155">
        <v>3</v>
      </c>
      <c r="D125" s="162">
        <v>332</v>
      </c>
    </row>
    <row r="126" spans="1:4" ht="14.4" hidden="1" outlineLevel="1" collapsed="1">
      <c r="A126" s="54">
        <v>44044</v>
      </c>
      <c r="B126" s="155">
        <v>2</v>
      </c>
      <c r="C126" s="155">
        <v>3</v>
      </c>
      <c r="D126" s="162">
        <v>332</v>
      </c>
    </row>
    <row r="127" spans="1:4" ht="14.4" hidden="1" outlineLevel="1" collapsed="1">
      <c r="A127" s="54">
        <v>44075</v>
      </c>
      <c r="B127" s="155">
        <v>2</v>
      </c>
      <c r="C127" s="155">
        <v>3</v>
      </c>
      <c r="D127" s="162">
        <v>324</v>
      </c>
    </row>
    <row r="128" spans="1:4" ht="14.4" hidden="1" outlineLevel="1" collapsed="1">
      <c r="A128" s="54">
        <v>44105</v>
      </c>
      <c r="B128" s="155">
        <v>2</v>
      </c>
      <c r="C128" s="155">
        <v>3</v>
      </c>
      <c r="D128" s="162">
        <v>324</v>
      </c>
    </row>
    <row r="129" spans="1:4" ht="14.4" hidden="1" outlineLevel="1" collapsed="1">
      <c r="A129" s="54">
        <v>44136</v>
      </c>
      <c r="B129" s="155">
        <v>2</v>
      </c>
      <c r="C129" s="155">
        <v>3</v>
      </c>
      <c r="D129" s="162">
        <v>324</v>
      </c>
    </row>
    <row r="130" spans="1:4" ht="14.4" hidden="1" outlineLevel="1" collapsed="1">
      <c r="A130" s="54">
        <v>44166</v>
      </c>
      <c r="B130" s="155">
        <v>2</v>
      </c>
      <c r="C130" s="155">
        <v>3</v>
      </c>
      <c r="D130" s="162">
        <v>322</v>
      </c>
    </row>
    <row r="131" spans="1:4" ht="14.4" hidden="1" outlineLevel="1" collapsed="1">
      <c r="A131" s="54">
        <v>44197</v>
      </c>
      <c r="B131" s="155">
        <v>2</v>
      </c>
      <c r="C131" s="155">
        <v>3</v>
      </c>
      <c r="D131" s="162">
        <v>322</v>
      </c>
    </row>
    <row r="132" spans="1:4" ht="14.4" hidden="1" outlineLevel="1" collapsed="1">
      <c r="A132" s="54">
        <v>44228</v>
      </c>
      <c r="B132" s="155">
        <v>2</v>
      </c>
      <c r="C132" s="155">
        <v>3</v>
      </c>
      <c r="D132" s="162">
        <v>322</v>
      </c>
    </row>
    <row r="133" spans="1:4" ht="14.4" hidden="1" outlineLevel="1" collapsed="1">
      <c r="A133" s="54">
        <v>44256</v>
      </c>
      <c r="B133" s="155">
        <v>2</v>
      </c>
      <c r="C133" s="155">
        <v>3</v>
      </c>
      <c r="D133" s="162">
        <v>321</v>
      </c>
    </row>
    <row r="134" spans="1:4" ht="14.4" hidden="1" outlineLevel="1" collapsed="1">
      <c r="A134" s="54">
        <v>44287</v>
      </c>
      <c r="B134" s="155">
        <v>2</v>
      </c>
      <c r="C134" s="155">
        <v>3</v>
      </c>
      <c r="D134" s="162">
        <v>321</v>
      </c>
    </row>
    <row r="135" spans="1:4" ht="14.4" hidden="1" outlineLevel="1" collapsed="1">
      <c r="A135" s="54">
        <v>44317</v>
      </c>
      <c r="B135" s="155">
        <v>2</v>
      </c>
      <c r="C135" s="155">
        <v>3</v>
      </c>
      <c r="D135" s="162">
        <v>321</v>
      </c>
    </row>
    <row r="136" spans="1:4" ht="14.4" hidden="1" outlineLevel="1" collapsed="1">
      <c r="A136" s="54">
        <v>44348</v>
      </c>
      <c r="B136" s="155">
        <v>2</v>
      </c>
      <c r="C136" s="155">
        <v>3</v>
      </c>
      <c r="D136" s="162">
        <v>312</v>
      </c>
    </row>
    <row r="137" spans="1:4" ht="14.4" hidden="1" outlineLevel="1" collapsed="1">
      <c r="A137" s="54">
        <v>44378</v>
      </c>
      <c r="B137" s="155">
        <v>2</v>
      </c>
      <c r="C137" s="155">
        <v>3</v>
      </c>
      <c r="D137" s="162">
        <v>312</v>
      </c>
    </row>
    <row r="138" spans="1:4" ht="14.4" hidden="1" outlineLevel="1" collapsed="1">
      <c r="A138" s="54">
        <v>44409</v>
      </c>
      <c r="B138" s="155">
        <v>2</v>
      </c>
      <c r="C138" s="155">
        <v>3</v>
      </c>
      <c r="D138" s="162">
        <v>312</v>
      </c>
    </row>
    <row r="139" spans="1:4" ht="14.4" hidden="1" outlineLevel="1" collapsed="1">
      <c r="A139" s="54">
        <v>44440</v>
      </c>
      <c r="B139" s="155">
        <v>2</v>
      </c>
      <c r="C139" s="155">
        <v>3</v>
      </c>
      <c r="D139" s="162">
        <v>308</v>
      </c>
    </row>
    <row r="140" spans="1:4" ht="14.4" hidden="1" outlineLevel="1" collapsed="1">
      <c r="A140" s="54">
        <v>44470</v>
      </c>
      <c r="B140" s="155">
        <v>2</v>
      </c>
      <c r="C140" s="155">
        <v>3</v>
      </c>
      <c r="D140" s="162">
        <v>308</v>
      </c>
    </row>
    <row r="141" spans="1:4" ht="14.4" hidden="1" outlineLevel="1" collapsed="1">
      <c r="A141" s="54">
        <v>44501</v>
      </c>
      <c r="B141" s="155">
        <v>2</v>
      </c>
      <c r="C141" s="155">
        <v>3</v>
      </c>
      <c r="D141" s="162">
        <v>308</v>
      </c>
    </row>
    <row r="142" spans="1:4" ht="14.4" hidden="1" outlineLevel="1" collapsed="1">
      <c r="A142" s="54">
        <v>44531</v>
      </c>
      <c r="B142" s="155">
        <v>2</v>
      </c>
      <c r="C142" s="155">
        <v>3</v>
      </c>
      <c r="D142" s="162">
        <v>305</v>
      </c>
    </row>
    <row r="143" spans="1:4" ht="14.4" hidden="1" outlineLevel="1" collapsed="1">
      <c r="A143" s="54">
        <v>44562</v>
      </c>
      <c r="B143" s="155">
        <v>2</v>
      </c>
      <c r="C143" s="155">
        <v>3</v>
      </c>
      <c r="D143" s="162">
        <v>305</v>
      </c>
    </row>
    <row r="144" spans="1:4" ht="14.4" hidden="1" outlineLevel="1" collapsed="1">
      <c r="A144" s="54">
        <v>44593</v>
      </c>
      <c r="B144" s="155">
        <v>2</v>
      </c>
      <c r="C144" s="155">
        <v>3</v>
      </c>
      <c r="D144" s="162">
        <v>305</v>
      </c>
    </row>
    <row r="145" spans="1:4" ht="14.4" hidden="1" outlineLevel="1" collapsed="1">
      <c r="A145" s="54">
        <v>44621</v>
      </c>
      <c r="B145" s="155">
        <v>2</v>
      </c>
      <c r="C145" s="155">
        <v>3</v>
      </c>
      <c r="D145" s="162">
        <v>303</v>
      </c>
    </row>
    <row r="146" spans="1:4" ht="14.4" hidden="1" outlineLevel="1" collapsed="1">
      <c r="A146" s="54">
        <v>44652</v>
      </c>
      <c r="B146" s="155">
        <v>2</v>
      </c>
      <c r="C146" s="155">
        <v>3</v>
      </c>
      <c r="D146" s="162">
        <v>303</v>
      </c>
    </row>
    <row r="147" spans="1:4" ht="14.4" hidden="1" outlineLevel="1" collapsed="1">
      <c r="A147" s="54">
        <v>44682</v>
      </c>
      <c r="B147" s="155">
        <v>2</v>
      </c>
      <c r="C147" s="155">
        <v>3</v>
      </c>
      <c r="D147" s="162">
        <v>303</v>
      </c>
    </row>
    <row r="148" spans="1:4" ht="14.4" hidden="1" outlineLevel="1" collapsed="1">
      <c r="A148" s="54">
        <v>44713</v>
      </c>
      <c r="B148" s="155">
        <v>2</v>
      </c>
      <c r="C148" s="155">
        <v>3</v>
      </c>
      <c r="D148" s="162">
        <v>244</v>
      </c>
    </row>
    <row r="149" spans="1:4" ht="14.4" hidden="1" outlineLevel="1" collapsed="1">
      <c r="A149" s="54">
        <v>44743</v>
      </c>
      <c r="B149" s="155">
        <v>2</v>
      </c>
      <c r="C149" s="155">
        <v>3</v>
      </c>
      <c r="D149" s="162">
        <v>244</v>
      </c>
    </row>
    <row r="150" spans="1:4" ht="14.4" hidden="1" outlineLevel="1" collapsed="1">
      <c r="A150" s="54">
        <v>44774</v>
      </c>
      <c r="B150" s="155">
        <v>2</v>
      </c>
      <c r="C150" s="155">
        <v>3</v>
      </c>
      <c r="D150" s="162">
        <v>244</v>
      </c>
    </row>
    <row r="151" spans="1:4" ht="14.4" hidden="1" outlineLevel="1" collapsed="1">
      <c r="A151" s="54">
        <v>44805</v>
      </c>
      <c r="B151" s="155">
        <v>2</v>
      </c>
      <c r="C151" s="155">
        <v>3</v>
      </c>
      <c r="D151" s="162">
        <v>207</v>
      </c>
    </row>
    <row r="152" spans="1:4" ht="14.4" hidden="1" outlineLevel="1" collapsed="1">
      <c r="A152" s="54">
        <v>44835</v>
      </c>
      <c r="B152" s="155">
        <v>2</v>
      </c>
      <c r="C152" s="155">
        <v>3</v>
      </c>
      <c r="D152" s="162">
        <v>207</v>
      </c>
    </row>
    <row r="153" spans="1:4" ht="14.4" hidden="1" outlineLevel="1" collapsed="1">
      <c r="A153" s="54">
        <v>44866</v>
      </c>
      <c r="B153" s="155">
        <v>2</v>
      </c>
      <c r="C153" s="155">
        <v>3</v>
      </c>
      <c r="D153" s="162">
        <v>207</v>
      </c>
    </row>
    <row r="154" spans="1:4" ht="14.4" hidden="1" outlineLevel="1" collapsed="1">
      <c r="A154" s="54">
        <v>44896</v>
      </c>
      <c r="B154" s="155">
        <v>2</v>
      </c>
      <c r="C154" s="155">
        <v>3</v>
      </c>
      <c r="D154" s="162">
        <v>200</v>
      </c>
    </row>
    <row r="155" spans="1:4" ht="14.4" hidden="1" outlineLevel="1" collapsed="1">
      <c r="A155" s="54">
        <v>44927</v>
      </c>
      <c r="B155" s="155">
        <v>2</v>
      </c>
      <c r="C155" s="155">
        <v>3</v>
      </c>
      <c r="D155" s="162">
        <v>200</v>
      </c>
    </row>
    <row r="156" spans="1:4" ht="14.4" hidden="1" outlineLevel="1" collapsed="1">
      <c r="A156" s="54">
        <v>44958</v>
      </c>
      <c r="B156" s="155">
        <v>2</v>
      </c>
      <c r="C156" s="155">
        <v>3</v>
      </c>
      <c r="D156" s="162">
        <v>200</v>
      </c>
    </row>
    <row r="157" spans="1:4" ht="14.4" hidden="1" outlineLevel="1" collapsed="1">
      <c r="A157" s="54">
        <v>44986</v>
      </c>
      <c r="B157" s="155">
        <v>2</v>
      </c>
      <c r="C157" s="155">
        <v>3</v>
      </c>
      <c r="D157" s="162">
        <v>193</v>
      </c>
    </row>
    <row r="158" spans="1:4" ht="14.4" hidden="1" outlineLevel="1" collapsed="1">
      <c r="A158" s="54">
        <v>45017</v>
      </c>
      <c r="B158" s="155">
        <v>2</v>
      </c>
      <c r="C158" s="155">
        <v>3</v>
      </c>
      <c r="D158" s="162">
        <v>193</v>
      </c>
    </row>
    <row r="159" spans="1:4" ht="14.4" hidden="1" outlineLevel="1" collapsed="1">
      <c r="A159" s="54">
        <v>45047</v>
      </c>
      <c r="B159" s="155">
        <v>2</v>
      </c>
      <c r="C159" s="155">
        <v>3</v>
      </c>
      <c r="D159" s="162">
        <v>193</v>
      </c>
    </row>
    <row r="160" spans="1:4" ht="14.4" hidden="1" outlineLevel="1" collapsed="1">
      <c r="A160" s="54">
        <v>45078</v>
      </c>
      <c r="B160" s="155">
        <v>2</v>
      </c>
      <c r="C160" s="155">
        <v>3</v>
      </c>
      <c r="D160" s="162">
        <v>173</v>
      </c>
    </row>
    <row r="161" spans="1:4" ht="14.4" hidden="1" outlineLevel="1" collapsed="1">
      <c r="A161" s="54">
        <v>45108</v>
      </c>
      <c r="B161" s="155">
        <v>2</v>
      </c>
      <c r="C161" s="155">
        <v>3</v>
      </c>
      <c r="D161" s="162">
        <v>173</v>
      </c>
    </row>
    <row r="162" spans="1:4" ht="14.4" hidden="1" outlineLevel="1" collapsed="1">
      <c r="A162" s="54">
        <v>45139</v>
      </c>
      <c r="B162" s="155">
        <v>2</v>
      </c>
      <c r="C162" s="155">
        <v>3</v>
      </c>
      <c r="D162" s="162">
        <v>173</v>
      </c>
    </row>
    <row r="163" spans="1:4" ht="14.4" hidden="1" outlineLevel="1" collapsed="1">
      <c r="A163" s="54">
        <v>45170</v>
      </c>
      <c r="B163" s="155">
        <v>2</v>
      </c>
      <c r="C163" s="155">
        <v>3</v>
      </c>
      <c r="D163" s="162">
        <v>172</v>
      </c>
    </row>
    <row r="164" spans="1:4" ht="14.4" hidden="1" outlineLevel="1" collapsed="1">
      <c r="A164" s="54">
        <v>45200</v>
      </c>
      <c r="B164" s="155">
        <v>2</v>
      </c>
      <c r="C164" s="155">
        <v>3</v>
      </c>
      <c r="D164" s="162">
        <v>172</v>
      </c>
    </row>
    <row r="165" spans="1:4" ht="14.4" hidden="1" outlineLevel="1" collapsed="1">
      <c r="A165" s="54">
        <v>45231</v>
      </c>
      <c r="B165" s="155">
        <v>2</v>
      </c>
      <c r="C165" s="155">
        <v>3</v>
      </c>
      <c r="D165" s="162">
        <v>172</v>
      </c>
    </row>
    <row r="166" spans="1:4" ht="14.4" hidden="1" outlineLevel="1" collapsed="1">
      <c r="A166" s="54">
        <v>45261</v>
      </c>
      <c r="B166" s="155">
        <v>2</v>
      </c>
      <c r="C166" s="155">
        <v>3</v>
      </c>
      <c r="D166" s="162">
        <v>170</v>
      </c>
    </row>
    <row r="167" spans="1:4" ht="14.4" hidden="1" outlineLevel="1" collapsed="1">
      <c r="A167" s="54">
        <v>45292</v>
      </c>
      <c r="B167" s="155">
        <v>2</v>
      </c>
      <c r="C167" s="155">
        <v>3</v>
      </c>
      <c r="D167" s="162">
        <v>170</v>
      </c>
    </row>
    <row r="168" spans="1:4" ht="14.4" hidden="1" outlineLevel="1" collapsed="1">
      <c r="A168" s="54">
        <v>45323</v>
      </c>
      <c r="B168" s="155">
        <v>2</v>
      </c>
      <c r="C168" s="155">
        <v>3</v>
      </c>
      <c r="D168" s="162">
        <v>170</v>
      </c>
    </row>
    <row r="169" spans="1:4" ht="14.4" hidden="1" outlineLevel="1" collapsed="1">
      <c r="A169" s="54">
        <v>45352</v>
      </c>
      <c r="B169" s="155">
        <v>2</v>
      </c>
      <c r="C169" s="155">
        <v>3</v>
      </c>
      <c r="D169" s="162">
        <v>162</v>
      </c>
    </row>
    <row r="170" spans="1:4" ht="14.4" hidden="1" outlineLevel="1" collapsed="1">
      <c r="A170" s="54">
        <v>45383</v>
      </c>
      <c r="B170" s="155">
        <v>2</v>
      </c>
      <c r="C170" s="155">
        <v>3</v>
      </c>
      <c r="D170" s="162">
        <v>162</v>
      </c>
    </row>
    <row r="171" spans="1:4" ht="14.4" hidden="1" outlineLevel="1" collapsed="1">
      <c r="A171" s="54">
        <v>45413</v>
      </c>
      <c r="B171" s="155">
        <v>2</v>
      </c>
      <c r="C171" s="155">
        <v>3</v>
      </c>
      <c r="D171" s="162">
        <v>162</v>
      </c>
    </row>
    <row r="172" spans="1:4" ht="14.4" hidden="1" outlineLevel="1" collapsed="1">
      <c r="A172" s="54">
        <v>45444</v>
      </c>
      <c r="B172" s="155">
        <v>2</v>
      </c>
      <c r="C172" s="155">
        <v>3</v>
      </c>
      <c r="D172" s="162">
        <v>162</v>
      </c>
    </row>
    <row r="173" spans="1:4" ht="14.4" hidden="1" outlineLevel="1" collapsed="1">
      <c r="A173" s="54">
        <v>45474</v>
      </c>
      <c r="B173" s="155">
        <v>2</v>
      </c>
      <c r="C173" s="155">
        <v>3</v>
      </c>
      <c r="D173" s="162">
        <v>162</v>
      </c>
    </row>
    <row r="174" spans="1:4" ht="14.4" hidden="1" outlineLevel="1" collapsed="1">
      <c r="A174" s="54">
        <v>45505</v>
      </c>
      <c r="B174" s="155">
        <v>2</v>
      </c>
      <c r="C174" s="155">
        <v>3</v>
      </c>
      <c r="D174" s="162">
        <v>162</v>
      </c>
    </row>
    <row r="175" spans="1:4" ht="14.4" hidden="1" outlineLevel="1" collapsed="1">
      <c r="A175" s="54">
        <v>45536</v>
      </c>
      <c r="B175" s="155">
        <v>2</v>
      </c>
      <c r="C175" s="155">
        <v>3</v>
      </c>
      <c r="D175" s="162">
        <v>158</v>
      </c>
    </row>
    <row r="176" spans="1:4" ht="14.4" hidden="1" outlineLevel="1" collapsed="1">
      <c r="A176" s="54">
        <v>45566</v>
      </c>
      <c r="B176" s="155">
        <v>2</v>
      </c>
      <c r="C176" s="155">
        <v>3</v>
      </c>
      <c r="D176" s="162">
        <v>158</v>
      </c>
    </row>
    <row r="177" spans="1:4" ht="14.4" collapsed="1">
      <c r="A177" s="54">
        <v>45597</v>
      </c>
      <c r="B177" s="155">
        <v>2</v>
      </c>
      <c r="C177" s="155">
        <v>3</v>
      </c>
      <c r="D177" s="162">
        <v>158</v>
      </c>
    </row>
    <row r="178" spans="1:4" ht="14.4">
      <c r="A178" s="54">
        <v>45627</v>
      </c>
      <c r="B178" s="155">
        <v>2</v>
      </c>
      <c r="C178" s="155">
        <v>3</v>
      </c>
      <c r="D178" s="162">
        <v>155</v>
      </c>
    </row>
    <row r="179" spans="1:4" ht="14.4">
      <c r="A179" s="54">
        <v>45658</v>
      </c>
      <c r="B179" s="155">
        <v>2</v>
      </c>
      <c r="C179" s="155">
        <v>3</v>
      </c>
      <c r="D179" s="162">
        <v>155</v>
      </c>
    </row>
    <row r="180" spans="1:4" ht="14.4">
      <c r="A180" s="54">
        <v>45689</v>
      </c>
      <c r="B180" s="155">
        <v>2</v>
      </c>
      <c r="C180" s="155">
        <v>3</v>
      </c>
      <c r="D180" s="162">
        <v>155</v>
      </c>
    </row>
    <row r="181" spans="1:4" ht="14.4">
      <c r="A181" s="54">
        <v>45717</v>
      </c>
      <c r="B181" s="155">
        <v>2</v>
      </c>
      <c r="C181" s="155">
        <v>3</v>
      </c>
      <c r="D181" s="162">
        <v>155</v>
      </c>
    </row>
    <row r="182" spans="1:4" ht="14.4">
      <c r="A182" s="54">
        <v>45748</v>
      </c>
      <c r="B182" s="155">
        <v>2</v>
      </c>
      <c r="C182" s="155">
        <v>3</v>
      </c>
      <c r="D182" s="162">
        <v>155</v>
      </c>
    </row>
    <row r="183" spans="1:4" ht="14.4">
      <c r="A183" s="54">
        <v>45778</v>
      </c>
      <c r="B183" s="155">
        <v>2</v>
      </c>
      <c r="C183" s="155">
        <v>3</v>
      </c>
      <c r="D183" s="162">
        <v>155</v>
      </c>
    </row>
    <row r="184" spans="1:4" ht="14.4">
      <c r="A184" s="54">
        <v>45809</v>
      </c>
      <c r="B184" s="155">
        <v>2</v>
      </c>
      <c r="C184" s="155">
        <v>3</v>
      </c>
      <c r="D184" s="162">
        <v>155</v>
      </c>
    </row>
    <row r="185" spans="1:4" ht="14.4">
      <c r="A185" s="54">
        <v>45839</v>
      </c>
      <c r="B185" s="155">
        <v>2</v>
      </c>
      <c r="C185" s="155">
        <v>3</v>
      </c>
      <c r="D185" s="162">
        <v>155</v>
      </c>
    </row>
    <row r="186" spans="1:4" ht="14.4">
      <c r="A186" s="54">
        <v>45870</v>
      </c>
      <c r="B186" s="155">
        <v>2</v>
      </c>
      <c r="C186" s="155">
        <v>3</v>
      </c>
      <c r="D186" s="162">
        <v>155</v>
      </c>
    </row>
    <row r="187" spans="1:4" ht="14.4">
      <c r="A187" s="54">
        <v>45901</v>
      </c>
      <c r="B187" s="155">
        <v>2</v>
      </c>
      <c r="C187" s="155">
        <v>3</v>
      </c>
      <c r="D187" s="162">
        <v>155</v>
      </c>
    </row>
    <row r="188" spans="1:4" ht="14.4">
      <c r="A188" s="54">
        <v>45931</v>
      </c>
      <c r="B188" s="155">
        <v>2</v>
      </c>
      <c r="C188" s="155">
        <v>3</v>
      </c>
      <c r="D188" s="162">
        <v>155</v>
      </c>
    </row>
    <row r="189" spans="1:4" ht="14.4">
      <c r="A189" s="54">
        <v>45962</v>
      </c>
      <c r="B189" s="155">
        <v>2</v>
      </c>
      <c r="C189" s="155">
        <v>3</v>
      </c>
      <c r="D189" s="162">
        <v>155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3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5" hidden="1" customWidth="1"/>
    <col min="13" max="13" width="9.109375" style="64" hidden="1" customWidth="1"/>
    <col min="14" max="16384" width="9.109375" style="2"/>
  </cols>
  <sheetData>
    <row r="1" spans="1:16380" ht="18">
      <c r="A1" s="61" t="s">
        <v>179</v>
      </c>
      <c r="B1" s="62">
        <v>2025</v>
      </c>
      <c r="G1" s="63" t="s">
        <v>131</v>
      </c>
      <c r="J1" s="64" t="s">
        <v>163</v>
      </c>
      <c r="K1" s="64">
        <v>1</v>
      </c>
      <c r="M1" s="64">
        <v>2011</v>
      </c>
    </row>
    <row r="2" spans="1:16380">
      <c r="A2" s="66"/>
      <c r="B2" s="67"/>
      <c r="C2" s="67"/>
      <c r="D2" s="67"/>
      <c r="E2" s="67"/>
      <c r="F2" s="67"/>
      <c r="G2" s="67"/>
      <c r="J2" s="64" t="s">
        <v>164</v>
      </c>
      <c r="K2" s="64">
        <v>2</v>
      </c>
      <c r="M2" s="64">
        <v>2012</v>
      </c>
    </row>
    <row r="3" spans="1:16380">
      <c r="A3" s="175" t="s">
        <v>122</v>
      </c>
      <c r="B3" s="175"/>
      <c r="C3" s="175"/>
      <c r="D3" s="175"/>
      <c r="E3" s="175"/>
      <c r="F3" s="175"/>
      <c r="G3" s="175"/>
      <c r="J3" s="64" t="s">
        <v>165</v>
      </c>
      <c r="K3" s="64">
        <v>3</v>
      </c>
      <c r="M3" s="64">
        <v>2013</v>
      </c>
    </row>
    <row r="4" spans="1:16380">
      <c r="A4" s="176" t="s">
        <v>119</v>
      </c>
      <c r="B4" s="176"/>
      <c r="C4" s="176"/>
      <c r="D4" s="176"/>
      <c r="E4" s="176"/>
      <c r="F4" s="176"/>
      <c r="G4" s="176"/>
      <c r="H4" s="68"/>
      <c r="I4" s="68"/>
      <c r="J4" s="64" t="s">
        <v>166</v>
      </c>
      <c r="K4" s="64">
        <v>4</v>
      </c>
      <c r="L4" s="69"/>
      <c r="M4" s="64">
        <v>2014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8"/>
      <c r="FL4" s="68"/>
      <c r="FM4" s="68"/>
      <c r="FN4" s="68"/>
      <c r="FO4" s="68"/>
      <c r="FP4" s="68"/>
      <c r="FQ4" s="68"/>
      <c r="FR4" s="68"/>
      <c r="FS4" s="68"/>
      <c r="FT4" s="68"/>
      <c r="FU4" s="68"/>
      <c r="FV4" s="68"/>
      <c r="FW4" s="68"/>
      <c r="FX4" s="68"/>
      <c r="FY4" s="68"/>
      <c r="FZ4" s="68"/>
      <c r="GA4" s="68"/>
      <c r="GB4" s="68"/>
      <c r="GC4" s="68"/>
      <c r="GD4" s="68"/>
      <c r="GE4" s="68"/>
      <c r="GF4" s="68"/>
      <c r="GG4" s="68"/>
      <c r="GH4" s="68"/>
      <c r="GI4" s="68"/>
      <c r="GJ4" s="68"/>
      <c r="GK4" s="68"/>
      <c r="GL4" s="68"/>
      <c r="GM4" s="68"/>
      <c r="GN4" s="68"/>
      <c r="GO4" s="68"/>
      <c r="GP4" s="68"/>
      <c r="GQ4" s="68"/>
      <c r="GR4" s="68"/>
      <c r="GS4" s="68"/>
      <c r="GT4" s="68"/>
      <c r="GU4" s="68"/>
      <c r="GV4" s="68"/>
      <c r="GW4" s="68"/>
      <c r="GX4" s="68"/>
      <c r="GY4" s="68"/>
      <c r="GZ4" s="68"/>
      <c r="HA4" s="68"/>
      <c r="HB4" s="68"/>
      <c r="HC4" s="68"/>
      <c r="HD4" s="68"/>
      <c r="HE4" s="68"/>
      <c r="HF4" s="68"/>
      <c r="HG4" s="68"/>
      <c r="HH4" s="68"/>
      <c r="HI4" s="68"/>
      <c r="HJ4" s="68"/>
      <c r="HK4" s="68"/>
      <c r="HL4" s="68"/>
      <c r="HM4" s="68"/>
      <c r="HN4" s="68"/>
      <c r="HO4" s="68"/>
      <c r="HP4" s="68"/>
      <c r="HQ4" s="68"/>
      <c r="HR4" s="68"/>
      <c r="HS4" s="68"/>
      <c r="HT4" s="68"/>
      <c r="HU4" s="68"/>
      <c r="HV4" s="68"/>
      <c r="HW4" s="68"/>
      <c r="HX4" s="68"/>
      <c r="HY4" s="68"/>
      <c r="HZ4" s="68"/>
      <c r="IA4" s="68"/>
      <c r="IB4" s="68"/>
      <c r="IC4" s="68"/>
      <c r="ID4" s="68"/>
      <c r="IE4" s="68"/>
      <c r="IF4" s="68"/>
      <c r="IG4" s="68"/>
      <c r="IH4" s="68"/>
      <c r="II4" s="68"/>
      <c r="IJ4" s="68"/>
      <c r="IK4" s="68"/>
      <c r="IL4" s="68"/>
      <c r="IM4" s="68"/>
      <c r="IN4" s="68"/>
      <c r="IO4" s="68"/>
      <c r="IP4" s="68"/>
      <c r="IQ4" s="68"/>
      <c r="IR4" s="68"/>
      <c r="IS4" s="68"/>
      <c r="IT4" s="68"/>
      <c r="IU4" s="68"/>
      <c r="IV4" s="68"/>
      <c r="IW4" s="68"/>
      <c r="IX4" s="68"/>
      <c r="IY4" s="68"/>
      <c r="IZ4" s="68"/>
      <c r="JA4" s="68"/>
      <c r="JB4" s="68"/>
      <c r="JC4" s="68"/>
      <c r="JD4" s="68"/>
      <c r="JE4" s="68"/>
      <c r="JF4" s="68"/>
      <c r="JG4" s="68"/>
      <c r="JH4" s="68"/>
      <c r="JI4" s="68"/>
      <c r="JJ4" s="68"/>
      <c r="JK4" s="68"/>
      <c r="JL4" s="68"/>
      <c r="JM4" s="68"/>
      <c r="JN4" s="68"/>
      <c r="JO4" s="68"/>
      <c r="JP4" s="68"/>
      <c r="JQ4" s="68"/>
      <c r="JR4" s="68"/>
      <c r="JS4" s="68"/>
      <c r="JT4" s="68"/>
      <c r="JU4" s="68"/>
      <c r="JV4" s="68"/>
      <c r="JW4" s="68"/>
      <c r="JX4" s="68"/>
      <c r="JY4" s="68"/>
      <c r="JZ4" s="68"/>
      <c r="KA4" s="68"/>
      <c r="KB4" s="68"/>
      <c r="KC4" s="68"/>
      <c r="KD4" s="68"/>
      <c r="KE4" s="68"/>
      <c r="KF4" s="68"/>
      <c r="KG4" s="68"/>
      <c r="KH4" s="68"/>
      <c r="KI4" s="68"/>
      <c r="KJ4" s="68"/>
      <c r="KK4" s="68"/>
      <c r="KL4" s="68"/>
      <c r="KM4" s="68"/>
      <c r="KN4" s="68"/>
      <c r="KO4" s="68"/>
      <c r="KP4" s="68"/>
      <c r="KQ4" s="68"/>
      <c r="KR4" s="68"/>
      <c r="KS4" s="68"/>
      <c r="KT4" s="68"/>
      <c r="KU4" s="68"/>
      <c r="KV4" s="68"/>
      <c r="KW4" s="68"/>
      <c r="KX4" s="68"/>
      <c r="KY4" s="68"/>
      <c r="KZ4" s="68"/>
      <c r="LA4" s="68"/>
      <c r="LB4" s="68"/>
      <c r="LC4" s="68"/>
      <c r="LD4" s="68"/>
      <c r="LE4" s="68"/>
      <c r="LF4" s="68"/>
      <c r="LG4" s="68"/>
      <c r="LH4" s="68"/>
      <c r="LI4" s="68"/>
      <c r="LJ4" s="68"/>
      <c r="LK4" s="68"/>
      <c r="LL4" s="68"/>
      <c r="LM4" s="68"/>
      <c r="LN4" s="68"/>
      <c r="LO4" s="68"/>
      <c r="LP4" s="68"/>
      <c r="LQ4" s="68"/>
      <c r="LR4" s="68"/>
      <c r="LS4" s="68"/>
      <c r="LT4" s="68"/>
      <c r="LU4" s="68"/>
      <c r="LV4" s="68"/>
      <c r="LW4" s="68"/>
      <c r="LX4" s="68"/>
      <c r="LY4" s="68"/>
      <c r="LZ4" s="68"/>
      <c r="MA4" s="68"/>
      <c r="MB4" s="68"/>
      <c r="MC4" s="68"/>
      <c r="MD4" s="68"/>
      <c r="ME4" s="68"/>
      <c r="MF4" s="68"/>
      <c r="MG4" s="68"/>
      <c r="MH4" s="68"/>
      <c r="MI4" s="68"/>
      <c r="MJ4" s="68"/>
      <c r="MK4" s="68"/>
      <c r="ML4" s="68"/>
      <c r="MM4" s="68"/>
      <c r="MN4" s="68"/>
      <c r="MO4" s="68"/>
      <c r="MP4" s="68"/>
      <c r="MQ4" s="68"/>
      <c r="MR4" s="68"/>
      <c r="MS4" s="68"/>
      <c r="MT4" s="68"/>
      <c r="MU4" s="68"/>
      <c r="MV4" s="68"/>
      <c r="MW4" s="68"/>
      <c r="MX4" s="68"/>
      <c r="MY4" s="68"/>
      <c r="MZ4" s="68"/>
      <c r="NA4" s="68"/>
      <c r="NB4" s="68"/>
      <c r="NC4" s="68"/>
      <c r="ND4" s="68"/>
      <c r="NE4" s="68"/>
      <c r="NF4" s="68"/>
      <c r="NG4" s="68"/>
      <c r="NH4" s="68"/>
      <c r="NI4" s="68"/>
      <c r="NJ4" s="68"/>
      <c r="NK4" s="68"/>
      <c r="NL4" s="68"/>
      <c r="NM4" s="68"/>
      <c r="NN4" s="68"/>
      <c r="NO4" s="68"/>
      <c r="NP4" s="68"/>
      <c r="NQ4" s="68"/>
      <c r="NR4" s="68"/>
      <c r="NS4" s="68"/>
      <c r="NT4" s="68"/>
      <c r="NU4" s="68"/>
      <c r="NV4" s="68"/>
      <c r="NW4" s="68"/>
      <c r="NX4" s="68"/>
      <c r="NY4" s="68"/>
      <c r="NZ4" s="68"/>
      <c r="OA4" s="68"/>
      <c r="OB4" s="68"/>
      <c r="OC4" s="68"/>
      <c r="OD4" s="68"/>
      <c r="OE4" s="68"/>
      <c r="OF4" s="68"/>
      <c r="OG4" s="68"/>
      <c r="OH4" s="68"/>
      <c r="OI4" s="68"/>
      <c r="OJ4" s="68"/>
      <c r="OK4" s="68"/>
      <c r="OL4" s="68"/>
      <c r="OM4" s="68"/>
      <c r="ON4" s="68"/>
      <c r="OO4" s="68"/>
      <c r="OP4" s="68"/>
      <c r="OQ4" s="68"/>
      <c r="OR4" s="68"/>
      <c r="OS4" s="68"/>
      <c r="OT4" s="68"/>
      <c r="OU4" s="68"/>
      <c r="OV4" s="68"/>
      <c r="OW4" s="68"/>
      <c r="OX4" s="68"/>
      <c r="OY4" s="68"/>
      <c r="OZ4" s="68"/>
      <c r="PA4" s="68"/>
      <c r="PB4" s="68"/>
      <c r="PC4" s="68"/>
      <c r="PD4" s="68"/>
      <c r="PE4" s="68"/>
      <c r="PF4" s="68"/>
      <c r="PG4" s="68"/>
      <c r="PH4" s="68"/>
      <c r="PI4" s="68"/>
      <c r="PJ4" s="68"/>
      <c r="PK4" s="68"/>
      <c r="PL4" s="68"/>
      <c r="PM4" s="68"/>
      <c r="PN4" s="68"/>
      <c r="PO4" s="68"/>
      <c r="PP4" s="68"/>
      <c r="PQ4" s="68"/>
      <c r="PR4" s="68"/>
      <c r="PS4" s="68"/>
      <c r="PT4" s="68"/>
      <c r="PU4" s="68"/>
      <c r="PV4" s="68"/>
      <c r="PW4" s="68"/>
      <c r="PX4" s="68"/>
      <c r="PY4" s="68"/>
      <c r="PZ4" s="68"/>
      <c r="QA4" s="68"/>
      <c r="QB4" s="68"/>
      <c r="QC4" s="68"/>
      <c r="QD4" s="68"/>
      <c r="QE4" s="68"/>
      <c r="QF4" s="68"/>
      <c r="QG4" s="68"/>
      <c r="QH4" s="68"/>
      <c r="QI4" s="68"/>
      <c r="QJ4" s="68"/>
      <c r="QK4" s="68"/>
      <c r="QL4" s="68"/>
      <c r="QM4" s="68"/>
      <c r="QN4" s="68"/>
      <c r="QO4" s="68"/>
      <c r="QP4" s="68"/>
      <c r="QQ4" s="68"/>
      <c r="QR4" s="68"/>
      <c r="QS4" s="68"/>
      <c r="QT4" s="68"/>
      <c r="QU4" s="68"/>
      <c r="QV4" s="68"/>
      <c r="QW4" s="68"/>
      <c r="QX4" s="68"/>
      <c r="QY4" s="68"/>
      <c r="QZ4" s="68"/>
      <c r="RA4" s="68"/>
      <c r="RB4" s="68"/>
      <c r="RC4" s="68"/>
      <c r="RD4" s="68"/>
      <c r="RE4" s="68"/>
      <c r="RF4" s="68"/>
      <c r="RG4" s="68"/>
      <c r="RH4" s="68"/>
      <c r="RI4" s="68"/>
      <c r="RJ4" s="68"/>
      <c r="RK4" s="68"/>
      <c r="RL4" s="68"/>
      <c r="RM4" s="68"/>
      <c r="RN4" s="68"/>
      <c r="RO4" s="68"/>
      <c r="RP4" s="68"/>
      <c r="RQ4" s="68"/>
      <c r="RR4" s="68"/>
      <c r="RS4" s="68"/>
      <c r="RT4" s="68"/>
      <c r="RU4" s="68"/>
      <c r="RV4" s="68"/>
      <c r="RW4" s="68"/>
      <c r="RX4" s="68"/>
      <c r="RY4" s="68"/>
      <c r="RZ4" s="68"/>
      <c r="SA4" s="68"/>
      <c r="SB4" s="68"/>
      <c r="SC4" s="68"/>
      <c r="SD4" s="68"/>
      <c r="SE4" s="68"/>
      <c r="SF4" s="68"/>
      <c r="SG4" s="68"/>
      <c r="SH4" s="68"/>
      <c r="SI4" s="68"/>
      <c r="SJ4" s="68"/>
      <c r="SK4" s="68"/>
      <c r="SL4" s="68"/>
      <c r="SM4" s="68"/>
      <c r="SN4" s="68"/>
      <c r="SO4" s="68"/>
      <c r="SP4" s="68"/>
      <c r="SQ4" s="68"/>
      <c r="SR4" s="68"/>
      <c r="SS4" s="68"/>
      <c r="ST4" s="68"/>
      <c r="SU4" s="68"/>
      <c r="SV4" s="68"/>
      <c r="SW4" s="68"/>
      <c r="SX4" s="68"/>
      <c r="SY4" s="68"/>
      <c r="SZ4" s="68"/>
      <c r="TA4" s="68"/>
      <c r="TB4" s="68"/>
      <c r="TC4" s="68"/>
      <c r="TD4" s="68"/>
      <c r="TE4" s="68"/>
      <c r="TF4" s="68"/>
      <c r="TG4" s="68"/>
      <c r="TH4" s="68"/>
      <c r="TI4" s="68"/>
      <c r="TJ4" s="68"/>
      <c r="TK4" s="68"/>
      <c r="TL4" s="68"/>
      <c r="TM4" s="68"/>
      <c r="TN4" s="68"/>
      <c r="TO4" s="68"/>
      <c r="TP4" s="68"/>
      <c r="TQ4" s="68"/>
      <c r="TR4" s="68"/>
      <c r="TS4" s="68"/>
      <c r="TT4" s="68"/>
      <c r="TU4" s="68"/>
      <c r="TV4" s="68"/>
      <c r="TW4" s="68"/>
      <c r="TX4" s="68"/>
      <c r="TY4" s="68"/>
      <c r="TZ4" s="68"/>
      <c r="UA4" s="68"/>
      <c r="UB4" s="68"/>
      <c r="UC4" s="68"/>
      <c r="UD4" s="68"/>
      <c r="UE4" s="68"/>
      <c r="UF4" s="68"/>
      <c r="UG4" s="68"/>
      <c r="UH4" s="68"/>
      <c r="UI4" s="68"/>
      <c r="UJ4" s="68"/>
      <c r="UK4" s="68"/>
      <c r="UL4" s="68"/>
      <c r="UM4" s="68"/>
      <c r="UN4" s="68"/>
      <c r="UO4" s="68"/>
      <c r="UP4" s="68"/>
      <c r="UQ4" s="68"/>
      <c r="UR4" s="68"/>
      <c r="US4" s="68"/>
      <c r="UT4" s="68"/>
      <c r="UU4" s="68"/>
      <c r="UV4" s="68"/>
      <c r="UW4" s="68"/>
      <c r="UX4" s="68"/>
      <c r="UY4" s="68"/>
      <c r="UZ4" s="68"/>
      <c r="VA4" s="68"/>
      <c r="VB4" s="68"/>
      <c r="VC4" s="68"/>
      <c r="VD4" s="68"/>
      <c r="VE4" s="68"/>
      <c r="VF4" s="68"/>
      <c r="VG4" s="68"/>
      <c r="VH4" s="68"/>
      <c r="VI4" s="68"/>
      <c r="VJ4" s="68"/>
      <c r="VK4" s="68"/>
      <c r="VL4" s="68"/>
      <c r="VM4" s="68"/>
      <c r="VN4" s="68"/>
      <c r="VO4" s="68"/>
      <c r="VP4" s="68"/>
      <c r="VQ4" s="68"/>
      <c r="VR4" s="68"/>
      <c r="VS4" s="68"/>
      <c r="VT4" s="68"/>
      <c r="VU4" s="68"/>
      <c r="VV4" s="68"/>
      <c r="VW4" s="68"/>
      <c r="VX4" s="68"/>
      <c r="VY4" s="68"/>
      <c r="VZ4" s="68"/>
      <c r="WA4" s="68"/>
      <c r="WB4" s="68"/>
      <c r="WC4" s="68"/>
      <c r="WD4" s="68"/>
      <c r="WE4" s="68"/>
      <c r="WF4" s="68"/>
      <c r="WG4" s="68"/>
      <c r="WH4" s="68"/>
      <c r="WI4" s="68"/>
      <c r="WJ4" s="68"/>
      <c r="WK4" s="68"/>
      <c r="WL4" s="68"/>
      <c r="WM4" s="68"/>
      <c r="WN4" s="68"/>
      <c r="WO4" s="68"/>
      <c r="WP4" s="68"/>
      <c r="WQ4" s="68"/>
      <c r="WR4" s="68"/>
      <c r="WS4" s="68"/>
      <c r="WT4" s="68"/>
      <c r="WU4" s="68"/>
      <c r="WV4" s="68"/>
      <c r="WW4" s="68"/>
      <c r="WX4" s="68"/>
      <c r="WY4" s="68"/>
      <c r="WZ4" s="68"/>
      <c r="XA4" s="68"/>
      <c r="XB4" s="68"/>
      <c r="XC4" s="68"/>
      <c r="XD4" s="68"/>
      <c r="XE4" s="68"/>
      <c r="XF4" s="68"/>
      <c r="XG4" s="68"/>
      <c r="XH4" s="68"/>
      <c r="XI4" s="68"/>
      <c r="XJ4" s="68"/>
      <c r="XK4" s="68"/>
      <c r="XL4" s="68"/>
      <c r="XM4" s="68"/>
      <c r="XN4" s="68"/>
      <c r="XO4" s="68"/>
      <c r="XP4" s="68"/>
      <c r="XQ4" s="68"/>
      <c r="XR4" s="68"/>
      <c r="XS4" s="68"/>
      <c r="XT4" s="68"/>
      <c r="XU4" s="68"/>
      <c r="XV4" s="68"/>
      <c r="XW4" s="68"/>
      <c r="XX4" s="68"/>
      <c r="XY4" s="68"/>
      <c r="XZ4" s="68"/>
      <c r="YA4" s="68"/>
      <c r="YB4" s="68"/>
      <c r="YC4" s="68"/>
      <c r="YD4" s="68"/>
      <c r="YE4" s="68"/>
      <c r="YF4" s="68"/>
      <c r="YG4" s="68"/>
      <c r="YH4" s="68"/>
      <c r="YI4" s="68"/>
      <c r="YJ4" s="68"/>
      <c r="YK4" s="68"/>
      <c r="YL4" s="68"/>
      <c r="YM4" s="68"/>
      <c r="YN4" s="68"/>
      <c r="YO4" s="68"/>
      <c r="YP4" s="68"/>
      <c r="YQ4" s="68"/>
      <c r="YR4" s="68"/>
      <c r="YS4" s="68"/>
      <c r="YT4" s="68"/>
      <c r="YU4" s="68"/>
      <c r="YV4" s="68"/>
      <c r="YW4" s="68"/>
      <c r="YX4" s="68"/>
      <c r="YY4" s="68"/>
      <c r="YZ4" s="68"/>
      <c r="ZA4" s="68"/>
      <c r="ZB4" s="68"/>
      <c r="ZC4" s="68"/>
      <c r="ZD4" s="68"/>
      <c r="ZE4" s="68"/>
      <c r="ZF4" s="68"/>
      <c r="ZG4" s="68"/>
      <c r="ZH4" s="68"/>
      <c r="ZI4" s="68"/>
      <c r="ZJ4" s="68"/>
      <c r="ZK4" s="68"/>
      <c r="ZL4" s="68"/>
      <c r="ZM4" s="68"/>
      <c r="ZN4" s="68"/>
      <c r="ZO4" s="68"/>
      <c r="ZP4" s="68"/>
      <c r="ZQ4" s="68"/>
      <c r="ZR4" s="68"/>
      <c r="ZS4" s="68"/>
      <c r="ZT4" s="68"/>
      <c r="ZU4" s="68"/>
      <c r="ZV4" s="68"/>
      <c r="ZW4" s="68"/>
      <c r="ZX4" s="68"/>
      <c r="ZY4" s="68"/>
      <c r="ZZ4" s="68"/>
      <c r="AAA4" s="68"/>
      <c r="AAB4" s="68"/>
      <c r="AAC4" s="68"/>
      <c r="AAD4" s="68"/>
      <c r="AAE4" s="68"/>
      <c r="AAF4" s="68"/>
      <c r="AAG4" s="68"/>
      <c r="AAH4" s="68"/>
      <c r="AAI4" s="68"/>
      <c r="AAJ4" s="68"/>
      <c r="AAK4" s="68"/>
      <c r="AAL4" s="68"/>
      <c r="AAM4" s="68"/>
      <c r="AAN4" s="68"/>
      <c r="AAO4" s="68"/>
      <c r="AAP4" s="68"/>
      <c r="AAQ4" s="68"/>
      <c r="AAR4" s="68"/>
      <c r="AAS4" s="68"/>
      <c r="AAT4" s="68"/>
      <c r="AAU4" s="68"/>
      <c r="AAV4" s="68"/>
      <c r="AAW4" s="68"/>
      <c r="AAX4" s="68"/>
      <c r="AAY4" s="68"/>
      <c r="AAZ4" s="68"/>
      <c r="ABA4" s="68"/>
      <c r="ABB4" s="68"/>
      <c r="ABC4" s="68"/>
      <c r="ABD4" s="68"/>
      <c r="ABE4" s="68"/>
      <c r="ABF4" s="68"/>
      <c r="ABG4" s="68"/>
      <c r="ABH4" s="68"/>
      <c r="ABI4" s="68"/>
      <c r="ABJ4" s="68"/>
      <c r="ABK4" s="68"/>
      <c r="ABL4" s="68"/>
      <c r="ABM4" s="68"/>
      <c r="ABN4" s="68"/>
      <c r="ABO4" s="68"/>
      <c r="ABP4" s="68"/>
      <c r="ABQ4" s="68"/>
      <c r="ABR4" s="68"/>
      <c r="ABS4" s="68"/>
      <c r="ABT4" s="68"/>
      <c r="ABU4" s="68"/>
      <c r="ABV4" s="68"/>
      <c r="ABW4" s="68"/>
      <c r="ABX4" s="68"/>
      <c r="ABY4" s="68"/>
      <c r="ABZ4" s="68"/>
      <c r="ACA4" s="68"/>
      <c r="ACB4" s="68"/>
      <c r="ACC4" s="68"/>
      <c r="ACD4" s="68"/>
      <c r="ACE4" s="68"/>
      <c r="ACF4" s="68"/>
      <c r="ACG4" s="68"/>
      <c r="ACH4" s="68"/>
      <c r="ACI4" s="68"/>
      <c r="ACJ4" s="68"/>
      <c r="ACK4" s="68"/>
      <c r="ACL4" s="68"/>
      <c r="ACM4" s="68"/>
      <c r="ACN4" s="68"/>
      <c r="ACO4" s="68"/>
      <c r="ACP4" s="68"/>
      <c r="ACQ4" s="68"/>
      <c r="ACR4" s="68"/>
      <c r="ACS4" s="68"/>
      <c r="ACT4" s="68"/>
      <c r="ACU4" s="68"/>
      <c r="ACV4" s="68"/>
      <c r="ACW4" s="68"/>
      <c r="ACX4" s="68"/>
      <c r="ACY4" s="68"/>
      <c r="ACZ4" s="68"/>
      <c r="ADA4" s="68"/>
      <c r="ADB4" s="68"/>
      <c r="ADC4" s="68"/>
      <c r="ADD4" s="68"/>
      <c r="ADE4" s="68"/>
      <c r="ADF4" s="68"/>
      <c r="ADG4" s="68"/>
      <c r="ADH4" s="68"/>
      <c r="ADI4" s="68"/>
      <c r="ADJ4" s="68"/>
      <c r="ADK4" s="68"/>
      <c r="ADL4" s="68"/>
      <c r="ADM4" s="68"/>
      <c r="ADN4" s="68"/>
      <c r="ADO4" s="68"/>
      <c r="ADP4" s="68"/>
      <c r="ADQ4" s="68"/>
      <c r="ADR4" s="68"/>
      <c r="ADS4" s="68"/>
      <c r="ADT4" s="68"/>
      <c r="ADU4" s="68"/>
      <c r="ADV4" s="68"/>
      <c r="ADW4" s="68"/>
      <c r="ADX4" s="68"/>
      <c r="ADY4" s="68"/>
      <c r="ADZ4" s="68"/>
      <c r="AEA4" s="68"/>
      <c r="AEB4" s="68"/>
      <c r="AEC4" s="68"/>
      <c r="AED4" s="68"/>
      <c r="AEE4" s="68"/>
      <c r="AEF4" s="68"/>
      <c r="AEG4" s="68"/>
      <c r="AEH4" s="68"/>
      <c r="AEI4" s="68"/>
      <c r="AEJ4" s="68"/>
      <c r="AEK4" s="68"/>
      <c r="AEL4" s="68"/>
      <c r="AEM4" s="68"/>
      <c r="AEN4" s="68"/>
      <c r="AEO4" s="68"/>
      <c r="AEP4" s="68"/>
      <c r="AEQ4" s="68"/>
      <c r="AER4" s="68"/>
      <c r="AES4" s="68"/>
      <c r="AET4" s="68"/>
      <c r="AEU4" s="68"/>
      <c r="AEV4" s="68"/>
      <c r="AEW4" s="68"/>
      <c r="AEX4" s="68"/>
      <c r="AEY4" s="68"/>
      <c r="AEZ4" s="68"/>
      <c r="AFA4" s="68"/>
      <c r="AFB4" s="68"/>
      <c r="AFC4" s="68"/>
      <c r="AFD4" s="68"/>
      <c r="AFE4" s="68"/>
      <c r="AFF4" s="68"/>
      <c r="AFG4" s="68"/>
      <c r="AFH4" s="68"/>
      <c r="AFI4" s="68"/>
      <c r="AFJ4" s="68"/>
      <c r="AFK4" s="68"/>
      <c r="AFL4" s="68"/>
      <c r="AFM4" s="68"/>
      <c r="AFN4" s="68"/>
      <c r="AFO4" s="68"/>
      <c r="AFP4" s="68"/>
      <c r="AFQ4" s="68"/>
      <c r="AFR4" s="68"/>
      <c r="AFS4" s="68"/>
      <c r="AFT4" s="68"/>
      <c r="AFU4" s="68"/>
      <c r="AFV4" s="68"/>
      <c r="AFW4" s="68"/>
      <c r="AFX4" s="68"/>
      <c r="AFY4" s="68"/>
      <c r="AFZ4" s="68"/>
      <c r="AGA4" s="68"/>
      <c r="AGB4" s="68"/>
      <c r="AGC4" s="68"/>
      <c r="AGD4" s="68"/>
      <c r="AGE4" s="68"/>
      <c r="AGF4" s="68"/>
      <c r="AGG4" s="68"/>
      <c r="AGH4" s="68"/>
      <c r="AGI4" s="68"/>
      <c r="AGJ4" s="68"/>
      <c r="AGK4" s="68"/>
      <c r="AGL4" s="68"/>
      <c r="AGM4" s="68"/>
      <c r="AGN4" s="68"/>
      <c r="AGO4" s="68"/>
      <c r="AGP4" s="68"/>
      <c r="AGQ4" s="68"/>
      <c r="AGR4" s="68"/>
      <c r="AGS4" s="68"/>
      <c r="AGT4" s="68"/>
      <c r="AGU4" s="68"/>
      <c r="AGV4" s="68"/>
      <c r="AGW4" s="68"/>
      <c r="AGX4" s="68"/>
      <c r="AGY4" s="68"/>
      <c r="AGZ4" s="68"/>
      <c r="AHA4" s="68"/>
      <c r="AHB4" s="68"/>
      <c r="AHC4" s="68"/>
      <c r="AHD4" s="68"/>
      <c r="AHE4" s="68"/>
      <c r="AHF4" s="68"/>
      <c r="AHG4" s="68"/>
      <c r="AHH4" s="68"/>
      <c r="AHI4" s="68"/>
      <c r="AHJ4" s="68"/>
      <c r="AHK4" s="68"/>
      <c r="AHL4" s="68"/>
      <c r="AHM4" s="68"/>
      <c r="AHN4" s="68"/>
      <c r="AHO4" s="68"/>
      <c r="AHP4" s="68"/>
      <c r="AHQ4" s="68"/>
      <c r="AHR4" s="68"/>
      <c r="AHS4" s="68"/>
      <c r="AHT4" s="68"/>
      <c r="AHU4" s="68"/>
      <c r="AHV4" s="68"/>
      <c r="AHW4" s="68"/>
      <c r="AHX4" s="68"/>
      <c r="AHY4" s="68"/>
      <c r="AHZ4" s="68"/>
      <c r="AIA4" s="68"/>
      <c r="AIB4" s="68"/>
      <c r="AIC4" s="68"/>
      <c r="AID4" s="68"/>
      <c r="AIE4" s="68"/>
      <c r="AIF4" s="68"/>
      <c r="AIG4" s="68"/>
      <c r="AIH4" s="68"/>
      <c r="AII4" s="68"/>
      <c r="AIJ4" s="68"/>
      <c r="AIK4" s="68"/>
      <c r="AIL4" s="68"/>
      <c r="AIM4" s="68"/>
      <c r="AIN4" s="68"/>
      <c r="AIO4" s="68"/>
      <c r="AIP4" s="68"/>
      <c r="AIQ4" s="68"/>
      <c r="AIR4" s="68"/>
      <c r="AIS4" s="68"/>
      <c r="AIT4" s="68"/>
      <c r="AIU4" s="68"/>
      <c r="AIV4" s="68"/>
      <c r="AIW4" s="68"/>
      <c r="AIX4" s="68"/>
      <c r="AIY4" s="68"/>
      <c r="AIZ4" s="68"/>
      <c r="AJA4" s="68"/>
      <c r="AJB4" s="68"/>
      <c r="AJC4" s="68"/>
      <c r="AJD4" s="68"/>
      <c r="AJE4" s="68"/>
      <c r="AJF4" s="68"/>
      <c r="AJG4" s="68"/>
      <c r="AJH4" s="68"/>
      <c r="AJI4" s="68"/>
      <c r="AJJ4" s="68"/>
      <c r="AJK4" s="68"/>
      <c r="AJL4" s="68"/>
      <c r="AJM4" s="68"/>
      <c r="AJN4" s="68"/>
      <c r="AJO4" s="68"/>
      <c r="AJP4" s="68"/>
      <c r="AJQ4" s="68"/>
      <c r="AJR4" s="68"/>
      <c r="AJS4" s="68"/>
      <c r="AJT4" s="68"/>
      <c r="AJU4" s="68"/>
      <c r="AJV4" s="68"/>
      <c r="AJW4" s="68"/>
      <c r="AJX4" s="68"/>
      <c r="AJY4" s="68"/>
      <c r="AJZ4" s="68"/>
      <c r="AKA4" s="68"/>
      <c r="AKB4" s="68"/>
      <c r="AKC4" s="68"/>
      <c r="AKD4" s="68"/>
      <c r="AKE4" s="68"/>
      <c r="AKF4" s="68"/>
      <c r="AKG4" s="68"/>
      <c r="AKH4" s="68"/>
      <c r="AKI4" s="68"/>
      <c r="AKJ4" s="68"/>
      <c r="AKK4" s="68"/>
      <c r="AKL4" s="68"/>
      <c r="AKM4" s="68"/>
      <c r="AKN4" s="68"/>
      <c r="AKO4" s="68"/>
      <c r="AKP4" s="68"/>
      <c r="AKQ4" s="68"/>
      <c r="AKR4" s="68"/>
      <c r="AKS4" s="68"/>
      <c r="AKT4" s="68"/>
      <c r="AKU4" s="68"/>
      <c r="AKV4" s="68"/>
      <c r="AKW4" s="68"/>
      <c r="AKX4" s="68"/>
      <c r="AKY4" s="68"/>
      <c r="AKZ4" s="68"/>
      <c r="ALA4" s="68"/>
      <c r="ALB4" s="68"/>
      <c r="ALC4" s="68"/>
      <c r="ALD4" s="68"/>
      <c r="ALE4" s="68"/>
      <c r="ALF4" s="68"/>
      <c r="ALG4" s="68"/>
      <c r="ALH4" s="68"/>
      <c r="ALI4" s="68"/>
      <c r="ALJ4" s="68"/>
      <c r="ALK4" s="68"/>
      <c r="ALL4" s="68"/>
      <c r="ALM4" s="68"/>
      <c r="ALN4" s="68"/>
      <c r="ALO4" s="68"/>
      <c r="ALP4" s="68"/>
      <c r="ALQ4" s="68"/>
      <c r="ALR4" s="68"/>
      <c r="ALS4" s="68"/>
      <c r="ALT4" s="68"/>
      <c r="ALU4" s="68"/>
      <c r="ALV4" s="68"/>
      <c r="ALW4" s="68"/>
      <c r="ALX4" s="68"/>
      <c r="ALY4" s="68"/>
      <c r="ALZ4" s="68"/>
      <c r="AMA4" s="68"/>
      <c r="AMB4" s="68"/>
      <c r="AMC4" s="68"/>
      <c r="AMD4" s="68"/>
      <c r="AME4" s="68"/>
      <c r="AMF4" s="68"/>
      <c r="AMG4" s="68"/>
      <c r="AMH4" s="68"/>
      <c r="AMI4" s="68"/>
      <c r="AMJ4" s="68"/>
      <c r="AMK4" s="68"/>
      <c r="AML4" s="68"/>
      <c r="AMM4" s="68"/>
      <c r="AMN4" s="68"/>
      <c r="AMO4" s="68"/>
      <c r="AMP4" s="68"/>
      <c r="AMQ4" s="68"/>
      <c r="AMR4" s="68"/>
      <c r="AMS4" s="68"/>
      <c r="AMT4" s="68"/>
      <c r="AMU4" s="68"/>
      <c r="AMV4" s="68"/>
      <c r="AMW4" s="68"/>
      <c r="AMX4" s="68"/>
      <c r="AMY4" s="68"/>
      <c r="AMZ4" s="68"/>
      <c r="ANA4" s="68"/>
      <c r="ANB4" s="68"/>
      <c r="ANC4" s="68"/>
      <c r="AND4" s="68"/>
      <c r="ANE4" s="68"/>
      <c r="ANF4" s="68"/>
      <c r="ANG4" s="68"/>
      <c r="ANH4" s="68"/>
      <c r="ANI4" s="68"/>
      <c r="ANJ4" s="68"/>
      <c r="ANK4" s="68"/>
      <c r="ANL4" s="68"/>
      <c r="ANM4" s="68"/>
      <c r="ANN4" s="68"/>
      <c r="ANO4" s="68"/>
      <c r="ANP4" s="68"/>
      <c r="ANQ4" s="68"/>
      <c r="ANR4" s="68"/>
      <c r="ANS4" s="68"/>
      <c r="ANT4" s="68"/>
      <c r="ANU4" s="68"/>
      <c r="ANV4" s="68"/>
      <c r="ANW4" s="68"/>
      <c r="ANX4" s="68"/>
      <c r="ANY4" s="68"/>
      <c r="ANZ4" s="68"/>
      <c r="AOA4" s="68"/>
      <c r="AOB4" s="68"/>
      <c r="AOC4" s="68"/>
      <c r="AOD4" s="68"/>
      <c r="AOE4" s="68"/>
      <c r="AOF4" s="68"/>
      <c r="AOG4" s="68"/>
      <c r="AOH4" s="68"/>
      <c r="AOI4" s="68"/>
      <c r="AOJ4" s="68"/>
      <c r="AOK4" s="68"/>
      <c r="AOL4" s="68"/>
      <c r="AOM4" s="68"/>
      <c r="AON4" s="68"/>
      <c r="AOO4" s="68"/>
      <c r="AOP4" s="68"/>
      <c r="AOQ4" s="68"/>
      <c r="AOR4" s="68"/>
      <c r="AOS4" s="68"/>
      <c r="AOT4" s="68"/>
      <c r="AOU4" s="68"/>
      <c r="AOV4" s="68"/>
      <c r="AOW4" s="68"/>
      <c r="AOX4" s="68"/>
      <c r="AOY4" s="68"/>
      <c r="AOZ4" s="68"/>
      <c r="APA4" s="68"/>
      <c r="APB4" s="68"/>
      <c r="APC4" s="68"/>
      <c r="APD4" s="68"/>
      <c r="APE4" s="68"/>
      <c r="APF4" s="68"/>
      <c r="APG4" s="68"/>
      <c r="APH4" s="68"/>
      <c r="API4" s="68"/>
      <c r="APJ4" s="68"/>
      <c r="APK4" s="68"/>
      <c r="APL4" s="68"/>
      <c r="APM4" s="68"/>
      <c r="APN4" s="68"/>
      <c r="APO4" s="68"/>
      <c r="APP4" s="68"/>
      <c r="APQ4" s="68"/>
      <c r="APR4" s="68"/>
      <c r="APS4" s="68"/>
      <c r="APT4" s="68"/>
      <c r="APU4" s="68"/>
      <c r="APV4" s="68"/>
      <c r="APW4" s="68"/>
      <c r="APX4" s="68"/>
      <c r="APY4" s="68"/>
      <c r="APZ4" s="68"/>
      <c r="AQA4" s="68"/>
      <c r="AQB4" s="68"/>
      <c r="AQC4" s="68"/>
      <c r="AQD4" s="68"/>
      <c r="AQE4" s="68"/>
      <c r="AQF4" s="68"/>
      <c r="AQG4" s="68"/>
      <c r="AQH4" s="68"/>
      <c r="AQI4" s="68"/>
      <c r="AQJ4" s="68"/>
      <c r="AQK4" s="68"/>
      <c r="AQL4" s="68"/>
      <c r="AQM4" s="68"/>
      <c r="AQN4" s="68"/>
      <c r="AQO4" s="68"/>
      <c r="AQP4" s="68"/>
      <c r="AQQ4" s="68"/>
      <c r="AQR4" s="68"/>
      <c r="AQS4" s="68"/>
      <c r="AQT4" s="68"/>
      <c r="AQU4" s="68"/>
      <c r="AQV4" s="68"/>
      <c r="AQW4" s="68"/>
      <c r="AQX4" s="68"/>
      <c r="AQY4" s="68"/>
      <c r="AQZ4" s="68"/>
      <c r="ARA4" s="68"/>
      <c r="ARB4" s="68"/>
      <c r="ARC4" s="68"/>
      <c r="ARD4" s="68"/>
      <c r="ARE4" s="68"/>
      <c r="ARF4" s="68"/>
      <c r="ARG4" s="68"/>
      <c r="ARH4" s="68"/>
      <c r="ARI4" s="68"/>
      <c r="ARJ4" s="68"/>
      <c r="ARK4" s="68"/>
      <c r="ARL4" s="68"/>
      <c r="ARM4" s="68"/>
      <c r="ARN4" s="68"/>
      <c r="ARO4" s="68"/>
      <c r="ARP4" s="68"/>
      <c r="ARQ4" s="68"/>
      <c r="ARR4" s="68"/>
      <c r="ARS4" s="68"/>
      <c r="ART4" s="68"/>
      <c r="ARU4" s="68"/>
      <c r="ARV4" s="68"/>
      <c r="ARW4" s="68"/>
      <c r="ARX4" s="68"/>
      <c r="ARY4" s="68"/>
      <c r="ARZ4" s="68"/>
      <c r="ASA4" s="68"/>
      <c r="ASB4" s="68"/>
      <c r="ASC4" s="68"/>
      <c r="ASD4" s="68"/>
      <c r="ASE4" s="68"/>
      <c r="ASF4" s="68"/>
      <c r="ASG4" s="68"/>
      <c r="ASH4" s="68"/>
      <c r="ASI4" s="68"/>
      <c r="ASJ4" s="68"/>
      <c r="ASK4" s="68"/>
      <c r="ASL4" s="68"/>
      <c r="ASM4" s="68"/>
      <c r="ASN4" s="68"/>
      <c r="ASO4" s="68"/>
      <c r="ASP4" s="68"/>
      <c r="ASQ4" s="68"/>
      <c r="ASR4" s="68"/>
      <c r="ASS4" s="68"/>
      <c r="AST4" s="68"/>
      <c r="ASU4" s="68"/>
      <c r="ASV4" s="68"/>
      <c r="ASW4" s="68"/>
      <c r="ASX4" s="68"/>
      <c r="ASY4" s="68"/>
      <c r="ASZ4" s="68"/>
      <c r="ATA4" s="68"/>
      <c r="ATB4" s="68"/>
      <c r="ATC4" s="68"/>
      <c r="ATD4" s="68"/>
      <c r="ATE4" s="68"/>
      <c r="ATF4" s="68"/>
      <c r="ATG4" s="68"/>
      <c r="ATH4" s="68"/>
      <c r="ATI4" s="68"/>
      <c r="ATJ4" s="68"/>
      <c r="ATK4" s="68"/>
      <c r="ATL4" s="68"/>
      <c r="ATM4" s="68"/>
      <c r="ATN4" s="68"/>
      <c r="ATO4" s="68"/>
      <c r="ATP4" s="68"/>
      <c r="ATQ4" s="68"/>
      <c r="ATR4" s="68"/>
      <c r="ATS4" s="68"/>
      <c r="ATT4" s="68"/>
      <c r="ATU4" s="68"/>
      <c r="ATV4" s="68"/>
      <c r="ATW4" s="68"/>
      <c r="ATX4" s="68"/>
      <c r="ATY4" s="68"/>
      <c r="ATZ4" s="68"/>
      <c r="AUA4" s="68"/>
      <c r="AUB4" s="68"/>
      <c r="AUC4" s="68"/>
      <c r="AUD4" s="68"/>
      <c r="AUE4" s="68"/>
      <c r="AUF4" s="68"/>
      <c r="AUG4" s="68"/>
      <c r="AUH4" s="68"/>
      <c r="AUI4" s="68"/>
      <c r="AUJ4" s="68"/>
      <c r="AUK4" s="68"/>
      <c r="AUL4" s="68"/>
      <c r="AUM4" s="68"/>
      <c r="AUN4" s="68"/>
      <c r="AUO4" s="68"/>
      <c r="AUP4" s="68"/>
      <c r="AUQ4" s="68"/>
      <c r="AUR4" s="68"/>
      <c r="AUS4" s="68"/>
      <c r="AUT4" s="68"/>
      <c r="AUU4" s="68"/>
      <c r="AUV4" s="68"/>
      <c r="AUW4" s="68"/>
      <c r="AUX4" s="68"/>
      <c r="AUY4" s="68"/>
      <c r="AUZ4" s="68"/>
      <c r="AVA4" s="68"/>
      <c r="AVB4" s="68"/>
      <c r="AVC4" s="68"/>
      <c r="AVD4" s="68"/>
      <c r="AVE4" s="68"/>
      <c r="AVF4" s="68"/>
      <c r="AVG4" s="68"/>
      <c r="AVH4" s="68"/>
      <c r="AVI4" s="68"/>
      <c r="AVJ4" s="68"/>
      <c r="AVK4" s="68"/>
      <c r="AVL4" s="68"/>
      <c r="AVM4" s="68"/>
      <c r="AVN4" s="68"/>
      <c r="AVO4" s="68"/>
      <c r="AVP4" s="68"/>
      <c r="AVQ4" s="68"/>
      <c r="AVR4" s="68"/>
      <c r="AVS4" s="68"/>
      <c r="AVT4" s="68"/>
      <c r="AVU4" s="68"/>
      <c r="AVV4" s="68"/>
      <c r="AVW4" s="68"/>
      <c r="AVX4" s="68"/>
      <c r="AVY4" s="68"/>
      <c r="AVZ4" s="68"/>
      <c r="AWA4" s="68"/>
      <c r="AWB4" s="68"/>
      <c r="AWC4" s="68"/>
      <c r="AWD4" s="68"/>
      <c r="AWE4" s="68"/>
      <c r="AWF4" s="68"/>
      <c r="AWG4" s="68"/>
      <c r="AWH4" s="68"/>
      <c r="AWI4" s="68"/>
      <c r="AWJ4" s="68"/>
      <c r="AWK4" s="68"/>
      <c r="AWL4" s="68"/>
      <c r="AWM4" s="68"/>
      <c r="AWN4" s="68"/>
      <c r="AWO4" s="68"/>
      <c r="AWP4" s="68"/>
      <c r="AWQ4" s="68"/>
      <c r="AWR4" s="68"/>
      <c r="AWS4" s="68"/>
      <c r="AWT4" s="68"/>
      <c r="AWU4" s="68"/>
      <c r="AWV4" s="68"/>
      <c r="AWW4" s="68"/>
      <c r="AWX4" s="68"/>
      <c r="AWY4" s="68"/>
      <c r="AWZ4" s="68"/>
      <c r="AXA4" s="68"/>
      <c r="AXB4" s="68"/>
      <c r="AXC4" s="68"/>
      <c r="AXD4" s="68"/>
      <c r="AXE4" s="68"/>
      <c r="AXF4" s="68"/>
      <c r="AXG4" s="68"/>
      <c r="AXH4" s="68"/>
      <c r="AXI4" s="68"/>
      <c r="AXJ4" s="68"/>
      <c r="AXK4" s="68"/>
      <c r="AXL4" s="68"/>
      <c r="AXM4" s="68"/>
      <c r="AXN4" s="68"/>
      <c r="AXO4" s="68"/>
      <c r="AXP4" s="68"/>
      <c r="AXQ4" s="68"/>
      <c r="AXR4" s="68"/>
      <c r="AXS4" s="68"/>
      <c r="AXT4" s="68"/>
      <c r="AXU4" s="68"/>
      <c r="AXV4" s="68"/>
      <c r="AXW4" s="68"/>
      <c r="AXX4" s="68"/>
      <c r="AXY4" s="68"/>
      <c r="AXZ4" s="68"/>
      <c r="AYA4" s="68"/>
      <c r="AYB4" s="68"/>
      <c r="AYC4" s="68"/>
      <c r="AYD4" s="68"/>
      <c r="AYE4" s="68"/>
      <c r="AYF4" s="68"/>
      <c r="AYG4" s="68"/>
      <c r="AYH4" s="68"/>
      <c r="AYI4" s="68"/>
      <c r="AYJ4" s="68"/>
      <c r="AYK4" s="68"/>
      <c r="AYL4" s="68"/>
      <c r="AYM4" s="68"/>
      <c r="AYN4" s="68"/>
      <c r="AYO4" s="68"/>
      <c r="AYP4" s="68"/>
      <c r="AYQ4" s="68"/>
      <c r="AYR4" s="68"/>
      <c r="AYS4" s="68"/>
      <c r="AYT4" s="68"/>
      <c r="AYU4" s="68"/>
      <c r="AYV4" s="68"/>
      <c r="AYW4" s="68"/>
      <c r="AYX4" s="68"/>
      <c r="AYY4" s="68"/>
      <c r="AYZ4" s="68"/>
      <c r="AZA4" s="68"/>
      <c r="AZB4" s="68"/>
      <c r="AZC4" s="68"/>
      <c r="AZD4" s="68"/>
      <c r="AZE4" s="68"/>
      <c r="AZF4" s="68"/>
      <c r="AZG4" s="68"/>
      <c r="AZH4" s="68"/>
      <c r="AZI4" s="68"/>
      <c r="AZJ4" s="68"/>
      <c r="AZK4" s="68"/>
      <c r="AZL4" s="68"/>
      <c r="AZM4" s="68"/>
      <c r="AZN4" s="68"/>
      <c r="AZO4" s="68"/>
      <c r="AZP4" s="68"/>
      <c r="AZQ4" s="68"/>
      <c r="AZR4" s="68"/>
      <c r="AZS4" s="68"/>
      <c r="AZT4" s="68"/>
      <c r="AZU4" s="68"/>
      <c r="AZV4" s="68"/>
      <c r="AZW4" s="68"/>
      <c r="AZX4" s="68"/>
      <c r="AZY4" s="68"/>
      <c r="AZZ4" s="68"/>
      <c r="BAA4" s="68"/>
      <c r="BAB4" s="68"/>
      <c r="BAC4" s="68"/>
      <c r="BAD4" s="68"/>
      <c r="BAE4" s="68"/>
      <c r="BAF4" s="68"/>
      <c r="BAG4" s="68"/>
      <c r="BAH4" s="68"/>
      <c r="BAI4" s="68"/>
      <c r="BAJ4" s="68"/>
      <c r="BAK4" s="68"/>
      <c r="BAL4" s="68"/>
      <c r="BAM4" s="68"/>
      <c r="BAN4" s="68"/>
      <c r="BAO4" s="68"/>
      <c r="BAP4" s="68"/>
      <c r="BAQ4" s="68"/>
      <c r="BAR4" s="68"/>
      <c r="BAS4" s="68"/>
      <c r="BAT4" s="68"/>
      <c r="BAU4" s="68"/>
      <c r="BAV4" s="68"/>
      <c r="BAW4" s="68"/>
      <c r="BAX4" s="68"/>
      <c r="BAY4" s="68"/>
      <c r="BAZ4" s="68"/>
      <c r="BBA4" s="68"/>
      <c r="BBB4" s="68"/>
      <c r="BBC4" s="68"/>
      <c r="BBD4" s="68"/>
      <c r="BBE4" s="68"/>
      <c r="BBF4" s="68"/>
      <c r="BBG4" s="68"/>
      <c r="BBH4" s="68"/>
      <c r="BBI4" s="68"/>
      <c r="BBJ4" s="68"/>
      <c r="BBK4" s="68"/>
      <c r="BBL4" s="68"/>
      <c r="BBM4" s="68"/>
      <c r="BBN4" s="68"/>
      <c r="BBO4" s="68"/>
      <c r="BBP4" s="68"/>
      <c r="BBQ4" s="68"/>
      <c r="BBR4" s="68"/>
      <c r="BBS4" s="68"/>
      <c r="BBT4" s="68"/>
      <c r="BBU4" s="68"/>
      <c r="BBV4" s="68"/>
      <c r="BBW4" s="68"/>
      <c r="BBX4" s="68"/>
      <c r="BBY4" s="68"/>
      <c r="BBZ4" s="68"/>
      <c r="BCA4" s="68"/>
      <c r="BCB4" s="68"/>
      <c r="BCC4" s="68"/>
      <c r="BCD4" s="68"/>
      <c r="BCE4" s="68"/>
      <c r="BCF4" s="68"/>
      <c r="BCG4" s="68"/>
      <c r="BCH4" s="68"/>
      <c r="BCI4" s="68"/>
      <c r="BCJ4" s="68"/>
      <c r="BCK4" s="68"/>
      <c r="BCL4" s="68"/>
      <c r="BCM4" s="68"/>
      <c r="BCN4" s="68"/>
      <c r="BCO4" s="68"/>
      <c r="BCP4" s="68"/>
      <c r="BCQ4" s="68"/>
      <c r="BCR4" s="68"/>
      <c r="BCS4" s="68"/>
      <c r="BCT4" s="68"/>
      <c r="BCU4" s="68"/>
      <c r="BCV4" s="68"/>
      <c r="BCW4" s="68"/>
      <c r="BCX4" s="68"/>
      <c r="BCY4" s="68"/>
      <c r="BCZ4" s="68"/>
      <c r="BDA4" s="68"/>
      <c r="BDB4" s="68"/>
      <c r="BDC4" s="68"/>
      <c r="BDD4" s="68"/>
      <c r="BDE4" s="68"/>
      <c r="BDF4" s="68"/>
      <c r="BDG4" s="68"/>
      <c r="BDH4" s="68"/>
      <c r="BDI4" s="68"/>
      <c r="BDJ4" s="68"/>
      <c r="BDK4" s="68"/>
      <c r="BDL4" s="68"/>
      <c r="BDM4" s="68"/>
      <c r="BDN4" s="68"/>
      <c r="BDO4" s="68"/>
      <c r="BDP4" s="68"/>
      <c r="BDQ4" s="68"/>
      <c r="BDR4" s="68"/>
      <c r="BDS4" s="68"/>
      <c r="BDT4" s="68"/>
      <c r="BDU4" s="68"/>
      <c r="BDV4" s="68"/>
      <c r="BDW4" s="68"/>
      <c r="BDX4" s="68"/>
      <c r="BDY4" s="68"/>
      <c r="BDZ4" s="68"/>
      <c r="BEA4" s="68"/>
      <c r="BEB4" s="68"/>
      <c r="BEC4" s="68"/>
      <c r="BED4" s="68"/>
      <c r="BEE4" s="68"/>
      <c r="BEF4" s="68"/>
      <c r="BEG4" s="68"/>
      <c r="BEH4" s="68"/>
      <c r="BEI4" s="68"/>
      <c r="BEJ4" s="68"/>
      <c r="BEK4" s="68"/>
      <c r="BEL4" s="68"/>
      <c r="BEM4" s="68"/>
      <c r="BEN4" s="68"/>
      <c r="BEO4" s="68"/>
      <c r="BEP4" s="68"/>
      <c r="BEQ4" s="68"/>
      <c r="BER4" s="68"/>
      <c r="BES4" s="68"/>
      <c r="BET4" s="68"/>
      <c r="BEU4" s="68"/>
      <c r="BEV4" s="68"/>
      <c r="BEW4" s="68"/>
      <c r="BEX4" s="68"/>
      <c r="BEY4" s="68"/>
      <c r="BEZ4" s="68"/>
      <c r="BFA4" s="68"/>
      <c r="BFB4" s="68"/>
      <c r="BFC4" s="68"/>
      <c r="BFD4" s="68"/>
      <c r="BFE4" s="68"/>
      <c r="BFF4" s="68"/>
      <c r="BFG4" s="68"/>
      <c r="BFH4" s="68"/>
      <c r="BFI4" s="68"/>
      <c r="BFJ4" s="68"/>
      <c r="BFK4" s="68"/>
      <c r="BFL4" s="68"/>
      <c r="BFM4" s="68"/>
      <c r="BFN4" s="68"/>
      <c r="BFO4" s="68"/>
      <c r="BFP4" s="68"/>
      <c r="BFQ4" s="68"/>
      <c r="BFR4" s="68"/>
      <c r="BFS4" s="68"/>
      <c r="BFT4" s="68"/>
      <c r="BFU4" s="68"/>
      <c r="BFV4" s="68"/>
      <c r="BFW4" s="68"/>
      <c r="BFX4" s="68"/>
      <c r="BFY4" s="68"/>
      <c r="BFZ4" s="68"/>
      <c r="BGA4" s="68"/>
      <c r="BGB4" s="68"/>
      <c r="BGC4" s="68"/>
      <c r="BGD4" s="68"/>
      <c r="BGE4" s="68"/>
      <c r="BGF4" s="68"/>
      <c r="BGG4" s="68"/>
      <c r="BGH4" s="68"/>
      <c r="BGI4" s="68"/>
      <c r="BGJ4" s="68"/>
      <c r="BGK4" s="68"/>
      <c r="BGL4" s="68"/>
      <c r="BGM4" s="68"/>
      <c r="BGN4" s="68"/>
      <c r="BGO4" s="68"/>
      <c r="BGP4" s="68"/>
      <c r="BGQ4" s="68"/>
      <c r="BGR4" s="68"/>
      <c r="BGS4" s="68"/>
      <c r="BGT4" s="68"/>
      <c r="BGU4" s="68"/>
      <c r="BGV4" s="68"/>
      <c r="BGW4" s="68"/>
      <c r="BGX4" s="68"/>
      <c r="BGY4" s="68"/>
      <c r="BGZ4" s="68"/>
      <c r="BHA4" s="68"/>
      <c r="BHB4" s="68"/>
      <c r="BHC4" s="68"/>
      <c r="BHD4" s="68"/>
      <c r="BHE4" s="68"/>
      <c r="BHF4" s="68"/>
      <c r="BHG4" s="68"/>
      <c r="BHH4" s="68"/>
      <c r="BHI4" s="68"/>
      <c r="BHJ4" s="68"/>
      <c r="BHK4" s="68"/>
      <c r="BHL4" s="68"/>
      <c r="BHM4" s="68"/>
      <c r="BHN4" s="68"/>
      <c r="BHO4" s="68"/>
      <c r="BHP4" s="68"/>
      <c r="BHQ4" s="68"/>
      <c r="BHR4" s="68"/>
      <c r="BHS4" s="68"/>
      <c r="BHT4" s="68"/>
      <c r="BHU4" s="68"/>
      <c r="BHV4" s="68"/>
      <c r="BHW4" s="68"/>
      <c r="BHX4" s="68"/>
      <c r="BHY4" s="68"/>
      <c r="BHZ4" s="68"/>
      <c r="BIA4" s="68"/>
      <c r="BIB4" s="68"/>
      <c r="BIC4" s="68"/>
      <c r="BID4" s="68"/>
      <c r="BIE4" s="68"/>
      <c r="BIF4" s="68"/>
      <c r="BIG4" s="68"/>
      <c r="BIH4" s="68"/>
      <c r="BII4" s="68"/>
      <c r="BIJ4" s="68"/>
      <c r="BIK4" s="68"/>
      <c r="BIL4" s="68"/>
      <c r="BIM4" s="68"/>
      <c r="BIN4" s="68"/>
      <c r="BIO4" s="68"/>
      <c r="BIP4" s="68"/>
      <c r="BIQ4" s="68"/>
      <c r="BIR4" s="68"/>
      <c r="BIS4" s="68"/>
      <c r="BIT4" s="68"/>
      <c r="BIU4" s="68"/>
      <c r="BIV4" s="68"/>
      <c r="BIW4" s="68"/>
      <c r="BIX4" s="68"/>
      <c r="BIY4" s="68"/>
      <c r="BIZ4" s="68"/>
      <c r="BJA4" s="68"/>
      <c r="BJB4" s="68"/>
      <c r="BJC4" s="68"/>
      <c r="BJD4" s="68"/>
      <c r="BJE4" s="68"/>
      <c r="BJF4" s="68"/>
      <c r="BJG4" s="68"/>
      <c r="BJH4" s="68"/>
      <c r="BJI4" s="68"/>
      <c r="BJJ4" s="68"/>
      <c r="BJK4" s="68"/>
      <c r="BJL4" s="68"/>
      <c r="BJM4" s="68"/>
      <c r="BJN4" s="68"/>
      <c r="BJO4" s="68"/>
      <c r="BJP4" s="68"/>
      <c r="BJQ4" s="68"/>
      <c r="BJR4" s="68"/>
      <c r="BJS4" s="68"/>
      <c r="BJT4" s="68"/>
      <c r="BJU4" s="68"/>
      <c r="BJV4" s="68"/>
      <c r="BJW4" s="68"/>
      <c r="BJX4" s="68"/>
      <c r="BJY4" s="68"/>
      <c r="BJZ4" s="68"/>
      <c r="BKA4" s="68"/>
      <c r="BKB4" s="68"/>
      <c r="BKC4" s="68"/>
      <c r="BKD4" s="68"/>
      <c r="BKE4" s="68"/>
      <c r="BKF4" s="68"/>
      <c r="BKG4" s="68"/>
      <c r="BKH4" s="68"/>
      <c r="BKI4" s="68"/>
      <c r="BKJ4" s="68"/>
      <c r="BKK4" s="68"/>
      <c r="BKL4" s="68"/>
      <c r="BKM4" s="68"/>
      <c r="BKN4" s="68"/>
      <c r="BKO4" s="68"/>
      <c r="BKP4" s="68"/>
      <c r="BKQ4" s="68"/>
      <c r="BKR4" s="68"/>
      <c r="BKS4" s="68"/>
      <c r="BKT4" s="68"/>
      <c r="BKU4" s="68"/>
      <c r="BKV4" s="68"/>
      <c r="BKW4" s="68"/>
      <c r="BKX4" s="68"/>
      <c r="BKY4" s="68"/>
      <c r="BKZ4" s="68"/>
      <c r="BLA4" s="68"/>
      <c r="BLB4" s="68"/>
      <c r="BLC4" s="68"/>
      <c r="BLD4" s="68"/>
      <c r="BLE4" s="68"/>
      <c r="BLF4" s="68"/>
      <c r="BLG4" s="68"/>
      <c r="BLH4" s="68"/>
      <c r="BLI4" s="68"/>
      <c r="BLJ4" s="68"/>
      <c r="BLK4" s="68"/>
      <c r="BLL4" s="68"/>
      <c r="BLM4" s="68"/>
      <c r="BLN4" s="68"/>
      <c r="BLO4" s="68"/>
      <c r="BLP4" s="68"/>
      <c r="BLQ4" s="68"/>
      <c r="BLR4" s="68"/>
      <c r="BLS4" s="68"/>
      <c r="BLT4" s="68"/>
      <c r="BLU4" s="68"/>
      <c r="BLV4" s="68"/>
      <c r="BLW4" s="68"/>
      <c r="BLX4" s="68"/>
      <c r="BLY4" s="68"/>
      <c r="BLZ4" s="68"/>
      <c r="BMA4" s="68"/>
      <c r="BMB4" s="68"/>
      <c r="BMC4" s="68"/>
      <c r="BMD4" s="68"/>
      <c r="BME4" s="68"/>
      <c r="BMF4" s="68"/>
      <c r="BMG4" s="68"/>
      <c r="BMH4" s="68"/>
      <c r="BMI4" s="68"/>
      <c r="BMJ4" s="68"/>
      <c r="BMK4" s="68"/>
      <c r="BML4" s="68"/>
      <c r="BMM4" s="68"/>
      <c r="BMN4" s="68"/>
      <c r="BMO4" s="68"/>
      <c r="BMP4" s="68"/>
      <c r="BMQ4" s="68"/>
      <c r="BMR4" s="68"/>
      <c r="BMS4" s="68"/>
      <c r="BMT4" s="68"/>
      <c r="BMU4" s="68"/>
      <c r="BMV4" s="68"/>
      <c r="BMW4" s="68"/>
      <c r="BMX4" s="68"/>
      <c r="BMY4" s="68"/>
      <c r="BMZ4" s="68"/>
      <c r="BNA4" s="68"/>
      <c r="BNB4" s="68"/>
      <c r="BNC4" s="68"/>
      <c r="BND4" s="68"/>
      <c r="BNE4" s="68"/>
      <c r="BNF4" s="68"/>
      <c r="BNG4" s="68"/>
      <c r="BNH4" s="68"/>
      <c r="BNI4" s="68"/>
      <c r="BNJ4" s="68"/>
      <c r="BNK4" s="68"/>
      <c r="BNL4" s="68"/>
      <c r="BNM4" s="68"/>
      <c r="BNN4" s="68"/>
      <c r="BNO4" s="68"/>
      <c r="BNP4" s="68"/>
      <c r="BNQ4" s="68"/>
      <c r="BNR4" s="68"/>
      <c r="BNS4" s="68"/>
      <c r="BNT4" s="68"/>
      <c r="BNU4" s="68"/>
      <c r="BNV4" s="68"/>
      <c r="BNW4" s="68"/>
      <c r="BNX4" s="68"/>
      <c r="BNY4" s="68"/>
      <c r="BNZ4" s="68"/>
      <c r="BOA4" s="68"/>
      <c r="BOB4" s="68"/>
      <c r="BOC4" s="68"/>
      <c r="BOD4" s="68"/>
      <c r="BOE4" s="68"/>
      <c r="BOF4" s="68"/>
      <c r="BOG4" s="68"/>
      <c r="BOH4" s="68"/>
      <c r="BOI4" s="68"/>
      <c r="BOJ4" s="68"/>
      <c r="BOK4" s="68"/>
      <c r="BOL4" s="68"/>
      <c r="BOM4" s="68"/>
      <c r="BON4" s="68"/>
      <c r="BOO4" s="68"/>
      <c r="BOP4" s="68"/>
      <c r="BOQ4" s="68"/>
      <c r="BOR4" s="68"/>
      <c r="BOS4" s="68"/>
      <c r="BOT4" s="68"/>
      <c r="BOU4" s="68"/>
      <c r="BOV4" s="68"/>
      <c r="BOW4" s="68"/>
      <c r="BOX4" s="68"/>
      <c r="BOY4" s="68"/>
      <c r="BOZ4" s="68"/>
      <c r="BPA4" s="68"/>
      <c r="BPB4" s="68"/>
      <c r="BPC4" s="68"/>
      <c r="BPD4" s="68"/>
      <c r="BPE4" s="68"/>
      <c r="BPF4" s="68"/>
      <c r="BPG4" s="68"/>
      <c r="BPH4" s="68"/>
      <c r="BPI4" s="68"/>
      <c r="BPJ4" s="68"/>
      <c r="BPK4" s="68"/>
      <c r="BPL4" s="68"/>
      <c r="BPM4" s="68"/>
      <c r="BPN4" s="68"/>
      <c r="BPO4" s="68"/>
      <c r="BPP4" s="68"/>
      <c r="BPQ4" s="68"/>
      <c r="BPR4" s="68"/>
      <c r="BPS4" s="68"/>
      <c r="BPT4" s="68"/>
      <c r="BPU4" s="68"/>
      <c r="BPV4" s="68"/>
      <c r="BPW4" s="68"/>
      <c r="BPX4" s="68"/>
      <c r="BPY4" s="68"/>
      <c r="BPZ4" s="68"/>
      <c r="BQA4" s="68"/>
      <c r="BQB4" s="68"/>
      <c r="BQC4" s="68"/>
      <c r="BQD4" s="68"/>
      <c r="BQE4" s="68"/>
      <c r="BQF4" s="68"/>
      <c r="BQG4" s="68"/>
      <c r="BQH4" s="68"/>
      <c r="BQI4" s="68"/>
      <c r="BQJ4" s="68"/>
      <c r="BQK4" s="68"/>
      <c r="BQL4" s="68"/>
      <c r="BQM4" s="68"/>
      <c r="BQN4" s="68"/>
      <c r="BQO4" s="68"/>
      <c r="BQP4" s="68"/>
      <c r="BQQ4" s="68"/>
      <c r="BQR4" s="68"/>
      <c r="BQS4" s="68"/>
      <c r="BQT4" s="68"/>
      <c r="BQU4" s="68"/>
      <c r="BQV4" s="68"/>
      <c r="BQW4" s="68"/>
      <c r="BQX4" s="68"/>
      <c r="BQY4" s="68"/>
      <c r="BQZ4" s="68"/>
      <c r="BRA4" s="68"/>
      <c r="BRB4" s="68"/>
      <c r="BRC4" s="68"/>
      <c r="BRD4" s="68"/>
      <c r="BRE4" s="68"/>
      <c r="BRF4" s="68"/>
      <c r="BRG4" s="68"/>
      <c r="BRH4" s="68"/>
      <c r="BRI4" s="68"/>
      <c r="BRJ4" s="68"/>
      <c r="BRK4" s="68"/>
      <c r="BRL4" s="68"/>
      <c r="BRM4" s="68"/>
      <c r="BRN4" s="68"/>
      <c r="BRO4" s="68"/>
      <c r="BRP4" s="68"/>
      <c r="BRQ4" s="68"/>
      <c r="BRR4" s="68"/>
      <c r="BRS4" s="68"/>
      <c r="BRT4" s="68"/>
      <c r="BRU4" s="68"/>
      <c r="BRV4" s="68"/>
      <c r="BRW4" s="68"/>
      <c r="BRX4" s="68"/>
      <c r="BRY4" s="68"/>
      <c r="BRZ4" s="68"/>
      <c r="BSA4" s="68"/>
      <c r="BSB4" s="68"/>
      <c r="BSC4" s="68"/>
      <c r="BSD4" s="68"/>
      <c r="BSE4" s="68"/>
      <c r="BSF4" s="68"/>
      <c r="BSG4" s="68"/>
      <c r="BSH4" s="68"/>
      <c r="BSI4" s="68"/>
      <c r="BSJ4" s="68"/>
      <c r="BSK4" s="68"/>
      <c r="BSL4" s="68"/>
      <c r="BSM4" s="68"/>
      <c r="BSN4" s="68"/>
      <c r="BSO4" s="68"/>
      <c r="BSP4" s="68"/>
      <c r="BSQ4" s="68"/>
      <c r="BSR4" s="68"/>
      <c r="BSS4" s="68"/>
      <c r="BST4" s="68"/>
      <c r="BSU4" s="68"/>
      <c r="BSV4" s="68"/>
      <c r="BSW4" s="68"/>
      <c r="BSX4" s="68"/>
      <c r="BSY4" s="68"/>
      <c r="BSZ4" s="68"/>
      <c r="BTA4" s="68"/>
      <c r="BTB4" s="68"/>
      <c r="BTC4" s="68"/>
      <c r="BTD4" s="68"/>
      <c r="BTE4" s="68"/>
      <c r="BTF4" s="68"/>
      <c r="BTG4" s="68"/>
      <c r="BTH4" s="68"/>
      <c r="BTI4" s="68"/>
      <c r="BTJ4" s="68"/>
      <c r="BTK4" s="68"/>
      <c r="BTL4" s="68"/>
      <c r="BTM4" s="68"/>
      <c r="BTN4" s="68"/>
      <c r="BTO4" s="68"/>
      <c r="BTP4" s="68"/>
      <c r="BTQ4" s="68"/>
      <c r="BTR4" s="68"/>
      <c r="BTS4" s="68"/>
      <c r="BTT4" s="68"/>
      <c r="BTU4" s="68"/>
      <c r="BTV4" s="68"/>
      <c r="BTW4" s="68"/>
      <c r="BTX4" s="68"/>
      <c r="BTY4" s="68"/>
      <c r="BTZ4" s="68"/>
      <c r="BUA4" s="68"/>
      <c r="BUB4" s="68"/>
      <c r="BUC4" s="68"/>
      <c r="BUD4" s="68"/>
      <c r="BUE4" s="68"/>
      <c r="BUF4" s="68"/>
      <c r="BUG4" s="68"/>
      <c r="BUH4" s="68"/>
      <c r="BUI4" s="68"/>
      <c r="BUJ4" s="68"/>
      <c r="BUK4" s="68"/>
      <c r="BUL4" s="68"/>
      <c r="BUM4" s="68"/>
      <c r="BUN4" s="68"/>
      <c r="BUO4" s="68"/>
      <c r="BUP4" s="68"/>
      <c r="BUQ4" s="68"/>
      <c r="BUR4" s="68"/>
      <c r="BUS4" s="68"/>
      <c r="BUT4" s="68"/>
      <c r="BUU4" s="68"/>
      <c r="BUV4" s="68"/>
      <c r="BUW4" s="68"/>
      <c r="BUX4" s="68"/>
      <c r="BUY4" s="68"/>
      <c r="BUZ4" s="68"/>
      <c r="BVA4" s="68"/>
      <c r="BVB4" s="68"/>
      <c r="BVC4" s="68"/>
      <c r="BVD4" s="68"/>
      <c r="BVE4" s="68"/>
      <c r="BVF4" s="68"/>
      <c r="BVG4" s="68"/>
      <c r="BVH4" s="68"/>
      <c r="BVI4" s="68"/>
      <c r="BVJ4" s="68"/>
      <c r="BVK4" s="68"/>
      <c r="BVL4" s="68"/>
      <c r="BVM4" s="68"/>
      <c r="BVN4" s="68"/>
      <c r="BVO4" s="68"/>
      <c r="BVP4" s="68"/>
      <c r="BVQ4" s="68"/>
      <c r="BVR4" s="68"/>
      <c r="BVS4" s="68"/>
      <c r="BVT4" s="68"/>
      <c r="BVU4" s="68"/>
      <c r="BVV4" s="68"/>
      <c r="BVW4" s="68"/>
      <c r="BVX4" s="68"/>
      <c r="BVY4" s="68"/>
      <c r="BVZ4" s="68"/>
      <c r="BWA4" s="68"/>
      <c r="BWB4" s="68"/>
      <c r="BWC4" s="68"/>
      <c r="BWD4" s="68"/>
      <c r="BWE4" s="68"/>
      <c r="BWF4" s="68"/>
      <c r="BWG4" s="68"/>
      <c r="BWH4" s="68"/>
      <c r="BWI4" s="68"/>
      <c r="BWJ4" s="68"/>
      <c r="BWK4" s="68"/>
      <c r="BWL4" s="68"/>
      <c r="BWM4" s="68"/>
      <c r="BWN4" s="68"/>
      <c r="BWO4" s="68"/>
      <c r="BWP4" s="68"/>
      <c r="BWQ4" s="68"/>
      <c r="BWR4" s="68"/>
      <c r="BWS4" s="68"/>
      <c r="BWT4" s="68"/>
      <c r="BWU4" s="68"/>
      <c r="BWV4" s="68"/>
      <c r="BWW4" s="68"/>
      <c r="BWX4" s="68"/>
      <c r="BWY4" s="68"/>
      <c r="BWZ4" s="68"/>
      <c r="BXA4" s="68"/>
      <c r="BXB4" s="68"/>
      <c r="BXC4" s="68"/>
      <c r="BXD4" s="68"/>
      <c r="BXE4" s="68"/>
      <c r="BXF4" s="68"/>
      <c r="BXG4" s="68"/>
      <c r="BXH4" s="68"/>
      <c r="BXI4" s="68"/>
      <c r="BXJ4" s="68"/>
      <c r="BXK4" s="68"/>
      <c r="BXL4" s="68"/>
      <c r="BXM4" s="68"/>
      <c r="BXN4" s="68"/>
      <c r="BXO4" s="68"/>
      <c r="BXP4" s="68"/>
      <c r="BXQ4" s="68"/>
      <c r="BXR4" s="68"/>
      <c r="BXS4" s="68"/>
      <c r="BXT4" s="68"/>
      <c r="BXU4" s="68"/>
      <c r="BXV4" s="68"/>
      <c r="BXW4" s="68"/>
      <c r="BXX4" s="68"/>
      <c r="BXY4" s="68"/>
      <c r="BXZ4" s="68"/>
      <c r="BYA4" s="68"/>
      <c r="BYB4" s="68"/>
      <c r="BYC4" s="68"/>
      <c r="BYD4" s="68"/>
      <c r="BYE4" s="68"/>
      <c r="BYF4" s="68"/>
      <c r="BYG4" s="68"/>
      <c r="BYH4" s="68"/>
      <c r="BYI4" s="68"/>
      <c r="BYJ4" s="68"/>
      <c r="BYK4" s="68"/>
      <c r="BYL4" s="68"/>
      <c r="BYM4" s="68"/>
      <c r="BYN4" s="68"/>
      <c r="BYO4" s="68"/>
      <c r="BYP4" s="68"/>
      <c r="BYQ4" s="68"/>
      <c r="BYR4" s="68"/>
      <c r="BYS4" s="68"/>
      <c r="BYT4" s="68"/>
      <c r="BYU4" s="68"/>
      <c r="BYV4" s="68"/>
      <c r="BYW4" s="68"/>
      <c r="BYX4" s="68"/>
      <c r="BYY4" s="68"/>
      <c r="BYZ4" s="68"/>
      <c r="BZA4" s="68"/>
      <c r="BZB4" s="68"/>
      <c r="BZC4" s="68"/>
      <c r="BZD4" s="68"/>
      <c r="BZE4" s="68"/>
      <c r="BZF4" s="68"/>
      <c r="BZG4" s="68"/>
      <c r="BZH4" s="68"/>
      <c r="BZI4" s="68"/>
      <c r="BZJ4" s="68"/>
      <c r="BZK4" s="68"/>
      <c r="BZL4" s="68"/>
      <c r="BZM4" s="68"/>
      <c r="BZN4" s="68"/>
      <c r="BZO4" s="68"/>
      <c r="BZP4" s="68"/>
      <c r="BZQ4" s="68"/>
      <c r="BZR4" s="68"/>
      <c r="BZS4" s="68"/>
      <c r="BZT4" s="68"/>
      <c r="BZU4" s="68"/>
      <c r="BZV4" s="68"/>
      <c r="BZW4" s="68"/>
      <c r="BZX4" s="68"/>
      <c r="BZY4" s="68"/>
      <c r="BZZ4" s="68"/>
      <c r="CAA4" s="68"/>
      <c r="CAB4" s="68"/>
      <c r="CAC4" s="68"/>
      <c r="CAD4" s="68"/>
      <c r="CAE4" s="68"/>
      <c r="CAF4" s="68"/>
      <c r="CAG4" s="68"/>
      <c r="CAH4" s="68"/>
      <c r="CAI4" s="68"/>
      <c r="CAJ4" s="68"/>
      <c r="CAK4" s="68"/>
      <c r="CAL4" s="68"/>
      <c r="CAM4" s="68"/>
      <c r="CAN4" s="68"/>
      <c r="CAO4" s="68"/>
      <c r="CAP4" s="68"/>
      <c r="CAQ4" s="68"/>
      <c r="CAR4" s="68"/>
      <c r="CAS4" s="68"/>
      <c r="CAT4" s="68"/>
      <c r="CAU4" s="68"/>
      <c r="CAV4" s="68"/>
      <c r="CAW4" s="68"/>
      <c r="CAX4" s="68"/>
      <c r="CAY4" s="68"/>
      <c r="CAZ4" s="68"/>
      <c r="CBA4" s="68"/>
      <c r="CBB4" s="68"/>
      <c r="CBC4" s="68"/>
      <c r="CBD4" s="68"/>
      <c r="CBE4" s="68"/>
      <c r="CBF4" s="68"/>
      <c r="CBG4" s="68"/>
      <c r="CBH4" s="68"/>
      <c r="CBI4" s="68"/>
      <c r="CBJ4" s="68"/>
      <c r="CBK4" s="68"/>
      <c r="CBL4" s="68"/>
      <c r="CBM4" s="68"/>
      <c r="CBN4" s="68"/>
      <c r="CBO4" s="68"/>
      <c r="CBP4" s="68"/>
      <c r="CBQ4" s="68"/>
      <c r="CBR4" s="68"/>
      <c r="CBS4" s="68"/>
      <c r="CBT4" s="68"/>
      <c r="CBU4" s="68"/>
      <c r="CBV4" s="68"/>
      <c r="CBW4" s="68"/>
      <c r="CBX4" s="68"/>
      <c r="CBY4" s="68"/>
      <c r="CBZ4" s="68"/>
      <c r="CCA4" s="68"/>
      <c r="CCB4" s="68"/>
      <c r="CCC4" s="68"/>
      <c r="CCD4" s="68"/>
      <c r="CCE4" s="68"/>
      <c r="CCF4" s="68"/>
      <c r="CCG4" s="68"/>
      <c r="CCH4" s="68"/>
      <c r="CCI4" s="68"/>
      <c r="CCJ4" s="68"/>
      <c r="CCK4" s="68"/>
      <c r="CCL4" s="68"/>
      <c r="CCM4" s="68"/>
      <c r="CCN4" s="68"/>
      <c r="CCO4" s="68"/>
      <c r="CCP4" s="68"/>
      <c r="CCQ4" s="68"/>
      <c r="CCR4" s="68"/>
      <c r="CCS4" s="68"/>
      <c r="CCT4" s="68"/>
      <c r="CCU4" s="68"/>
      <c r="CCV4" s="68"/>
      <c r="CCW4" s="68"/>
      <c r="CCX4" s="68"/>
      <c r="CCY4" s="68"/>
      <c r="CCZ4" s="68"/>
      <c r="CDA4" s="68"/>
      <c r="CDB4" s="68"/>
      <c r="CDC4" s="68"/>
      <c r="CDD4" s="68"/>
      <c r="CDE4" s="68"/>
      <c r="CDF4" s="68"/>
      <c r="CDG4" s="68"/>
      <c r="CDH4" s="68"/>
      <c r="CDI4" s="68"/>
      <c r="CDJ4" s="68"/>
      <c r="CDK4" s="68"/>
      <c r="CDL4" s="68"/>
      <c r="CDM4" s="68"/>
      <c r="CDN4" s="68"/>
      <c r="CDO4" s="68"/>
      <c r="CDP4" s="68"/>
      <c r="CDQ4" s="68"/>
      <c r="CDR4" s="68"/>
      <c r="CDS4" s="68"/>
      <c r="CDT4" s="68"/>
      <c r="CDU4" s="68"/>
      <c r="CDV4" s="68"/>
      <c r="CDW4" s="68"/>
      <c r="CDX4" s="68"/>
      <c r="CDY4" s="68"/>
      <c r="CDZ4" s="68"/>
      <c r="CEA4" s="68"/>
      <c r="CEB4" s="68"/>
      <c r="CEC4" s="68"/>
      <c r="CED4" s="68"/>
      <c r="CEE4" s="68"/>
      <c r="CEF4" s="68"/>
      <c r="CEG4" s="68"/>
      <c r="CEH4" s="68"/>
      <c r="CEI4" s="68"/>
      <c r="CEJ4" s="68"/>
      <c r="CEK4" s="68"/>
      <c r="CEL4" s="68"/>
      <c r="CEM4" s="68"/>
      <c r="CEN4" s="68"/>
      <c r="CEO4" s="68"/>
      <c r="CEP4" s="68"/>
      <c r="CEQ4" s="68"/>
      <c r="CER4" s="68"/>
      <c r="CES4" s="68"/>
      <c r="CET4" s="68"/>
      <c r="CEU4" s="68"/>
      <c r="CEV4" s="68"/>
      <c r="CEW4" s="68"/>
      <c r="CEX4" s="68"/>
      <c r="CEY4" s="68"/>
      <c r="CEZ4" s="68"/>
      <c r="CFA4" s="68"/>
      <c r="CFB4" s="68"/>
      <c r="CFC4" s="68"/>
      <c r="CFD4" s="68"/>
      <c r="CFE4" s="68"/>
      <c r="CFF4" s="68"/>
      <c r="CFG4" s="68"/>
      <c r="CFH4" s="68"/>
      <c r="CFI4" s="68"/>
      <c r="CFJ4" s="68"/>
      <c r="CFK4" s="68"/>
      <c r="CFL4" s="68"/>
      <c r="CFM4" s="68"/>
      <c r="CFN4" s="68"/>
      <c r="CFO4" s="68"/>
      <c r="CFP4" s="68"/>
      <c r="CFQ4" s="68"/>
      <c r="CFR4" s="68"/>
      <c r="CFS4" s="68"/>
      <c r="CFT4" s="68"/>
      <c r="CFU4" s="68"/>
      <c r="CFV4" s="68"/>
      <c r="CFW4" s="68"/>
      <c r="CFX4" s="68"/>
      <c r="CFY4" s="68"/>
      <c r="CFZ4" s="68"/>
      <c r="CGA4" s="68"/>
      <c r="CGB4" s="68"/>
      <c r="CGC4" s="68"/>
      <c r="CGD4" s="68"/>
      <c r="CGE4" s="68"/>
      <c r="CGF4" s="68"/>
      <c r="CGG4" s="68"/>
      <c r="CGH4" s="68"/>
      <c r="CGI4" s="68"/>
      <c r="CGJ4" s="68"/>
      <c r="CGK4" s="68"/>
      <c r="CGL4" s="68"/>
      <c r="CGM4" s="68"/>
      <c r="CGN4" s="68"/>
      <c r="CGO4" s="68"/>
      <c r="CGP4" s="68"/>
      <c r="CGQ4" s="68"/>
      <c r="CGR4" s="68"/>
      <c r="CGS4" s="68"/>
      <c r="CGT4" s="68"/>
      <c r="CGU4" s="68"/>
      <c r="CGV4" s="68"/>
      <c r="CGW4" s="68"/>
      <c r="CGX4" s="68"/>
      <c r="CGY4" s="68"/>
      <c r="CGZ4" s="68"/>
      <c r="CHA4" s="68"/>
      <c r="CHB4" s="68"/>
      <c r="CHC4" s="68"/>
      <c r="CHD4" s="68"/>
      <c r="CHE4" s="68"/>
      <c r="CHF4" s="68"/>
      <c r="CHG4" s="68"/>
      <c r="CHH4" s="68"/>
      <c r="CHI4" s="68"/>
      <c r="CHJ4" s="68"/>
      <c r="CHK4" s="68"/>
      <c r="CHL4" s="68"/>
      <c r="CHM4" s="68"/>
      <c r="CHN4" s="68"/>
      <c r="CHO4" s="68"/>
      <c r="CHP4" s="68"/>
      <c r="CHQ4" s="68"/>
      <c r="CHR4" s="68"/>
      <c r="CHS4" s="68"/>
      <c r="CHT4" s="68"/>
      <c r="CHU4" s="68"/>
      <c r="CHV4" s="68"/>
      <c r="CHW4" s="68"/>
      <c r="CHX4" s="68"/>
      <c r="CHY4" s="68"/>
      <c r="CHZ4" s="68"/>
      <c r="CIA4" s="68"/>
      <c r="CIB4" s="68"/>
      <c r="CIC4" s="68"/>
      <c r="CID4" s="68"/>
      <c r="CIE4" s="68"/>
      <c r="CIF4" s="68"/>
      <c r="CIG4" s="68"/>
      <c r="CIH4" s="68"/>
      <c r="CII4" s="68"/>
      <c r="CIJ4" s="68"/>
      <c r="CIK4" s="68"/>
      <c r="CIL4" s="68"/>
      <c r="CIM4" s="68"/>
      <c r="CIN4" s="68"/>
      <c r="CIO4" s="68"/>
      <c r="CIP4" s="68"/>
      <c r="CIQ4" s="68"/>
      <c r="CIR4" s="68"/>
      <c r="CIS4" s="68"/>
      <c r="CIT4" s="68"/>
      <c r="CIU4" s="68"/>
      <c r="CIV4" s="68"/>
      <c r="CIW4" s="68"/>
      <c r="CIX4" s="68"/>
      <c r="CIY4" s="68"/>
      <c r="CIZ4" s="68"/>
      <c r="CJA4" s="68"/>
      <c r="CJB4" s="68"/>
      <c r="CJC4" s="68"/>
      <c r="CJD4" s="68"/>
      <c r="CJE4" s="68"/>
      <c r="CJF4" s="68"/>
      <c r="CJG4" s="68"/>
      <c r="CJH4" s="68"/>
      <c r="CJI4" s="68"/>
      <c r="CJJ4" s="68"/>
      <c r="CJK4" s="68"/>
      <c r="CJL4" s="68"/>
      <c r="CJM4" s="68"/>
      <c r="CJN4" s="68"/>
      <c r="CJO4" s="68"/>
      <c r="CJP4" s="68"/>
      <c r="CJQ4" s="68"/>
      <c r="CJR4" s="68"/>
      <c r="CJS4" s="68"/>
      <c r="CJT4" s="68"/>
      <c r="CJU4" s="68"/>
      <c r="CJV4" s="68"/>
      <c r="CJW4" s="68"/>
      <c r="CJX4" s="68"/>
      <c r="CJY4" s="68"/>
      <c r="CJZ4" s="68"/>
      <c r="CKA4" s="68"/>
      <c r="CKB4" s="68"/>
      <c r="CKC4" s="68"/>
      <c r="CKD4" s="68"/>
      <c r="CKE4" s="68"/>
      <c r="CKF4" s="68"/>
      <c r="CKG4" s="68"/>
      <c r="CKH4" s="68"/>
      <c r="CKI4" s="68"/>
      <c r="CKJ4" s="68"/>
      <c r="CKK4" s="68"/>
      <c r="CKL4" s="68"/>
      <c r="CKM4" s="68"/>
      <c r="CKN4" s="68"/>
      <c r="CKO4" s="68"/>
      <c r="CKP4" s="68"/>
      <c r="CKQ4" s="68"/>
      <c r="CKR4" s="68"/>
      <c r="CKS4" s="68"/>
      <c r="CKT4" s="68"/>
      <c r="CKU4" s="68"/>
      <c r="CKV4" s="68"/>
      <c r="CKW4" s="68"/>
      <c r="CKX4" s="68"/>
      <c r="CKY4" s="68"/>
      <c r="CKZ4" s="68"/>
      <c r="CLA4" s="68"/>
      <c r="CLB4" s="68"/>
      <c r="CLC4" s="68"/>
      <c r="CLD4" s="68"/>
      <c r="CLE4" s="68"/>
      <c r="CLF4" s="68"/>
      <c r="CLG4" s="68"/>
      <c r="CLH4" s="68"/>
      <c r="CLI4" s="68"/>
      <c r="CLJ4" s="68"/>
      <c r="CLK4" s="68"/>
      <c r="CLL4" s="68"/>
      <c r="CLM4" s="68"/>
      <c r="CLN4" s="68"/>
      <c r="CLO4" s="68"/>
      <c r="CLP4" s="68"/>
      <c r="CLQ4" s="68"/>
      <c r="CLR4" s="68"/>
      <c r="CLS4" s="68"/>
      <c r="CLT4" s="68"/>
      <c r="CLU4" s="68"/>
      <c r="CLV4" s="68"/>
      <c r="CLW4" s="68"/>
      <c r="CLX4" s="68"/>
      <c r="CLY4" s="68"/>
      <c r="CLZ4" s="68"/>
      <c r="CMA4" s="68"/>
      <c r="CMB4" s="68"/>
      <c r="CMC4" s="68"/>
      <c r="CMD4" s="68"/>
      <c r="CME4" s="68"/>
      <c r="CMF4" s="68"/>
      <c r="CMG4" s="68"/>
      <c r="CMH4" s="68"/>
      <c r="CMI4" s="68"/>
      <c r="CMJ4" s="68"/>
      <c r="CMK4" s="68"/>
      <c r="CML4" s="68"/>
      <c r="CMM4" s="68"/>
      <c r="CMN4" s="68"/>
      <c r="CMO4" s="68"/>
      <c r="CMP4" s="68"/>
      <c r="CMQ4" s="68"/>
      <c r="CMR4" s="68"/>
      <c r="CMS4" s="68"/>
      <c r="CMT4" s="68"/>
      <c r="CMU4" s="68"/>
      <c r="CMV4" s="68"/>
      <c r="CMW4" s="68"/>
      <c r="CMX4" s="68"/>
      <c r="CMY4" s="68"/>
      <c r="CMZ4" s="68"/>
      <c r="CNA4" s="68"/>
      <c r="CNB4" s="68"/>
      <c r="CNC4" s="68"/>
      <c r="CND4" s="68"/>
      <c r="CNE4" s="68"/>
      <c r="CNF4" s="68"/>
      <c r="CNG4" s="68"/>
      <c r="CNH4" s="68"/>
      <c r="CNI4" s="68"/>
      <c r="CNJ4" s="68"/>
      <c r="CNK4" s="68"/>
      <c r="CNL4" s="68"/>
      <c r="CNM4" s="68"/>
      <c r="CNN4" s="68"/>
      <c r="CNO4" s="68"/>
      <c r="CNP4" s="68"/>
      <c r="CNQ4" s="68"/>
      <c r="CNR4" s="68"/>
      <c r="CNS4" s="68"/>
      <c r="CNT4" s="68"/>
      <c r="CNU4" s="68"/>
      <c r="CNV4" s="68"/>
      <c r="CNW4" s="68"/>
      <c r="CNX4" s="68"/>
      <c r="CNY4" s="68"/>
      <c r="CNZ4" s="68"/>
      <c r="COA4" s="68"/>
      <c r="COB4" s="68"/>
      <c r="COC4" s="68"/>
      <c r="COD4" s="68"/>
      <c r="COE4" s="68"/>
      <c r="COF4" s="68"/>
      <c r="COG4" s="68"/>
      <c r="COH4" s="68"/>
      <c r="COI4" s="68"/>
      <c r="COJ4" s="68"/>
      <c r="COK4" s="68"/>
      <c r="COL4" s="68"/>
      <c r="COM4" s="68"/>
      <c r="CON4" s="68"/>
      <c r="COO4" s="68"/>
      <c r="COP4" s="68"/>
      <c r="COQ4" s="68"/>
      <c r="COR4" s="68"/>
      <c r="COS4" s="68"/>
      <c r="COT4" s="68"/>
      <c r="COU4" s="68"/>
      <c r="COV4" s="68"/>
      <c r="COW4" s="68"/>
      <c r="COX4" s="68"/>
      <c r="COY4" s="68"/>
      <c r="COZ4" s="68"/>
      <c r="CPA4" s="68"/>
      <c r="CPB4" s="68"/>
      <c r="CPC4" s="68"/>
      <c r="CPD4" s="68"/>
      <c r="CPE4" s="68"/>
      <c r="CPF4" s="68"/>
      <c r="CPG4" s="68"/>
      <c r="CPH4" s="68"/>
      <c r="CPI4" s="68"/>
      <c r="CPJ4" s="68"/>
      <c r="CPK4" s="68"/>
      <c r="CPL4" s="68"/>
      <c r="CPM4" s="68"/>
      <c r="CPN4" s="68"/>
      <c r="CPO4" s="68"/>
      <c r="CPP4" s="68"/>
      <c r="CPQ4" s="68"/>
      <c r="CPR4" s="68"/>
      <c r="CPS4" s="68"/>
      <c r="CPT4" s="68"/>
      <c r="CPU4" s="68"/>
      <c r="CPV4" s="68"/>
      <c r="CPW4" s="68"/>
      <c r="CPX4" s="68"/>
      <c r="CPY4" s="68"/>
      <c r="CPZ4" s="68"/>
      <c r="CQA4" s="68"/>
      <c r="CQB4" s="68"/>
      <c r="CQC4" s="68"/>
      <c r="CQD4" s="68"/>
      <c r="CQE4" s="68"/>
      <c r="CQF4" s="68"/>
      <c r="CQG4" s="68"/>
      <c r="CQH4" s="68"/>
      <c r="CQI4" s="68"/>
      <c r="CQJ4" s="68"/>
      <c r="CQK4" s="68"/>
      <c r="CQL4" s="68"/>
      <c r="CQM4" s="68"/>
      <c r="CQN4" s="68"/>
      <c r="CQO4" s="68"/>
      <c r="CQP4" s="68"/>
      <c r="CQQ4" s="68"/>
      <c r="CQR4" s="68"/>
      <c r="CQS4" s="68"/>
      <c r="CQT4" s="68"/>
      <c r="CQU4" s="68"/>
      <c r="CQV4" s="68"/>
      <c r="CQW4" s="68"/>
      <c r="CQX4" s="68"/>
      <c r="CQY4" s="68"/>
      <c r="CQZ4" s="68"/>
      <c r="CRA4" s="68"/>
      <c r="CRB4" s="68"/>
      <c r="CRC4" s="68"/>
      <c r="CRD4" s="68"/>
      <c r="CRE4" s="68"/>
      <c r="CRF4" s="68"/>
      <c r="CRG4" s="68"/>
      <c r="CRH4" s="68"/>
      <c r="CRI4" s="68"/>
      <c r="CRJ4" s="68"/>
      <c r="CRK4" s="68"/>
      <c r="CRL4" s="68"/>
      <c r="CRM4" s="68"/>
      <c r="CRN4" s="68"/>
      <c r="CRO4" s="68"/>
      <c r="CRP4" s="68"/>
      <c r="CRQ4" s="68"/>
      <c r="CRR4" s="68"/>
      <c r="CRS4" s="68"/>
      <c r="CRT4" s="68"/>
      <c r="CRU4" s="68"/>
      <c r="CRV4" s="68"/>
      <c r="CRW4" s="68"/>
      <c r="CRX4" s="68"/>
      <c r="CRY4" s="68"/>
      <c r="CRZ4" s="68"/>
      <c r="CSA4" s="68"/>
      <c r="CSB4" s="68"/>
      <c r="CSC4" s="68"/>
      <c r="CSD4" s="68"/>
      <c r="CSE4" s="68"/>
      <c r="CSF4" s="68"/>
      <c r="CSG4" s="68"/>
      <c r="CSH4" s="68"/>
      <c r="CSI4" s="68"/>
      <c r="CSJ4" s="68"/>
      <c r="CSK4" s="68"/>
      <c r="CSL4" s="68"/>
      <c r="CSM4" s="68"/>
      <c r="CSN4" s="68"/>
      <c r="CSO4" s="68"/>
      <c r="CSP4" s="68"/>
      <c r="CSQ4" s="68"/>
      <c r="CSR4" s="68"/>
      <c r="CSS4" s="68"/>
      <c r="CST4" s="68"/>
      <c r="CSU4" s="68"/>
      <c r="CSV4" s="68"/>
      <c r="CSW4" s="68"/>
      <c r="CSX4" s="68"/>
      <c r="CSY4" s="68"/>
      <c r="CSZ4" s="68"/>
      <c r="CTA4" s="68"/>
      <c r="CTB4" s="68"/>
      <c r="CTC4" s="68"/>
      <c r="CTD4" s="68"/>
      <c r="CTE4" s="68"/>
      <c r="CTF4" s="68"/>
      <c r="CTG4" s="68"/>
      <c r="CTH4" s="68"/>
      <c r="CTI4" s="68"/>
      <c r="CTJ4" s="68"/>
      <c r="CTK4" s="68"/>
      <c r="CTL4" s="68"/>
      <c r="CTM4" s="68"/>
      <c r="CTN4" s="68"/>
      <c r="CTO4" s="68"/>
      <c r="CTP4" s="68"/>
      <c r="CTQ4" s="68"/>
      <c r="CTR4" s="68"/>
      <c r="CTS4" s="68"/>
      <c r="CTT4" s="68"/>
      <c r="CTU4" s="68"/>
      <c r="CTV4" s="68"/>
      <c r="CTW4" s="68"/>
      <c r="CTX4" s="68"/>
      <c r="CTY4" s="68"/>
      <c r="CTZ4" s="68"/>
      <c r="CUA4" s="68"/>
      <c r="CUB4" s="68"/>
      <c r="CUC4" s="68"/>
      <c r="CUD4" s="68"/>
      <c r="CUE4" s="68"/>
      <c r="CUF4" s="68"/>
      <c r="CUG4" s="68"/>
      <c r="CUH4" s="68"/>
      <c r="CUI4" s="68"/>
      <c r="CUJ4" s="68"/>
      <c r="CUK4" s="68"/>
      <c r="CUL4" s="68"/>
      <c r="CUM4" s="68"/>
      <c r="CUN4" s="68"/>
      <c r="CUO4" s="68"/>
      <c r="CUP4" s="68"/>
      <c r="CUQ4" s="68"/>
      <c r="CUR4" s="68"/>
      <c r="CUS4" s="68"/>
      <c r="CUT4" s="68"/>
      <c r="CUU4" s="68"/>
      <c r="CUV4" s="68"/>
      <c r="CUW4" s="68"/>
      <c r="CUX4" s="68"/>
      <c r="CUY4" s="68"/>
      <c r="CUZ4" s="68"/>
      <c r="CVA4" s="68"/>
      <c r="CVB4" s="68"/>
      <c r="CVC4" s="68"/>
      <c r="CVD4" s="68"/>
      <c r="CVE4" s="68"/>
      <c r="CVF4" s="68"/>
      <c r="CVG4" s="68"/>
      <c r="CVH4" s="68"/>
      <c r="CVI4" s="68"/>
      <c r="CVJ4" s="68"/>
      <c r="CVK4" s="68"/>
      <c r="CVL4" s="68"/>
      <c r="CVM4" s="68"/>
      <c r="CVN4" s="68"/>
      <c r="CVO4" s="68"/>
      <c r="CVP4" s="68"/>
      <c r="CVQ4" s="68"/>
      <c r="CVR4" s="68"/>
      <c r="CVS4" s="68"/>
      <c r="CVT4" s="68"/>
      <c r="CVU4" s="68"/>
      <c r="CVV4" s="68"/>
      <c r="CVW4" s="68"/>
      <c r="CVX4" s="68"/>
      <c r="CVY4" s="68"/>
      <c r="CVZ4" s="68"/>
      <c r="CWA4" s="68"/>
      <c r="CWB4" s="68"/>
      <c r="CWC4" s="68"/>
      <c r="CWD4" s="68"/>
      <c r="CWE4" s="68"/>
      <c r="CWF4" s="68"/>
      <c r="CWG4" s="68"/>
      <c r="CWH4" s="68"/>
      <c r="CWI4" s="68"/>
      <c r="CWJ4" s="68"/>
      <c r="CWK4" s="68"/>
      <c r="CWL4" s="68"/>
      <c r="CWM4" s="68"/>
      <c r="CWN4" s="68"/>
      <c r="CWO4" s="68"/>
      <c r="CWP4" s="68"/>
      <c r="CWQ4" s="68"/>
      <c r="CWR4" s="68"/>
      <c r="CWS4" s="68"/>
      <c r="CWT4" s="68"/>
      <c r="CWU4" s="68"/>
      <c r="CWV4" s="68"/>
      <c r="CWW4" s="68"/>
      <c r="CWX4" s="68"/>
      <c r="CWY4" s="68"/>
      <c r="CWZ4" s="68"/>
      <c r="CXA4" s="68"/>
      <c r="CXB4" s="68"/>
      <c r="CXC4" s="68"/>
      <c r="CXD4" s="68"/>
      <c r="CXE4" s="68"/>
      <c r="CXF4" s="68"/>
      <c r="CXG4" s="68"/>
      <c r="CXH4" s="68"/>
      <c r="CXI4" s="68"/>
      <c r="CXJ4" s="68"/>
      <c r="CXK4" s="68"/>
      <c r="CXL4" s="68"/>
      <c r="CXM4" s="68"/>
      <c r="CXN4" s="68"/>
      <c r="CXO4" s="68"/>
      <c r="CXP4" s="68"/>
      <c r="CXQ4" s="68"/>
      <c r="CXR4" s="68"/>
      <c r="CXS4" s="68"/>
      <c r="CXT4" s="68"/>
      <c r="CXU4" s="68"/>
      <c r="CXV4" s="68"/>
      <c r="CXW4" s="68"/>
      <c r="CXX4" s="68"/>
      <c r="CXY4" s="68"/>
      <c r="CXZ4" s="68"/>
      <c r="CYA4" s="68"/>
      <c r="CYB4" s="68"/>
      <c r="CYC4" s="68"/>
      <c r="CYD4" s="68"/>
      <c r="CYE4" s="68"/>
      <c r="CYF4" s="68"/>
      <c r="CYG4" s="68"/>
      <c r="CYH4" s="68"/>
      <c r="CYI4" s="68"/>
      <c r="CYJ4" s="68"/>
      <c r="CYK4" s="68"/>
      <c r="CYL4" s="68"/>
      <c r="CYM4" s="68"/>
      <c r="CYN4" s="68"/>
      <c r="CYO4" s="68"/>
      <c r="CYP4" s="68"/>
      <c r="CYQ4" s="68"/>
      <c r="CYR4" s="68"/>
      <c r="CYS4" s="68"/>
      <c r="CYT4" s="68"/>
      <c r="CYU4" s="68"/>
      <c r="CYV4" s="68"/>
      <c r="CYW4" s="68"/>
      <c r="CYX4" s="68"/>
      <c r="CYY4" s="68"/>
      <c r="CYZ4" s="68"/>
      <c r="CZA4" s="68"/>
      <c r="CZB4" s="68"/>
      <c r="CZC4" s="68"/>
      <c r="CZD4" s="68"/>
      <c r="CZE4" s="68"/>
      <c r="CZF4" s="68"/>
      <c r="CZG4" s="68"/>
      <c r="CZH4" s="68"/>
      <c r="CZI4" s="68"/>
      <c r="CZJ4" s="68"/>
      <c r="CZK4" s="68"/>
      <c r="CZL4" s="68"/>
      <c r="CZM4" s="68"/>
      <c r="CZN4" s="68"/>
      <c r="CZO4" s="68"/>
      <c r="CZP4" s="68"/>
      <c r="CZQ4" s="68"/>
      <c r="CZR4" s="68"/>
      <c r="CZS4" s="68"/>
      <c r="CZT4" s="68"/>
      <c r="CZU4" s="68"/>
      <c r="CZV4" s="68"/>
      <c r="CZW4" s="68"/>
      <c r="CZX4" s="68"/>
      <c r="CZY4" s="68"/>
      <c r="CZZ4" s="68"/>
      <c r="DAA4" s="68"/>
      <c r="DAB4" s="68"/>
      <c r="DAC4" s="68"/>
      <c r="DAD4" s="68"/>
      <c r="DAE4" s="68"/>
      <c r="DAF4" s="68"/>
      <c r="DAG4" s="68"/>
      <c r="DAH4" s="68"/>
      <c r="DAI4" s="68"/>
      <c r="DAJ4" s="68"/>
      <c r="DAK4" s="68"/>
      <c r="DAL4" s="68"/>
      <c r="DAM4" s="68"/>
      <c r="DAN4" s="68"/>
      <c r="DAO4" s="68"/>
      <c r="DAP4" s="68"/>
      <c r="DAQ4" s="68"/>
      <c r="DAR4" s="68"/>
      <c r="DAS4" s="68"/>
      <c r="DAT4" s="68"/>
      <c r="DAU4" s="68"/>
      <c r="DAV4" s="68"/>
      <c r="DAW4" s="68"/>
      <c r="DAX4" s="68"/>
      <c r="DAY4" s="68"/>
      <c r="DAZ4" s="68"/>
      <c r="DBA4" s="68"/>
      <c r="DBB4" s="68"/>
      <c r="DBC4" s="68"/>
      <c r="DBD4" s="68"/>
      <c r="DBE4" s="68"/>
      <c r="DBF4" s="68"/>
      <c r="DBG4" s="68"/>
      <c r="DBH4" s="68"/>
      <c r="DBI4" s="68"/>
      <c r="DBJ4" s="68"/>
      <c r="DBK4" s="68"/>
      <c r="DBL4" s="68"/>
      <c r="DBM4" s="68"/>
      <c r="DBN4" s="68"/>
      <c r="DBO4" s="68"/>
      <c r="DBP4" s="68"/>
      <c r="DBQ4" s="68"/>
      <c r="DBR4" s="68"/>
      <c r="DBS4" s="68"/>
      <c r="DBT4" s="68"/>
      <c r="DBU4" s="68"/>
      <c r="DBV4" s="68"/>
      <c r="DBW4" s="68"/>
      <c r="DBX4" s="68"/>
      <c r="DBY4" s="68"/>
      <c r="DBZ4" s="68"/>
      <c r="DCA4" s="68"/>
      <c r="DCB4" s="68"/>
      <c r="DCC4" s="68"/>
      <c r="DCD4" s="68"/>
      <c r="DCE4" s="68"/>
      <c r="DCF4" s="68"/>
      <c r="DCG4" s="68"/>
      <c r="DCH4" s="68"/>
      <c r="DCI4" s="68"/>
      <c r="DCJ4" s="68"/>
      <c r="DCK4" s="68"/>
      <c r="DCL4" s="68"/>
      <c r="DCM4" s="68"/>
      <c r="DCN4" s="68"/>
      <c r="DCO4" s="68"/>
      <c r="DCP4" s="68"/>
      <c r="DCQ4" s="68"/>
      <c r="DCR4" s="68"/>
      <c r="DCS4" s="68"/>
      <c r="DCT4" s="68"/>
      <c r="DCU4" s="68"/>
      <c r="DCV4" s="68"/>
      <c r="DCW4" s="68"/>
      <c r="DCX4" s="68"/>
      <c r="DCY4" s="68"/>
      <c r="DCZ4" s="68"/>
      <c r="DDA4" s="68"/>
      <c r="DDB4" s="68"/>
      <c r="DDC4" s="68"/>
      <c r="DDD4" s="68"/>
      <c r="DDE4" s="68"/>
      <c r="DDF4" s="68"/>
      <c r="DDG4" s="68"/>
      <c r="DDH4" s="68"/>
      <c r="DDI4" s="68"/>
      <c r="DDJ4" s="68"/>
      <c r="DDK4" s="68"/>
      <c r="DDL4" s="68"/>
      <c r="DDM4" s="68"/>
      <c r="DDN4" s="68"/>
      <c r="DDO4" s="68"/>
      <c r="DDP4" s="68"/>
      <c r="DDQ4" s="68"/>
      <c r="DDR4" s="68"/>
      <c r="DDS4" s="68"/>
      <c r="DDT4" s="68"/>
      <c r="DDU4" s="68"/>
      <c r="DDV4" s="68"/>
      <c r="DDW4" s="68"/>
      <c r="DDX4" s="68"/>
      <c r="DDY4" s="68"/>
      <c r="DDZ4" s="68"/>
      <c r="DEA4" s="68"/>
      <c r="DEB4" s="68"/>
      <c r="DEC4" s="68"/>
      <c r="DED4" s="68"/>
      <c r="DEE4" s="68"/>
      <c r="DEF4" s="68"/>
      <c r="DEG4" s="68"/>
      <c r="DEH4" s="68"/>
      <c r="DEI4" s="68"/>
      <c r="DEJ4" s="68"/>
      <c r="DEK4" s="68"/>
      <c r="DEL4" s="68"/>
      <c r="DEM4" s="68"/>
      <c r="DEN4" s="68"/>
      <c r="DEO4" s="68"/>
      <c r="DEP4" s="68"/>
      <c r="DEQ4" s="68"/>
      <c r="DER4" s="68"/>
      <c r="DES4" s="68"/>
      <c r="DET4" s="68"/>
      <c r="DEU4" s="68"/>
      <c r="DEV4" s="68"/>
      <c r="DEW4" s="68"/>
      <c r="DEX4" s="68"/>
      <c r="DEY4" s="68"/>
      <c r="DEZ4" s="68"/>
      <c r="DFA4" s="68"/>
      <c r="DFB4" s="68"/>
      <c r="DFC4" s="68"/>
      <c r="DFD4" s="68"/>
      <c r="DFE4" s="68"/>
      <c r="DFF4" s="68"/>
      <c r="DFG4" s="68"/>
      <c r="DFH4" s="68"/>
      <c r="DFI4" s="68"/>
      <c r="DFJ4" s="68"/>
      <c r="DFK4" s="68"/>
      <c r="DFL4" s="68"/>
      <c r="DFM4" s="68"/>
      <c r="DFN4" s="68"/>
      <c r="DFO4" s="68"/>
      <c r="DFP4" s="68"/>
      <c r="DFQ4" s="68"/>
      <c r="DFR4" s="68"/>
      <c r="DFS4" s="68"/>
      <c r="DFT4" s="68"/>
      <c r="DFU4" s="68"/>
      <c r="DFV4" s="68"/>
      <c r="DFW4" s="68"/>
      <c r="DFX4" s="68"/>
      <c r="DFY4" s="68"/>
      <c r="DFZ4" s="68"/>
      <c r="DGA4" s="68"/>
      <c r="DGB4" s="68"/>
      <c r="DGC4" s="68"/>
      <c r="DGD4" s="68"/>
      <c r="DGE4" s="68"/>
      <c r="DGF4" s="68"/>
      <c r="DGG4" s="68"/>
      <c r="DGH4" s="68"/>
      <c r="DGI4" s="68"/>
      <c r="DGJ4" s="68"/>
      <c r="DGK4" s="68"/>
      <c r="DGL4" s="68"/>
      <c r="DGM4" s="68"/>
      <c r="DGN4" s="68"/>
      <c r="DGO4" s="68"/>
      <c r="DGP4" s="68"/>
      <c r="DGQ4" s="68"/>
      <c r="DGR4" s="68"/>
      <c r="DGS4" s="68"/>
      <c r="DGT4" s="68"/>
      <c r="DGU4" s="68"/>
      <c r="DGV4" s="68"/>
      <c r="DGW4" s="68"/>
      <c r="DGX4" s="68"/>
      <c r="DGY4" s="68"/>
      <c r="DGZ4" s="68"/>
      <c r="DHA4" s="68"/>
      <c r="DHB4" s="68"/>
      <c r="DHC4" s="68"/>
      <c r="DHD4" s="68"/>
      <c r="DHE4" s="68"/>
      <c r="DHF4" s="68"/>
      <c r="DHG4" s="68"/>
      <c r="DHH4" s="68"/>
      <c r="DHI4" s="68"/>
      <c r="DHJ4" s="68"/>
      <c r="DHK4" s="68"/>
      <c r="DHL4" s="68"/>
      <c r="DHM4" s="68"/>
      <c r="DHN4" s="68"/>
      <c r="DHO4" s="68"/>
      <c r="DHP4" s="68"/>
      <c r="DHQ4" s="68"/>
      <c r="DHR4" s="68"/>
      <c r="DHS4" s="68"/>
      <c r="DHT4" s="68"/>
      <c r="DHU4" s="68"/>
      <c r="DHV4" s="68"/>
      <c r="DHW4" s="68"/>
      <c r="DHX4" s="68"/>
      <c r="DHY4" s="68"/>
      <c r="DHZ4" s="68"/>
      <c r="DIA4" s="68"/>
      <c r="DIB4" s="68"/>
      <c r="DIC4" s="68"/>
      <c r="DID4" s="68"/>
      <c r="DIE4" s="68"/>
      <c r="DIF4" s="68"/>
      <c r="DIG4" s="68"/>
      <c r="DIH4" s="68"/>
      <c r="DII4" s="68"/>
      <c r="DIJ4" s="68"/>
      <c r="DIK4" s="68"/>
      <c r="DIL4" s="68"/>
      <c r="DIM4" s="68"/>
      <c r="DIN4" s="68"/>
      <c r="DIO4" s="68"/>
      <c r="DIP4" s="68"/>
      <c r="DIQ4" s="68"/>
      <c r="DIR4" s="68"/>
      <c r="DIS4" s="68"/>
      <c r="DIT4" s="68"/>
      <c r="DIU4" s="68"/>
      <c r="DIV4" s="68"/>
      <c r="DIW4" s="68"/>
      <c r="DIX4" s="68"/>
      <c r="DIY4" s="68"/>
      <c r="DIZ4" s="68"/>
      <c r="DJA4" s="68"/>
      <c r="DJB4" s="68"/>
      <c r="DJC4" s="68"/>
      <c r="DJD4" s="68"/>
      <c r="DJE4" s="68"/>
      <c r="DJF4" s="68"/>
      <c r="DJG4" s="68"/>
      <c r="DJH4" s="68"/>
      <c r="DJI4" s="68"/>
      <c r="DJJ4" s="68"/>
      <c r="DJK4" s="68"/>
      <c r="DJL4" s="68"/>
      <c r="DJM4" s="68"/>
      <c r="DJN4" s="68"/>
      <c r="DJO4" s="68"/>
      <c r="DJP4" s="68"/>
      <c r="DJQ4" s="68"/>
      <c r="DJR4" s="68"/>
      <c r="DJS4" s="68"/>
      <c r="DJT4" s="68"/>
      <c r="DJU4" s="68"/>
      <c r="DJV4" s="68"/>
      <c r="DJW4" s="68"/>
      <c r="DJX4" s="68"/>
      <c r="DJY4" s="68"/>
      <c r="DJZ4" s="68"/>
      <c r="DKA4" s="68"/>
      <c r="DKB4" s="68"/>
      <c r="DKC4" s="68"/>
      <c r="DKD4" s="68"/>
      <c r="DKE4" s="68"/>
      <c r="DKF4" s="68"/>
      <c r="DKG4" s="68"/>
      <c r="DKH4" s="68"/>
      <c r="DKI4" s="68"/>
      <c r="DKJ4" s="68"/>
      <c r="DKK4" s="68"/>
      <c r="DKL4" s="68"/>
      <c r="DKM4" s="68"/>
      <c r="DKN4" s="68"/>
      <c r="DKO4" s="68"/>
      <c r="DKP4" s="68"/>
      <c r="DKQ4" s="68"/>
      <c r="DKR4" s="68"/>
      <c r="DKS4" s="68"/>
      <c r="DKT4" s="68"/>
      <c r="DKU4" s="68"/>
      <c r="DKV4" s="68"/>
      <c r="DKW4" s="68"/>
      <c r="DKX4" s="68"/>
      <c r="DKY4" s="68"/>
      <c r="DKZ4" s="68"/>
      <c r="DLA4" s="68"/>
      <c r="DLB4" s="68"/>
      <c r="DLC4" s="68"/>
      <c r="DLD4" s="68"/>
      <c r="DLE4" s="68"/>
      <c r="DLF4" s="68"/>
      <c r="DLG4" s="68"/>
      <c r="DLH4" s="68"/>
      <c r="DLI4" s="68"/>
      <c r="DLJ4" s="68"/>
      <c r="DLK4" s="68"/>
      <c r="DLL4" s="68"/>
      <c r="DLM4" s="68"/>
      <c r="DLN4" s="68"/>
      <c r="DLO4" s="68"/>
      <c r="DLP4" s="68"/>
      <c r="DLQ4" s="68"/>
      <c r="DLR4" s="68"/>
      <c r="DLS4" s="68"/>
      <c r="DLT4" s="68"/>
      <c r="DLU4" s="68"/>
      <c r="DLV4" s="68"/>
      <c r="DLW4" s="68"/>
      <c r="DLX4" s="68"/>
      <c r="DLY4" s="68"/>
      <c r="DLZ4" s="68"/>
      <c r="DMA4" s="68"/>
      <c r="DMB4" s="68"/>
      <c r="DMC4" s="68"/>
      <c r="DMD4" s="68"/>
      <c r="DME4" s="68"/>
      <c r="DMF4" s="68"/>
      <c r="DMG4" s="68"/>
      <c r="DMH4" s="68"/>
      <c r="DMI4" s="68"/>
      <c r="DMJ4" s="68"/>
      <c r="DMK4" s="68"/>
      <c r="DML4" s="68"/>
      <c r="DMM4" s="68"/>
      <c r="DMN4" s="68"/>
      <c r="DMO4" s="68"/>
      <c r="DMP4" s="68"/>
      <c r="DMQ4" s="68"/>
      <c r="DMR4" s="68"/>
      <c r="DMS4" s="68"/>
      <c r="DMT4" s="68"/>
      <c r="DMU4" s="68"/>
      <c r="DMV4" s="68"/>
      <c r="DMW4" s="68"/>
      <c r="DMX4" s="68"/>
      <c r="DMY4" s="68"/>
      <c r="DMZ4" s="68"/>
      <c r="DNA4" s="68"/>
      <c r="DNB4" s="68"/>
      <c r="DNC4" s="68"/>
      <c r="DND4" s="68"/>
      <c r="DNE4" s="68"/>
      <c r="DNF4" s="68"/>
      <c r="DNG4" s="68"/>
      <c r="DNH4" s="68"/>
      <c r="DNI4" s="68"/>
      <c r="DNJ4" s="68"/>
      <c r="DNK4" s="68"/>
      <c r="DNL4" s="68"/>
      <c r="DNM4" s="68"/>
      <c r="DNN4" s="68"/>
      <c r="DNO4" s="68"/>
      <c r="DNP4" s="68"/>
      <c r="DNQ4" s="68"/>
      <c r="DNR4" s="68"/>
      <c r="DNS4" s="68"/>
      <c r="DNT4" s="68"/>
      <c r="DNU4" s="68"/>
      <c r="DNV4" s="68"/>
      <c r="DNW4" s="68"/>
      <c r="DNX4" s="68"/>
      <c r="DNY4" s="68"/>
      <c r="DNZ4" s="68"/>
      <c r="DOA4" s="68"/>
      <c r="DOB4" s="68"/>
      <c r="DOC4" s="68"/>
      <c r="DOD4" s="68"/>
      <c r="DOE4" s="68"/>
      <c r="DOF4" s="68"/>
      <c r="DOG4" s="68"/>
      <c r="DOH4" s="68"/>
      <c r="DOI4" s="68"/>
      <c r="DOJ4" s="68"/>
      <c r="DOK4" s="68"/>
      <c r="DOL4" s="68"/>
      <c r="DOM4" s="68"/>
      <c r="DON4" s="68"/>
      <c r="DOO4" s="68"/>
      <c r="DOP4" s="68"/>
      <c r="DOQ4" s="68"/>
      <c r="DOR4" s="68"/>
      <c r="DOS4" s="68"/>
      <c r="DOT4" s="68"/>
      <c r="DOU4" s="68"/>
      <c r="DOV4" s="68"/>
      <c r="DOW4" s="68"/>
      <c r="DOX4" s="68"/>
      <c r="DOY4" s="68"/>
      <c r="DOZ4" s="68"/>
      <c r="DPA4" s="68"/>
      <c r="DPB4" s="68"/>
      <c r="DPC4" s="68"/>
      <c r="DPD4" s="68"/>
      <c r="DPE4" s="68"/>
      <c r="DPF4" s="68"/>
      <c r="DPG4" s="68"/>
      <c r="DPH4" s="68"/>
      <c r="DPI4" s="68"/>
      <c r="DPJ4" s="68"/>
      <c r="DPK4" s="68"/>
      <c r="DPL4" s="68"/>
      <c r="DPM4" s="68"/>
      <c r="DPN4" s="68"/>
      <c r="DPO4" s="68"/>
      <c r="DPP4" s="68"/>
      <c r="DPQ4" s="68"/>
      <c r="DPR4" s="68"/>
      <c r="DPS4" s="68"/>
      <c r="DPT4" s="68"/>
      <c r="DPU4" s="68"/>
      <c r="DPV4" s="68"/>
      <c r="DPW4" s="68"/>
      <c r="DPX4" s="68"/>
      <c r="DPY4" s="68"/>
      <c r="DPZ4" s="68"/>
      <c r="DQA4" s="68"/>
      <c r="DQB4" s="68"/>
      <c r="DQC4" s="68"/>
      <c r="DQD4" s="68"/>
      <c r="DQE4" s="68"/>
      <c r="DQF4" s="68"/>
      <c r="DQG4" s="68"/>
      <c r="DQH4" s="68"/>
      <c r="DQI4" s="68"/>
      <c r="DQJ4" s="68"/>
      <c r="DQK4" s="68"/>
      <c r="DQL4" s="68"/>
      <c r="DQM4" s="68"/>
      <c r="DQN4" s="68"/>
      <c r="DQO4" s="68"/>
      <c r="DQP4" s="68"/>
      <c r="DQQ4" s="68"/>
      <c r="DQR4" s="68"/>
      <c r="DQS4" s="68"/>
      <c r="DQT4" s="68"/>
      <c r="DQU4" s="68"/>
      <c r="DQV4" s="68"/>
      <c r="DQW4" s="68"/>
      <c r="DQX4" s="68"/>
      <c r="DQY4" s="68"/>
      <c r="DQZ4" s="68"/>
      <c r="DRA4" s="68"/>
      <c r="DRB4" s="68"/>
      <c r="DRC4" s="68"/>
      <c r="DRD4" s="68"/>
      <c r="DRE4" s="68"/>
      <c r="DRF4" s="68"/>
      <c r="DRG4" s="68"/>
      <c r="DRH4" s="68"/>
      <c r="DRI4" s="68"/>
      <c r="DRJ4" s="68"/>
      <c r="DRK4" s="68"/>
      <c r="DRL4" s="68"/>
      <c r="DRM4" s="68"/>
      <c r="DRN4" s="68"/>
      <c r="DRO4" s="68"/>
      <c r="DRP4" s="68"/>
      <c r="DRQ4" s="68"/>
      <c r="DRR4" s="68"/>
      <c r="DRS4" s="68"/>
      <c r="DRT4" s="68"/>
      <c r="DRU4" s="68"/>
      <c r="DRV4" s="68"/>
      <c r="DRW4" s="68"/>
      <c r="DRX4" s="68"/>
      <c r="DRY4" s="68"/>
      <c r="DRZ4" s="68"/>
      <c r="DSA4" s="68"/>
      <c r="DSB4" s="68"/>
      <c r="DSC4" s="68"/>
      <c r="DSD4" s="68"/>
      <c r="DSE4" s="68"/>
      <c r="DSF4" s="68"/>
      <c r="DSG4" s="68"/>
      <c r="DSH4" s="68"/>
      <c r="DSI4" s="68"/>
      <c r="DSJ4" s="68"/>
      <c r="DSK4" s="68"/>
      <c r="DSL4" s="68"/>
      <c r="DSM4" s="68"/>
      <c r="DSN4" s="68"/>
      <c r="DSO4" s="68"/>
      <c r="DSP4" s="68"/>
      <c r="DSQ4" s="68"/>
      <c r="DSR4" s="68"/>
      <c r="DSS4" s="68"/>
      <c r="DST4" s="68"/>
      <c r="DSU4" s="68"/>
      <c r="DSV4" s="68"/>
      <c r="DSW4" s="68"/>
      <c r="DSX4" s="68"/>
      <c r="DSY4" s="68"/>
      <c r="DSZ4" s="68"/>
      <c r="DTA4" s="68"/>
      <c r="DTB4" s="68"/>
      <c r="DTC4" s="68"/>
      <c r="DTD4" s="68"/>
      <c r="DTE4" s="68"/>
      <c r="DTF4" s="68"/>
      <c r="DTG4" s="68"/>
      <c r="DTH4" s="68"/>
      <c r="DTI4" s="68"/>
      <c r="DTJ4" s="68"/>
      <c r="DTK4" s="68"/>
      <c r="DTL4" s="68"/>
      <c r="DTM4" s="68"/>
      <c r="DTN4" s="68"/>
      <c r="DTO4" s="68"/>
      <c r="DTP4" s="68"/>
      <c r="DTQ4" s="68"/>
      <c r="DTR4" s="68"/>
      <c r="DTS4" s="68"/>
      <c r="DTT4" s="68"/>
      <c r="DTU4" s="68"/>
      <c r="DTV4" s="68"/>
      <c r="DTW4" s="68"/>
      <c r="DTX4" s="68"/>
      <c r="DTY4" s="68"/>
      <c r="DTZ4" s="68"/>
      <c r="DUA4" s="68"/>
      <c r="DUB4" s="68"/>
      <c r="DUC4" s="68"/>
      <c r="DUD4" s="68"/>
      <c r="DUE4" s="68"/>
      <c r="DUF4" s="68"/>
      <c r="DUG4" s="68"/>
      <c r="DUH4" s="68"/>
      <c r="DUI4" s="68"/>
      <c r="DUJ4" s="68"/>
      <c r="DUK4" s="68"/>
      <c r="DUL4" s="68"/>
      <c r="DUM4" s="68"/>
      <c r="DUN4" s="68"/>
      <c r="DUO4" s="68"/>
      <c r="DUP4" s="68"/>
      <c r="DUQ4" s="68"/>
      <c r="DUR4" s="68"/>
      <c r="DUS4" s="68"/>
      <c r="DUT4" s="68"/>
      <c r="DUU4" s="68"/>
      <c r="DUV4" s="68"/>
      <c r="DUW4" s="68"/>
      <c r="DUX4" s="68"/>
      <c r="DUY4" s="68"/>
      <c r="DUZ4" s="68"/>
      <c r="DVA4" s="68"/>
      <c r="DVB4" s="68"/>
      <c r="DVC4" s="68"/>
      <c r="DVD4" s="68"/>
      <c r="DVE4" s="68"/>
      <c r="DVF4" s="68"/>
      <c r="DVG4" s="68"/>
      <c r="DVH4" s="68"/>
      <c r="DVI4" s="68"/>
      <c r="DVJ4" s="68"/>
      <c r="DVK4" s="68"/>
      <c r="DVL4" s="68"/>
      <c r="DVM4" s="68"/>
      <c r="DVN4" s="68"/>
      <c r="DVO4" s="68"/>
      <c r="DVP4" s="68"/>
      <c r="DVQ4" s="68"/>
      <c r="DVR4" s="68"/>
      <c r="DVS4" s="68"/>
      <c r="DVT4" s="68"/>
      <c r="DVU4" s="68"/>
      <c r="DVV4" s="68"/>
      <c r="DVW4" s="68"/>
      <c r="DVX4" s="68"/>
      <c r="DVY4" s="68"/>
      <c r="DVZ4" s="68"/>
      <c r="DWA4" s="68"/>
      <c r="DWB4" s="68"/>
      <c r="DWC4" s="68"/>
      <c r="DWD4" s="68"/>
      <c r="DWE4" s="68"/>
      <c r="DWF4" s="68"/>
      <c r="DWG4" s="68"/>
      <c r="DWH4" s="68"/>
      <c r="DWI4" s="68"/>
      <c r="DWJ4" s="68"/>
      <c r="DWK4" s="68"/>
      <c r="DWL4" s="68"/>
      <c r="DWM4" s="68"/>
      <c r="DWN4" s="68"/>
      <c r="DWO4" s="68"/>
      <c r="DWP4" s="68"/>
      <c r="DWQ4" s="68"/>
      <c r="DWR4" s="68"/>
      <c r="DWS4" s="68"/>
      <c r="DWT4" s="68"/>
      <c r="DWU4" s="68"/>
      <c r="DWV4" s="68"/>
      <c r="DWW4" s="68"/>
      <c r="DWX4" s="68"/>
      <c r="DWY4" s="68"/>
      <c r="DWZ4" s="68"/>
      <c r="DXA4" s="68"/>
      <c r="DXB4" s="68"/>
      <c r="DXC4" s="68"/>
      <c r="DXD4" s="68"/>
      <c r="DXE4" s="68"/>
      <c r="DXF4" s="68"/>
      <c r="DXG4" s="68"/>
      <c r="DXH4" s="68"/>
      <c r="DXI4" s="68"/>
      <c r="DXJ4" s="68"/>
      <c r="DXK4" s="68"/>
      <c r="DXL4" s="68"/>
      <c r="DXM4" s="68"/>
      <c r="DXN4" s="68"/>
      <c r="DXO4" s="68"/>
      <c r="DXP4" s="68"/>
      <c r="DXQ4" s="68"/>
      <c r="DXR4" s="68"/>
      <c r="DXS4" s="68"/>
      <c r="DXT4" s="68"/>
      <c r="DXU4" s="68"/>
      <c r="DXV4" s="68"/>
      <c r="DXW4" s="68"/>
      <c r="DXX4" s="68"/>
      <c r="DXY4" s="68"/>
      <c r="DXZ4" s="68"/>
      <c r="DYA4" s="68"/>
      <c r="DYB4" s="68"/>
      <c r="DYC4" s="68"/>
      <c r="DYD4" s="68"/>
      <c r="DYE4" s="68"/>
      <c r="DYF4" s="68"/>
      <c r="DYG4" s="68"/>
      <c r="DYH4" s="68"/>
      <c r="DYI4" s="68"/>
      <c r="DYJ4" s="68"/>
      <c r="DYK4" s="68"/>
      <c r="DYL4" s="68"/>
      <c r="DYM4" s="68"/>
      <c r="DYN4" s="68"/>
      <c r="DYO4" s="68"/>
      <c r="DYP4" s="68"/>
      <c r="DYQ4" s="68"/>
      <c r="DYR4" s="68"/>
      <c r="DYS4" s="68"/>
      <c r="DYT4" s="68"/>
      <c r="DYU4" s="68"/>
      <c r="DYV4" s="68"/>
      <c r="DYW4" s="68"/>
      <c r="DYX4" s="68"/>
      <c r="DYY4" s="68"/>
      <c r="DYZ4" s="68"/>
      <c r="DZA4" s="68"/>
      <c r="DZB4" s="68"/>
      <c r="DZC4" s="68"/>
      <c r="DZD4" s="68"/>
      <c r="DZE4" s="68"/>
      <c r="DZF4" s="68"/>
      <c r="DZG4" s="68"/>
      <c r="DZH4" s="68"/>
      <c r="DZI4" s="68"/>
      <c r="DZJ4" s="68"/>
      <c r="DZK4" s="68"/>
      <c r="DZL4" s="68"/>
      <c r="DZM4" s="68"/>
      <c r="DZN4" s="68"/>
      <c r="DZO4" s="68"/>
      <c r="DZP4" s="68"/>
      <c r="DZQ4" s="68"/>
      <c r="DZR4" s="68"/>
      <c r="DZS4" s="68"/>
      <c r="DZT4" s="68"/>
      <c r="DZU4" s="68"/>
      <c r="DZV4" s="68"/>
      <c r="DZW4" s="68"/>
      <c r="DZX4" s="68"/>
      <c r="DZY4" s="68"/>
      <c r="DZZ4" s="68"/>
      <c r="EAA4" s="68"/>
      <c r="EAB4" s="68"/>
      <c r="EAC4" s="68"/>
      <c r="EAD4" s="68"/>
      <c r="EAE4" s="68"/>
      <c r="EAF4" s="68"/>
      <c r="EAG4" s="68"/>
      <c r="EAH4" s="68"/>
      <c r="EAI4" s="68"/>
      <c r="EAJ4" s="68"/>
      <c r="EAK4" s="68"/>
      <c r="EAL4" s="68"/>
      <c r="EAM4" s="68"/>
      <c r="EAN4" s="68"/>
      <c r="EAO4" s="68"/>
      <c r="EAP4" s="68"/>
      <c r="EAQ4" s="68"/>
      <c r="EAR4" s="68"/>
      <c r="EAS4" s="68"/>
      <c r="EAT4" s="68"/>
      <c r="EAU4" s="68"/>
      <c r="EAV4" s="68"/>
      <c r="EAW4" s="68"/>
      <c r="EAX4" s="68"/>
      <c r="EAY4" s="68"/>
      <c r="EAZ4" s="68"/>
      <c r="EBA4" s="68"/>
      <c r="EBB4" s="68"/>
      <c r="EBC4" s="68"/>
      <c r="EBD4" s="68"/>
      <c r="EBE4" s="68"/>
      <c r="EBF4" s="68"/>
      <c r="EBG4" s="68"/>
      <c r="EBH4" s="68"/>
      <c r="EBI4" s="68"/>
      <c r="EBJ4" s="68"/>
      <c r="EBK4" s="68"/>
      <c r="EBL4" s="68"/>
      <c r="EBM4" s="68"/>
      <c r="EBN4" s="68"/>
      <c r="EBO4" s="68"/>
      <c r="EBP4" s="68"/>
      <c r="EBQ4" s="68"/>
      <c r="EBR4" s="68"/>
      <c r="EBS4" s="68"/>
      <c r="EBT4" s="68"/>
      <c r="EBU4" s="68"/>
      <c r="EBV4" s="68"/>
      <c r="EBW4" s="68"/>
      <c r="EBX4" s="68"/>
      <c r="EBY4" s="68"/>
      <c r="EBZ4" s="68"/>
      <c r="ECA4" s="68"/>
      <c r="ECB4" s="68"/>
      <c r="ECC4" s="68"/>
      <c r="ECD4" s="68"/>
      <c r="ECE4" s="68"/>
      <c r="ECF4" s="68"/>
      <c r="ECG4" s="68"/>
      <c r="ECH4" s="68"/>
      <c r="ECI4" s="68"/>
      <c r="ECJ4" s="68"/>
      <c r="ECK4" s="68"/>
      <c r="ECL4" s="68"/>
      <c r="ECM4" s="68"/>
      <c r="ECN4" s="68"/>
      <c r="ECO4" s="68"/>
      <c r="ECP4" s="68"/>
      <c r="ECQ4" s="68"/>
      <c r="ECR4" s="68"/>
      <c r="ECS4" s="68"/>
      <c r="ECT4" s="68"/>
      <c r="ECU4" s="68"/>
      <c r="ECV4" s="68"/>
      <c r="ECW4" s="68"/>
      <c r="ECX4" s="68"/>
      <c r="ECY4" s="68"/>
      <c r="ECZ4" s="68"/>
      <c r="EDA4" s="68"/>
      <c r="EDB4" s="68"/>
      <c r="EDC4" s="68"/>
      <c r="EDD4" s="68"/>
      <c r="EDE4" s="68"/>
      <c r="EDF4" s="68"/>
      <c r="EDG4" s="68"/>
      <c r="EDH4" s="68"/>
      <c r="EDI4" s="68"/>
      <c r="EDJ4" s="68"/>
      <c r="EDK4" s="68"/>
      <c r="EDL4" s="68"/>
      <c r="EDM4" s="68"/>
      <c r="EDN4" s="68"/>
      <c r="EDO4" s="68"/>
      <c r="EDP4" s="68"/>
      <c r="EDQ4" s="68"/>
      <c r="EDR4" s="68"/>
      <c r="EDS4" s="68"/>
      <c r="EDT4" s="68"/>
      <c r="EDU4" s="68"/>
      <c r="EDV4" s="68"/>
      <c r="EDW4" s="68"/>
      <c r="EDX4" s="68"/>
      <c r="EDY4" s="68"/>
      <c r="EDZ4" s="68"/>
      <c r="EEA4" s="68"/>
      <c r="EEB4" s="68"/>
      <c r="EEC4" s="68"/>
      <c r="EED4" s="68"/>
      <c r="EEE4" s="68"/>
      <c r="EEF4" s="68"/>
      <c r="EEG4" s="68"/>
      <c r="EEH4" s="68"/>
      <c r="EEI4" s="68"/>
      <c r="EEJ4" s="68"/>
      <c r="EEK4" s="68"/>
      <c r="EEL4" s="68"/>
      <c r="EEM4" s="68"/>
      <c r="EEN4" s="68"/>
      <c r="EEO4" s="68"/>
      <c r="EEP4" s="68"/>
      <c r="EEQ4" s="68"/>
      <c r="EER4" s="68"/>
      <c r="EES4" s="68"/>
      <c r="EET4" s="68"/>
      <c r="EEU4" s="68"/>
      <c r="EEV4" s="68"/>
      <c r="EEW4" s="68"/>
      <c r="EEX4" s="68"/>
      <c r="EEY4" s="68"/>
      <c r="EEZ4" s="68"/>
      <c r="EFA4" s="68"/>
      <c r="EFB4" s="68"/>
      <c r="EFC4" s="68"/>
      <c r="EFD4" s="68"/>
      <c r="EFE4" s="68"/>
      <c r="EFF4" s="68"/>
      <c r="EFG4" s="68"/>
      <c r="EFH4" s="68"/>
      <c r="EFI4" s="68"/>
      <c r="EFJ4" s="68"/>
      <c r="EFK4" s="68"/>
      <c r="EFL4" s="68"/>
      <c r="EFM4" s="68"/>
      <c r="EFN4" s="68"/>
      <c r="EFO4" s="68"/>
      <c r="EFP4" s="68"/>
      <c r="EFQ4" s="68"/>
      <c r="EFR4" s="68"/>
      <c r="EFS4" s="68"/>
      <c r="EFT4" s="68"/>
      <c r="EFU4" s="68"/>
      <c r="EFV4" s="68"/>
      <c r="EFW4" s="68"/>
      <c r="EFX4" s="68"/>
      <c r="EFY4" s="68"/>
      <c r="EFZ4" s="68"/>
      <c r="EGA4" s="68"/>
      <c r="EGB4" s="68"/>
      <c r="EGC4" s="68"/>
      <c r="EGD4" s="68"/>
      <c r="EGE4" s="68"/>
      <c r="EGF4" s="68"/>
      <c r="EGG4" s="68"/>
      <c r="EGH4" s="68"/>
      <c r="EGI4" s="68"/>
      <c r="EGJ4" s="68"/>
      <c r="EGK4" s="68"/>
      <c r="EGL4" s="68"/>
      <c r="EGM4" s="68"/>
      <c r="EGN4" s="68"/>
      <c r="EGO4" s="68"/>
      <c r="EGP4" s="68"/>
      <c r="EGQ4" s="68"/>
      <c r="EGR4" s="68"/>
      <c r="EGS4" s="68"/>
      <c r="EGT4" s="68"/>
      <c r="EGU4" s="68"/>
      <c r="EGV4" s="68"/>
      <c r="EGW4" s="68"/>
      <c r="EGX4" s="68"/>
      <c r="EGY4" s="68"/>
      <c r="EGZ4" s="68"/>
      <c r="EHA4" s="68"/>
      <c r="EHB4" s="68"/>
      <c r="EHC4" s="68"/>
      <c r="EHD4" s="68"/>
      <c r="EHE4" s="68"/>
      <c r="EHF4" s="68"/>
      <c r="EHG4" s="68"/>
      <c r="EHH4" s="68"/>
      <c r="EHI4" s="68"/>
      <c r="EHJ4" s="68"/>
      <c r="EHK4" s="68"/>
      <c r="EHL4" s="68"/>
      <c r="EHM4" s="68"/>
      <c r="EHN4" s="68"/>
      <c r="EHO4" s="68"/>
      <c r="EHP4" s="68"/>
      <c r="EHQ4" s="68"/>
      <c r="EHR4" s="68"/>
      <c r="EHS4" s="68"/>
      <c r="EHT4" s="68"/>
      <c r="EHU4" s="68"/>
      <c r="EHV4" s="68"/>
      <c r="EHW4" s="68"/>
      <c r="EHX4" s="68"/>
      <c r="EHY4" s="68"/>
      <c r="EHZ4" s="68"/>
      <c r="EIA4" s="68"/>
      <c r="EIB4" s="68"/>
      <c r="EIC4" s="68"/>
      <c r="EID4" s="68"/>
      <c r="EIE4" s="68"/>
      <c r="EIF4" s="68"/>
      <c r="EIG4" s="68"/>
      <c r="EIH4" s="68"/>
      <c r="EII4" s="68"/>
      <c r="EIJ4" s="68"/>
      <c r="EIK4" s="68"/>
      <c r="EIL4" s="68"/>
      <c r="EIM4" s="68"/>
      <c r="EIN4" s="68"/>
      <c r="EIO4" s="68"/>
      <c r="EIP4" s="68"/>
      <c r="EIQ4" s="68"/>
      <c r="EIR4" s="68"/>
      <c r="EIS4" s="68"/>
      <c r="EIT4" s="68"/>
      <c r="EIU4" s="68"/>
      <c r="EIV4" s="68"/>
      <c r="EIW4" s="68"/>
      <c r="EIX4" s="68"/>
      <c r="EIY4" s="68"/>
      <c r="EIZ4" s="68"/>
      <c r="EJA4" s="68"/>
      <c r="EJB4" s="68"/>
      <c r="EJC4" s="68"/>
      <c r="EJD4" s="68"/>
      <c r="EJE4" s="68"/>
      <c r="EJF4" s="68"/>
      <c r="EJG4" s="68"/>
      <c r="EJH4" s="68"/>
      <c r="EJI4" s="68"/>
      <c r="EJJ4" s="68"/>
      <c r="EJK4" s="68"/>
      <c r="EJL4" s="68"/>
      <c r="EJM4" s="68"/>
      <c r="EJN4" s="68"/>
      <c r="EJO4" s="68"/>
      <c r="EJP4" s="68"/>
      <c r="EJQ4" s="68"/>
      <c r="EJR4" s="68"/>
      <c r="EJS4" s="68"/>
      <c r="EJT4" s="68"/>
      <c r="EJU4" s="68"/>
      <c r="EJV4" s="68"/>
      <c r="EJW4" s="68"/>
      <c r="EJX4" s="68"/>
      <c r="EJY4" s="68"/>
      <c r="EJZ4" s="68"/>
      <c r="EKA4" s="68"/>
      <c r="EKB4" s="68"/>
      <c r="EKC4" s="68"/>
      <c r="EKD4" s="68"/>
      <c r="EKE4" s="68"/>
      <c r="EKF4" s="68"/>
      <c r="EKG4" s="68"/>
      <c r="EKH4" s="68"/>
      <c r="EKI4" s="68"/>
      <c r="EKJ4" s="68"/>
      <c r="EKK4" s="68"/>
      <c r="EKL4" s="68"/>
      <c r="EKM4" s="68"/>
      <c r="EKN4" s="68"/>
      <c r="EKO4" s="68"/>
      <c r="EKP4" s="68"/>
      <c r="EKQ4" s="68"/>
      <c r="EKR4" s="68"/>
      <c r="EKS4" s="68"/>
      <c r="EKT4" s="68"/>
      <c r="EKU4" s="68"/>
      <c r="EKV4" s="68"/>
      <c r="EKW4" s="68"/>
      <c r="EKX4" s="68"/>
      <c r="EKY4" s="68"/>
      <c r="EKZ4" s="68"/>
      <c r="ELA4" s="68"/>
      <c r="ELB4" s="68"/>
      <c r="ELC4" s="68"/>
      <c r="ELD4" s="68"/>
      <c r="ELE4" s="68"/>
      <c r="ELF4" s="68"/>
      <c r="ELG4" s="68"/>
      <c r="ELH4" s="68"/>
      <c r="ELI4" s="68"/>
      <c r="ELJ4" s="68"/>
      <c r="ELK4" s="68"/>
      <c r="ELL4" s="68"/>
      <c r="ELM4" s="68"/>
      <c r="ELN4" s="68"/>
      <c r="ELO4" s="68"/>
      <c r="ELP4" s="68"/>
      <c r="ELQ4" s="68"/>
      <c r="ELR4" s="68"/>
      <c r="ELS4" s="68"/>
      <c r="ELT4" s="68"/>
      <c r="ELU4" s="68"/>
      <c r="ELV4" s="68"/>
      <c r="ELW4" s="68"/>
      <c r="ELX4" s="68"/>
      <c r="ELY4" s="68"/>
      <c r="ELZ4" s="68"/>
      <c r="EMA4" s="68"/>
      <c r="EMB4" s="68"/>
      <c r="EMC4" s="68"/>
      <c r="EMD4" s="68"/>
      <c r="EME4" s="68"/>
      <c r="EMF4" s="68"/>
      <c r="EMG4" s="68"/>
      <c r="EMH4" s="68"/>
      <c r="EMI4" s="68"/>
      <c r="EMJ4" s="68"/>
      <c r="EMK4" s="68"/>
      <c r="EML4" s="68"/>
      <c r="EMM4" s="68"/>
      <c r="EMN4" s="68"/>
      <c r="EMO4" s="68"/>
      <c r="EMP4" s="68"/>
      <c r="EMQ4" s="68"/>
      <c r="EMR4" s="68"/>
      <c r="EMS4" s="68"/>
      <c r="EMT4" s="68"/>
      <c r="EMU4" s="68"/>
      <c r="EMV4" s="68"/>
      <c r="EMW4" s="68"/>
      <c r="EMX4" s="68"/>
      <c r="EMY4" s="68"/>
      <c r="EMZ4" s="68"/>
      <c r="ENA4" s="68"/>
      <c r="ENB4" s="68"/>
      <c r="ENC4" s="68"/>
      <c r="END4" s="68"/>
      <c r="ENE4" s="68"/>
      <c r="ENF4" s="68"/>
      <c r="ENG4" s="68"/>
      <c r="ENH4" s="68"/>
      <c r="ENI4" s="68"/>
      <c r="ENJ4" s="68"/>
      <c r="ENK4" s="68"/>
      <c r="ENL4" s="68"/>
      <c r="ENM4" s="68"/>
      <c r="ENN4" s="68"/>
      <c r="ENO4" s="68"/>
      <c r="ENP4" s="68"/>
      <c r="ENQ4" s="68"/>
      <c r="ENR4" s="68"/>
      <c r="ENS4" s="68"/>
      <c r="ENT4" s="68"/>
      <c r="ENU4" s="68"/>
      <c r="ENV4" s="68"/>
      <c r="ENW4" s="68"/>
      <c r="ENX4" s="68"/>
      <c r="ENY4" s="68"/>
      <c r="ENZ4" s="68"/>
      <c r="EOA4" s="68"/>
      <c r="EOB4" s="68"/>
      <c r="EOC4" s="68"/>
      <c r="EOD4" s="68"/>
      <c r="EOE4" s="68"/>
      <c r="EOF4" s="68"/>
      <c r="EOG4" s="68"/>
      <c r="EOH4" s="68"/>
      <c r="EOI4" s="68"/>
      <c r="EOJ4" s="68"/>
      <c r="EOK4" s="68"/>
      <c r="EOL4" s="68"/>
      <c r="EOM4" s="68"/>
      <c r="EON4" s="68"/>
      <c r="EOO4" s="68"/>
      <c r="EOP4" s="68"/>
      <c r="EOQ4" s="68"/>
      <c r="EOR4" s="68"/>
      <c r="EOS4" s="68"/>
      <c r="EOT4" s="68"/>
      <c r="EOU4" s="68"/>
      <c r="EOV4" s="68"/>
      <c r="EOW4" s="68"/>
      <c r="EOX4" s="68"/>
      <c r="EOY4" s="68"/>
      <c r="EOZ4" s="68"/>
      <c r="EPA4" s="68"/>
      <c r="EPB4" s="68"/>
      <c r="EPC4" s="68"/>
      <c r="EPD4" s="68"/>
      <c r="EPE4" s="68"/>
      <c r="EPF4" s="68"/>
      <c r="EPG4" s="68"/>
      <c r="EPH4" s="68"/>
      <c r="EPI4" s="68"/>
      <c r="EPJ4" s="68"/>
      <c r="EPK4" s="68"/>
      <c r="EPL4" s="68"/>
      <c r="EPM4" s="68"/>
      <c r="EPN4" s="68"/>
      <c r="EPO4" s="68"/>
      <c r="EPP4" s="68"/>
      <c r="EPQ4" s="68"/>
      <c r="EPR4" s="68"/>
      <c r="EPS4" s="68"/>
      <c r="EPT4" s="68"/>
      <c r="EPU4" s="68"/>
      <c r="EPV4" s="68"/>
      <c r="EPW4" s="68"/>
      <c r="EPX4" s="68"/>
      <c r="EPY4" s="68"/>
      <c r="EPZ4" s="68"/>
      <c r="EQA4" s="68"/>
      <c r="EQB4" s="68"/>
      <c r="EQC4" s="68"/>
      <c r="EQD4" s="68"/>
      <c r="EQE4" s="68"/>
      <c r="EQF4" s="68"/>
      <c r="EQG4" s="68"/>
      <c r="EQH4" s="68"/>
      <c r="EQI4" s="68"/>
      <c r="EQJ4" s="68"/>
      <c r="EQK4" s="68"/>
      <c r="EQL4" s="68"/>
      <c r="EQM4" s="68"/>
      <c r="EQN4" s="68"/>
      <c r="EQO4" s="68"/>
      <c r="EQP4" s="68"/>
      <c r="EQQ4" s="68"/>
      <c r="EQR4" s="68"/>
      <c r="EQS4" s="68"/>
      <c r="EQT4" s="68"/>
      <c r="EQU4" s="68"/>
      <c r="EQV4" s="68"/>
      <c r="EQW4" s="68"/>
      <c r="EQX4" s="68"/>
      <c r="EQY4" s="68"/>
      <c r="EQZ4" s="68"/>
      <c r="ERA4" s="68"/>
      <c r="ERB4" s="68"/>
      <c r="ERC4" s="68"/>
      <c r="ERD4" s="68"/>
      <c r="ERE4" s="68"/>
      <c r="ERF4" s="68"/>
      <c r="ERG4" s="68"/>
      <c r="ERH4" s="68"/>
      <c r="ERI4" s="68"/>
      <c r="ERJ4" s="68"/>
      <c r="ERK4" s="68"/>
      <c r="ERL4" s="68"/>
      <c r="ERM4" s="68"/>
      <c r="ERN4" s="68"/>
      <c r="ERO4" s="68"/>
      <c r="ERP4" s="68"/>
      <c r="ERQ4" s="68"/>
      <c r="ERR4" s="68"/>
      <c r="ERS4" s="68"/>
      <c r="ERT4" s="68"/>
      <c r="ERU4" s="68"/>
      <c r="ERV4" s="68"/>
      <c r="ERW4" s="68"/>
      <c r="ERX4" s="68"/>
      <c r="ERY4" s="68"/>
      <c r="ERZ4" s="68"/>
      <c r="ESA4" s="68"/>
      <c r="ESB4" s="68"/>
      <c r="ESC4" s="68"/>
      <c r="ESD4" s="68"/>
      <c r="ESE4" s="68"/>
      <c r="ESF4" s="68"/>
      <c r="ESG4" s="68"/>
      <c r="ESH4" s="68"/>
      <c r="ESI4" s="68"/>
      <c r="ESJ4" s="68"/>
      <c r="ESK4" s="68"/>
      <c r="ESL4" s="68"/>
      <c r="ESM4" s="68"/>
      <c r="ESN4" s="68"/>
      <c r="ESO4" s="68"/>
      <c r="ESP4" s="68"/>
      <c r="ESQ4" s="68"/>
      <c r="ESR4" s="68"/>
      <c r="ESS4" s="68"/>
      <c r="EST4" s="68"/>
      <c r="ESU4" s="68"/>
      <c r="ESV4" s="68"/>
      <c r="ESW4" s="68"/>
      <c r="ESX4" s="68"/>
      <c r="ESY4" s="68"/>
      <c r="ESZ4" s="68"/>
      <c r="ETA4" s="68"/>
      <c r="ETB4" s="68"/>
      <c r="ETC4" s="68"/>
      <c r="ETD4" s="68"/>
      <c r="ETE4" s="68"/>
      <c r="ETF4" s="68"/>
      <c r="ETG4" s="68"/>
      <c r="ETH4" s="68"/>
      <c r="ETI4" s="68"/>
      <c r="ETJ4" s="68"/>
      <c r="ETK4" s="68"/>
      <c r="ETL4" s="68"/>
      <c r="ETM4" s="68"/>
      <c r="ETN4" s="68"/>
      <c r="ETO4" s="68"/>
      <c r="ETP4" s="68"/>
      <c r="ETQ4" s="68"/>
      <c r="ETR4" s="68"/>
      <c r="ETS4" s="68"/>
      <c r="ETT4" s="68"/>
      <c r="ETU4" s="68"/>
      <c r="ETV4" s="68"/>
      <c r="ETW4" s="68"/>
      <c r="ETX4" s="68"/>
      <c r="ETY4" s="68"/>
      <c r="ETZ4" s="68"/>
      <c r="EUA4" s="68"/>
      <c r="EUB4" s="68"/>
      <c r="EUC4" s="68"/>
      <c r="EUD4" s="68"/>
      <c r="EUE4" s="68"/>
      <c r="EUF4" s="68"/>
      <c r="EUG4" s="68"/>
      <c r="EUH4" s="68"/>
      <c r="EUI4" s="68"/>
      <c r="EUJ4" s="68"/>
      <c r="EUK4" s="68"/>
      <c r="EUL4" s="68"/>
      <c r="EUM4" s="68"/>
      <c r="EUN4" s="68"/>
      <c r="EUO4" s="68"/>
      <c r="EUP4" s="68"/>
      <c r="EUQ4" s="68"/>
      <c r="EUR4" s="68"/>
      <c r="EUS4" s="68"/>
      <c r="EUT4" s="68"/>
      <c r="EUU4" s="68"/>
      <c r="EUV4" s="68"/>
      <c r="EUW4" s="68"/>
      <c r="EUX4" s="68"/>
      <c r="EUY4" s="68"/>
      <c r="EUZ4" s="68"/>
      <c r="EVA4" s="68"/>
      <c r="EVB4" s="68"/>
      <c r="EVC4" s="68"/>
      <c r="EVD4" s="68"/>
      <c r="EVE4" s="68"/>
      <c r="EVF4" s="68"/>
      <c r="EVG4" s="68"/>
      <c r="EVH4" s="68"/>
      <c r="EVI4" s="68"/>
      <c r="EVJ4" s="68"/>
      <c r="EVK4" s="68"/>
      <c r="EVL4" s="68"/>
      <c r="EVM4" s="68"/>
      <c r="EVN4" s="68"/>
      <c r="EVO4" s="68"/>
      <c r="EVP4" s="68"/>
      <c r="EVQ4" s="68"/>
      <c r="EVR4" s="68"/>
      <c r="EVS4" s="68"/>
      <c r="EVT4" s="68"/>
      <c r="EVU4" s="68"/>
      <c r="EVV4" s="68"/>
      <c r="EVW4" s="68"/>
      <c r="EVX4" s="68"/>
      <c r="EVY4" s="68"/>
      <c r="EVZ4" s="68"/>
      <c r="EWA4" s="68"/>
      <c r="EWB4" s="68"/>
      <c r="EWC4" s="68"/>
      <c r="EWD4" s="68"/>
      <c r="EWE4" s="68"/>
      <c r="EWF4" s="68"/>
      <c r="EWG4" s="68"/>
      <c r="EWH4" s="68"/>
      <c r="EWI4" s="68"/>
      <c r="EWJ4" s="68"/>
      <c r="EWK4" s="68"/>
      <c r="EWL4" s="68"/>
      <c r="EWM4" s="68"/>
      <c r="EWN4" s="68"/>
      <c r="EWO4" s="68"/>
      <c r="EWP4" s="68"/>
      <c r="EWQ4" s="68"/>
      <c r="EWR4" s="68"/>
      <c r="EWS4" s="68"/>
      <c r="EWT4" s="68"/>
      <c r="EWU4" s="68"/>
      <c r="EWV4" s="68"/>
      <c r="EWW4" s="68"/>
      <c r="EWX4" s="68"/>
      <c r="EWY4" s="68"/>
      <c r="EWZ4" s="68"/>
      <c r="EXA4" s="68"/>
      <c r="EXB4" s="68"/>
      <c r="EXC4" s="68"/>
      <c r="EXD4" s="68"/>
      <c r="EXE4" s="68"/>
      <c r="EXF4" s="68"/>
      <c r="EXG4" s="68"/>
      <c r="EXH4" s="68"/>
      <c r="EXI4" s="68"/>
      <c r="EXJ4" s="68"/>
      <c r="EXK4" s="68"/>
      <c r="EXL4" s="68"/>
      <c r="EXM4" s="68"/>
      <c r="EXN4" s="68"/>
      <c r="EXO4" s="68"/>
      <c r="EXP4" s="68"/>
      <c r="EXQ4" s="68"/>
      <c r="EXR4" s="68"/>
      <c r="EXS4" s="68"/>
      <c r="EXT4" s="68"/>
      <c r="EXU4" s="68"/>
      <c r="EXV4" s="68"/>
      <c r="EXW4" s="68"/>
      <c r="EXX4" s="68"/>
      <c r="EXY4" s="68"/>
      <c r="EXZ4" s="68"/>
      <c r="EYA4" s="68"/>
      <c r="EYB4" s="68"/>
      <c r="EYC4" s="68"/>
      <c r="EYD4" s="68"/>
      <c r="EYE4" s="68"/>
      <c r="EYF4" s="68"/>
      <c r="EYG4" s="68"/>
      <c r="EYH4" s="68"/>
      <c r="EYI4" s="68"/>
      <c r="EYJ4" s="68"/>
      <c r="EYK4" s="68"/>
      <c r="EYL4" s="68"/>
      <c r="EYM4" s="68"/>
      <c r="EYN4" s="68"/>
      <c r="EYO4" s="68"/>
      <c r="EYP4" s="68"/>
      <c r="EYQ4" s="68"/>
      <c r="EYR4" s="68"/>
      <c r="EYS4" s="68"/>
      <c r="EYT4" s="68"/>
      <c r="EYU4" s="68"/>
      <c r="EYV4" s="68"/>
      <c r="EYW4" s="68"/>
      <c r="EYX4" s="68"/>
      <c r="EYY4" s="68"/>
      <c r="EYZ4" s="68"/>
      <c r="EZA4" s="68"/>
      <c r="EZB4" s="68"/>
      <c r="EZC4" s="68"/>
      <c r="EZD4" s="68"/>
      <c r="EZE4" s="68"/>
      <c r="EZF4" s="68"/>
      <c r="EZG4" s="68"/>
      <c r="EZH4" s="68"/>
      <c r="EZI4" s="68"/>
      <c r="EZJ4" s="68"/>
      <c r="EZK4" s="68"/>
      <c r="EZL4" s="68"/>
      <c r="EZM4" s="68"/>
      <c r="EZN4" s="68"/>
      <c r="EZO4" s="68"/>
      <c r="EZP4" s="68"/>
      <c r="EZQ4" s="68"/>
      <c r="EZR4" s="68"/>
      <c r="EZS4" s="68"/>
      <c r="EZT4" s="68"/>
      <c r="EZU4" s="68"/>
      <c r="EZV4" s="68"/>
      <c r="EZW4" s="68"/>
      <c r="EZX4" s="68"/>
      <c r="EZY4" s="68"/>
      <c r="EZZ4" s="68"/>
      <c r="FAA4" s="68"/>
      <c r="FAB4" s="68"/>
      <c r="FAC4" s="68"/>
      <c r="FAD4" s="68"/>
      <c r="FAE4" s="68"/>
      <c r="FAF4" s="68"/>
      <c r="FAG4" s="68"/>
      <c r="FAH4" s="68"/>
      <c r="FAI4" s="68"/>
      <c r="FAJ4" s="68"/>
      <c r="FAK4" s="68"/>
      <c r="FAL4" s="68"/>
      <c r="FAM4" s="68"/>
      <c r="FAN4" s="68"/>
      <c r="FAO4" s="68"/>
      <c r="FAP4" s="68"/>
      <c r="FAQ4" s="68"/>
      <c r="FAR4" s="68"/>
      <c r="FAS4" s="68"/>
      <c r="FAT4" s="68"/>
      <c r="FAU4" s="68"/>
      <c r="FAV4" s="68"/>
      <c r="FAW4" s="68"/>
      <c r="FAX4" s="68"/>
      <c r="FAY4" s="68"/>
      <c r="FAZ4" s="68"/>
      <c r="FBA4" s="68"/>
      <c r="FBB4" s="68"/>
      <c r="FBC4" s="68"/>
      <c r="FBD4" s="68"/>
      <c r="FBE4" s="68"/>
      <c r="FBF4" s="68"/>
      <c r="FBG4" s="68"/>
      <c r="FBH4" s="68"/>
      <c r="FBI4" s="68"/>
      <c r="FBJ4" s="68"/>
      <c r="FBK4" s="68"/>
      <c r="FBL4" s="68"/>
      <c r="FBM4" s="68"/>
      <c r="FBN4" s="68"/>
      <c r="FBO4" s="68"/>
      <c r="FBP4" s="68"/>
      <c r="FBQ4" s="68"/>
      <c r="FBR4" s="68"/>
      <c r="FBS4" s="68"/>
      <c r="FBT4" s="68"/>
      <c r="FBU4" s="68"/>
      <c r="FBV4" s="68"/>
      <c r="FBW4" s="68"/>
      <c r="FBX4" s="68"/>
      <c r="FBY4" s="68"/>
      <c r="FBZ4" s="68"/>
      <c r="FCA4" s="68"/>
      <c r="FCB4" s="68"/>
      <c r="FCC4" s="68"/>
      <c r="FCD4" s="68"/>
      <c r="FCE4" s="68"/>
      <c r="FCF4" s="68"/>
      <c r="FCG4" s="68"/>
      <c r="FCH4" s="68"/>
      <c r="FCI4" s="68"/>
      <c r="FCJ4" s="68"/>
      <c r="FCK4" s="68"/>
      <c r="FCL4" s="68"/>
      <c r="FCM4" s="68"/>
      <c r="FCN4" s="68"/>
      <c r="FCO4" s="68"/>
      <c r="FCP4" s="68"/>
      <c r="FCQ4" s="68"/>
      <c r="FCR4" s="68"/>
      <c r="FCS4" s="68"/>
      <c r="FCT4" s="68"/>
      <c r="FCU4" s="68"/>
      <c r="FCV4" s="68"/>
      <c r="FCW4" s="68"/>
      <c r="FCX4" s="68"/>
      <c r="FCY4" s="68"/>
      <c r="FCZ4" s="68"/>
      <c r="FDA4" s="68"/>
      <c r="FDB4" s="68"/>
      <c r="FDC4" s="68"/>
      <c r="FDD4" s="68"/>
      <c r="FDE4" s="68"/>
      <c r="FDF4" s="68"/>
      <c r="FDG4" s="68"/>
      <c r="FDH4" s="68"/>
      <c r="FDI4" s="68"/>
      <c r="FDJ4" s="68"/>
      <c r="FDK4" s="68"/>
      <c r="FDL4" s="68"/>
      <c r="FDM4" s="68"/>
      <c r="FDN4" s="68"/>
      <c r="FDO4" s="68"/>
      <c r="FDP4" s="68"/>
      <c r="FDQ4" s="68"/>
      <c r="FDR4" s="68"/>
      <c r="FDS4" s="68"/>
      <c r="FDT4" s="68"/>
      <c r="FDU4" s="68"/>
      <c r="FDV4" s="68"/>
      <c r="FDW4" s="68"/>
      <c r="FDX4" s="68"/>
      <c r="FDY4" s="68"/>
      <c r="FDZ4" s="68"/>
      <c r="FEA4" s="68"/>
      <c r="FEB4" s="68"/>
      <c r="FEC4" s="68"/>
      <c r="FED4" s="68"/>
      <c r="FEE4" s="68"/>
      <c r="FEF4" s="68"/>
      <c r="FEG4" s="68"/>
      <c r="FEH4" s="68"/>
      <c r="FEI4" s="68"/>
      <c r="FEJ4" s="68"/>
      <c r="FEK4" s="68"/>
      <c r="FEL4" s="68"/>
      <c r="FEM4" s="68"/>
      <c r="FEN4" s="68"/>
      <c r="FEO4" s="68"/>
      <c r="FEP4" s="68"/>
      <c r="FEQ4" s="68"/>
      <c r="FER4" s="68"/>
      <c r="FES4" s="68"/>
      <c r="FET4" s="68"/>
      <c r="FEU4" s="68"/>
      <c r="FEV4" s="68"/>
      <c r="FEW4" s="68"/>
      <c r="FEX4" s="68"/>
      <c r="FEY4" s="68"/>
      <c r="FEZ4" s="68"/>
      <c r="FFA4" s="68"/>
      <c r="FFB4" s="68"/>
      <c r="FFC4" s="68"/>
      <c r="FFD4" s="68"/>
      <c r="FFE4" s="68"/>
      <c r="FFF4" s="68"/>
      <c r="FFG4" s="68"/>
      <c r="FFH4" s="68"/>
      <c r="FFI4" s="68"/>
      <c r="FFJ4" s="68"/>
      <c r="FFK4" s="68"/>
      <c r="FFL4" s="68"/>
      <c r="FFM4" s="68"/>
      <c r="FFN4" s="68"/>
      <c r="FFO4" s="68"/>
      <c r="FFP4" s="68"/>
      <c r="FFQ4" s="68"/>
      <c r="FFR4" s="68"/>
      <c r="FFS4" s="68"/>
      <c r="FFT4" s="68"/>
      <c r="FFU4" s="68"/>
      <c r="FFV4" s="68"/>
      <c r="FFW4" s="68"/>
      <c r="FFX4" s="68"/>
      <c r="FFY4" s="68"/>
      <c r="FFZ4" s="68"/>
      <c r="FGA4" s="68"/>
      <c r="FGB4" s="68"/>
      <c r="FGC4" s="68"/>
      <c r="FGD4" s="68"/>
      <c r="FGE4" s="68"/>
      <c r="FGF4" s="68"/>
      <c r="FGG4" s="68"/>
      <c r="FGH4" s="68"/>
      <c r="FGI4" s="68"/>
      <c r="FGJ4" s="68"/>
      <c r="FGK4" s="68"/>
      <c r="FGL4" s="68"/>
      <c r="FGM4" s="68"/>
      <c r="FGN4" s="68"/>
      <c r="FGO4" s="68"/>
      <c r="FGP4" s="68"/>
      <c r="FGQ4" s="68"/>
      <c r="FGR4" s="68"/>
      <c r="FGS4" s="68"/>
      <c r="FGT4" s="68"/>
      <c r="FGU4" s="68"/>
      <c r="FGV4" s="68"/>
      <c r="FGW4" s="68"/>
      <c r="FGX4" s="68"/>
      <c r="FGY4" s="68"/>
      <c r="FGZ4" s="68"/>
      <c r="FHA4" s="68"/>
      <c r="FHB4" s="68"/>
      <c r="FHC4" s="68"/>
      <c r="FHD4" s="68"/>
      <c r="FHE4" s="68"/>
      <c r="FHF4" s="68"/>
      <c r="FHG4" s="68"/>
      <c r="FHH4" s="68"/>
      <c r="FHI4" s="68"/>
      <c r="FHJ4" s="68"/>
      <c r="FHK4" s="68"/>
      <c r="FHL4" s="68"/>
      <c r="FHM4" s="68"/>
      <c r="FHN4" s="68"/>
      <c r="FHO4" s="68"/>
      <c r="FHP4" s="68"/>
      <c r="FHQ4" s="68"/>
      <c r="FHR4" s="68"/>
      <c r="FHS4" s="68"/>
      <c r="FHT4" s="68"/>
      <c r="FHU4" s="68"/>
      <c r="FHV4" s="68"/>
      <c r="FHW4" s="68"/>
      <c r="FHX4" s="68"/>
      <c r="FHY4" s="68"/>
      <c r="FHZ4" s="68"/>
      <c r="FIA4" s="68"/>
      <c r="FIB4" s="68"/>
      <c r="FIC4" s="68"/>
      <c r="FID4" s="68"/>
      <c r="FIE4" s="68"/>
      <c r="FIF4" s="68"/>
      <c r="FIG4" s="68"/>
      <c r="FIH4" s="68"/>
      <c r="FII4" s="68"/>
      <c r="FIJ4" s="68"/>
      <c r="FIK4" s="68"/>
      <c r="FIL4" s="68"/>
      <c r="FIM4" s="68"/>
      <c r="FIN4" s="68"/>
      <c r="FIO4" s="68"/>
      <c r="FIP4" s="68"/>
      <c r="FIQ4" s="68"/>
      <c r="FIR4" s="68"/>
      <c r="FIS4" s="68"/>
      <c r="FIT4" s="68"/>
      <c r="FIU4" s="68"/>
      <c r="FIV4" s="68"/>
      <c r="FIW4" s="68"/>
      <c r="FIX4" s="68"/>
      <c r="FIY4" s="68"/>
      <c r="FIZ4" s="68"/>
      <c r="FJA4" s="68"/>
      <c r="FJB4" s="68"/>
      <c r="FJC4" s="68"/>
      <c r="FJD4" s="68"/>
      <c r="FJE4" s="68"/>
      <c r="FJF4" s="68"/>
      <c r="FJG4" s="68"/>
      <c r="FJH4" s="68"/>
      <c r="FJI4" s="68"/>
      <c r="FJJ4" s="68"/>
      <c r="FJK4" s="68"/>
      <c r="FJL4" s="68"/>
      <c r="FJM4" s="68"/>
      <c r="FJN4" s="68"/>
      <c r="FJO4" s="68"/>
      <c r="FJP4" s="68"/>
      <c r="FJQ4" s="68"/>
      <c r="FJR4" s="68"/>
      <c r="FJS4" s="68"/>
      <c r="FJT4" s="68"/>
      <c r="FJU4" s="68"/>
      <c r="FJV4" s="68"/>
      <c r="FJW4" s="68"/>
      <c r="FJX4" s="68"/>
      <c r="FJY4" s="68"/>
      <c r="FJZ4" s="68"/>
      <c r="FKA4" s="68"/>
      <c r="FKB4" s="68"/>
      <c r="FKC4" s="68"/>
      <c r="FKD4" s="68"/>
      <c r="FKE4" s="68"/>
      <c r="FKF4" s="68"/>
      <c r="FKG4" s="68"/>
      <c r="FKH4" s="68"/>
      <c r="FKI4" s="68"/>
      <c r="FKJ4" s="68"/>
      <c r="FKK4" s="68"/>
      <c r="FKL4" s="68"/>
      <c r="FKM4" s="68"/>
      <c r="FKN4" s="68"/>
      <c r="FKO4" s="68"/>
      <c r="FKP4" s="68"/>
      <c r="FKQ4" s="68"/>
      <c r="FKR4" s="68"/>
      <c r="FKS4" s="68"/>
      <c r="FKT4" s="68"/>
      <c r="FKU4" s="68"/>
      <c r="FKV4" s="68"/>
      <c r="FKW4" s="68"/>
      <c r="FKX4" s="68"/>
      <c r="FKY4" s="68"/>
      <c r="FKZ4" s="68"/>
      <c r="FLA4" s="68"/>
      <c r="FLB4" s="68"/>
      <c r="FLC4" s="68"/>
      <c r="FLD4" s="68"/>
      <c r="FLE4" s="68"/>
      <c r="FLF4" s="68"/>
      <c r="FLG4" s="68"/>
      <c r="FLH4" s="68"/>
      <c r="FLI4" s="68"/>
      <c r="FLJ4" s="68"/>
      <c r="FLK4" s="68"/>
      <c r="FLL4" s="68"/>
      <c r="FLM4" s="68"/>
      <c r="FLN4" s="68"/>
      <c r="FLO4" s="68"/>
      <c r="FLP4" s="68"/>
      <c r="FLQ4" s="68"/>
      <c r="FLR4" s="68"/>
      <c r="FLS4" s="68"/>
      <c r="FLT4" s="68"/>
      <c r="FLU4" s="68"/>
      <c r="FLV4" s="68"/>
      <c r="FLW4" s="68"/>
      <c r="FLX4" s="68"/>
      <c r="FLY4" s="68"/>
      <c r="FLZ4" s="68"/>
      <c r="FMA4" s="68"/>
      <c r="FMB4" s="68"/>
      <c r="FMC4" s="68"/>
      <c r="FMD4" s="68"/>
      <c r="FME4" s="68"/>
      <c r="FMF4" s="68"/>
      <c r="FMG4" s="68"/>
      <c r="FMH4" s="68"/>
      <c r="FMI4" s="68"/>
      <c r="FMJ4" s="68"/>
      <c r="FMK4" s="68"/>
      <c r="FML4" s="68"/>
      <c r="FMM4" s="68"/>
      <c r="FMN4" s="68"/>
      <c r="FMO4" s="68"/>
      <c r="FMP4" s="68"/>
      <c r="FMQ4" s="68"/>
      <c r="FMR4" s="68"/>
      <c r="FMS4" s="68"/>
      <c r="FMT4" s="68"/>
      <c r="FMU4" s="68"/>
      <c r="FMV4" s="68"/>
      <c r="FMW4" s="68"/>
      <c r="FMX4" s="68"/>
      <c r="FMY4" s="68"/>
      <c r="FMZ4" s="68"/>
      <c r="FNA4" s="68"/>
      <c r="FNB4" s="68"/>
      <c r="FNC4" s="68"/>
      <c r="FND4" s="68"/>
      <c r="FNE4" s="68"/>
      <c r="FNF4" s="68"/>
      <c r="FNG4" s="68"/>
      <c r="FNH4" s="68"/>
      <c r="FNI4" s="68"/>
      <c r="FNJ4" s="68"/>
      <c r="FNK4" s="68"/>
      <c r="FNL4" s="68"/>
      <c r="FNM4" s="68"/>
      <c r="FNN4" s="68"/>
      <c r="FNO4" s="68"/>
      <c r="FNP4" s="68"/>
      <c r="FNQ4" s="68"/>
      <c r="FNR4" s="68"/>
      <c r="FNS4" s="68"/>
      <c r="FNT4" s="68"/>
      <c r="FNU4" s="68"/>
      <c r="FNV4" s="68"/>
      <c r="FNW4" s="68"/>
      <c r="FNX4" s="68"/>
      <c r="FNY4" s="68"/>
      <c r="FNZ4" s="68"/>
      <c r="FOA4" s="68"/>
      <c r="FOB4" s="68"/>
      <c r="FOC4" s="68"/>
      <c r="FOD4" s="68"/>
      <c r="FOE4" s="68"/>
      <c r="FOF4" s="68"/>
      <c r="FOG4" s="68"/>
      <c r="FOH4" s="68"/>
      <c r="FOI4" s="68"/>
      <c r="FOJ4" s="68"/>
      <c r="FOK4" s="68"/>
      <c r="FOL4" s="68"/>
      <c r="FOM4" s="68"/>
      <c r="FON4" s="68"/>
      <c r="FOO4" s="68"/>
      <c r="FOP4" s="68"/>
      <c r="FOQ4" s="68"/>
      <c r="FOR4" s="68"/>
      <c r="FOS4" s="68"/>
      <c r="FOT4" s="68"/>
      <c r="FOU4" s="68"/>
      <c r="FOV4" s="68"/>
      <c r="FOW4" s="68"/>
      <c r="FOX4" s="68"/>
      <c r="FOY4" s="68"/>
      <c r="FOZ4" s="68"/>
      <c r="FPA4" s="68"/>
      <c r="FPB4" s="68"/>
      <c r="FPC4" s="68"/>
      <c r="FPD4" s="68"/>
      <c r="FPE4" s="68"/>
      <c r="FPF4" s="68"/>
      <c r="FPG4" s="68"/>
      <c r="FPH4" s="68"/>
      <c r="FPI4" s="68"/>
      <c r="FPJ4" s="68"/>
      <c r="FPK4" s="68"/>
      <c r="FPL4" s="68"/>
      <c r="FPM4" s="68"/>
      <c r="FPN4" s="68"/>
      <c r="FPO4" s="68"/>
      <c r="FPP4" s="68"/>
      <c r="FPQ4" s="68"/>
      <c r="FPR4" s="68"/>
      <c r="FPS4" s="68"/>
      <c r="FPT4" s="68"/>
      <c r="FPU4" s="68"/>
      <c r="FPV4" s="68"/>
      <c r="FPW4" s="68"/>
      <c r="FPX4" s="68"/>
      <c r="FPY4" s="68"/>
      <c r="FPZ4" s="68"/>
      <c r="FQA4" s="68"/>
      <c r="FQB4" s="68"/>
      <c r="FQC4" s="68"/>
      <c r="FQD4" s="68"/>
      <c r="FQE4" s="68"/>
      <c r="FQF4" s="68"/>
      <c r="FQG4" s="68"/>
      <c r="FQH4" s="68"/>
      <c r="FQI4" s="68"/>
      <c r="FQJ4" s="68"/>
      <c r="FQK4" s="68"/>
      <c r="FQL4" s="68"/>
      <c r="FQM4" s="68"/>
      <c r="FQN4" s="68"/>
      <c r="FQO4" s="68"/>
      <c r="FQP4" s="68"/>
      <c r="FQQ4" s="68"/>
      <c r="FQR4" s="68"/>
      <c r="FQS4" s="68"/>
      <c r="FQT4" s="68"/>
      <c r="FQU4" s="68"/>
      <c r="FQV4" s="68"/>
      <c r="FQW4" s="68"/>
      <c r="FQX4" s="68"/>
      <c r="FQY4" s="68"/>
      <c r="FQZ4" s="68"/>
      <c r="FRA4" s="68"/>
      <c r="FRB4" s="68"/>
      <c r="FRC4" s="68"/>
      <c r="FRD4" s="68"/>
      <c r="FRE4" s="68"/>
      <c r="FRF4" s="68"/>
      <c r="FRG4" s="68"/>
      <c r="FRH4" s="68"/>
      <c r="FRI4" s="68"/>
      <c r="FRJ4" s="68"/>
      <c r="FRK4" s="68"/>
      <c r="FRL4" s="68"/>
      <c r="FRM4" s="68"/>
      <c r="FRN4" s="68"/>
      <c r="FRO4" s="68"/>
      <c r="FRP4" s="68"/>
      <c r="FRQ4" s="68"/>
      <c r="FRR4" s="68"/>
      <c r="FRS4" s="68"/>
      <c r="FRT4" s="68"/>
      <c r="FRU4" s="68"/>
      <c r="FRV4" s="68"/>
      <c r="FRW4" s="68"/>
      <c r="FRX4" s="68"/>
      <c r="FRY4" s="68"/>
      <c r="FRZ4" s="68"/>
      <c r="FSA4" s="68"/>
      <c r="FSB4" s="68"/>
      <c r="FSC4" s="68"/>
      <c r="FSD4" s="68"/>
      <c r="FSE4" s="68"/>
      <c r="FSF4" s="68"/>
      <c r="FSG4" s="68"/>
      <c r="FSH4" s="68"/>
      <c r="FSI4" s="68"/>
      <c r="FSJ4" s="68"/>
      <c r="FSK4" s="68"/>
      <c r="FSL4" s="68"/>
      <c r="FSM4" s="68"/>
      <c r="FSN4" s="68"/>
      <c r="FSO4" s="68"/>
      <c r="FSP4" s="68"/>
      <c r="FSQ4" s="68"/>
      <c r="FSR4" s="68"/>
      <c r="FSS4" s="68"/>
      <c r="FST4" s="68"/>
      <c r="FSU4" s="68"/>
      <c r="FSV4" s="68"/>
      <c r="FSW4" s="68"/>
      <c r="FSX4" s="68"/>
      <c r="FSY4" s="68"/>
      <c r="FSZ4" s="68"/>
      <c r="FTA4" s="68"/>
      <c r="FTB4" s="68"/>
      <c r="FTC4" s="68"/>
      <c r="FTD4" s="68"/>
      <c r="FTE4" s="68"/>
      <c r="FTF4" s="68"/>
      <c r="FTG4" s="68"/>
      <c r="FTH4" s="68"/>
      <c r="FTI4" s="68"/>
      <c r="FTJ4" s="68"/>
      <c r="FTK4" s="68"/>
      <c r="FTL4" s="68"/>
      <c r="FTM4" s="68"/>
      <c r="FTN4" s="68"/>
      <c r="FTO4" s="68"/>
      <c r="FTP4" s="68"/>
      <c r="FTQ4" s="68"/>
      <c r="FTR4" s="68"/>
      <c r="FTS4" s="68"/>
      <c r="FTT4" s="68"/>
      <c r="FTU4" s="68"/>
      <c r="FTV4" s="68"/>
      <c r="FTW4" s="68"/>
      <c r="FTX4" s="68"/>
      <c r="FTY4" s="68"/>
      <c r="FTZ4" s="68"/>
      <c r="FUA4" s="68"/>
      <c r="FUB4" s="68"/>
      <c r="FUC4" s="68"/>
      <c r="FUD4" s="68"/>
      <c r="FUE4" s="68"/>
      <c r="FUF4" s="68"/>
      <c r="FUG4" s="68"/>
      <c r="FUH4" s="68"/>
      <c r="FUI4" s="68"/>
      <c r="FUJ4" s="68"/>
      <c r="FUK4" s="68"/>
      <c r="FUL4" s="68"/>
      <c r="FUM4" s="68"/>
      <c r="FUN4" s="68"/>
      <c r="FUO4" s="68"/>
      <c r="FUP4" s="68"/>
      <c r="FUQ4" s="68"/>
      <c r="FUR4" s="68"/>
      <c r="FUS4" s="68"/>
      <c r="FUT4" s="68"/>
      <c r="FUU4" s="68"/>
      <c r="FUV4" s="68"/>
      <c r="FUW4" s="68"/>
      <c r="FUX4" s="68"/>
      <c r="FUY4" s="68"/>
      <c r="FUZ4" s="68"/>
      <c r="FVA4" s="68"/>
      <c r="FVB4" s="68"/>
      <c r="FVC4" s="68"/>
      <c r="FVD4" s="68"/>
      <c r="FVE4" s="68"/>
      <c r="FVF4" s="68"/>
      <c r="FVG4" s="68"/>
      <c r="FVH4" s="68"/>
      <c r="FVI4" s="68"/>
      <c r="FVJ4" s="68"/>
      <c r="FVK4" s="68"/>
      <c r="FVL4" s="68"/>
      <c r="FVM4" s="68"/>
      <c r="FVN4" s="68"/>
      <c r="FVO4" s="68"/>
      <c r="FVP4" s="68"/>
      <c r="FVQ4" s="68"/>
      <c r="FVR4" s="68"/>
      <c r="FVS4" s="68"/>
      <c r="FVT4" s="68"/>
      <c r="FVU4" s="68"/>
      <c r="FVV4" s="68"/>
      <c r="FVW4" s="68"/>
      <c r="FVX4" s="68"/>
      <c r="FVY4" s="68"/>
      <c r="FVZ4" s="68"/>
      <c r="FWA4" s="68"/>
      <c r="FWB4" s="68"/>
      <c r="FWC4" s="68"/>
      <c r="FWD4" s="68"/>
      <c r="FWE4" s="68"/>
      <c r="FWF4" s="68"/>
      <c r="FWG4" s="68"/>
      <c r="FWH4" s="68"/>
      <c r="FWI4" s="68"/>
      <c r="FWJ4" s="68"/>
      <c r="FWK4" s="68"/>
      <c r="FWL4" s="68"/>
      <c r="FWM4" s="68"/>
      <c r="FWN4" s="68"/>
      <c r="FWO4" s="68"/>
      <c r="FWP4" s="68"/>
      <c r="FWQ4" s="68"/>
      <c r="FWR4" s="68"/>
      <c r="FWS4" s="68"/>
      <c r="FWT4" s="68"/>
      <c r="FWU4" s="68"/>
      <c r="FWV4" s="68"/>
      <c r="FWW4" s="68"/>
      <c r="FWX4" s="68"/>
      <c r="FWY4" s="68"/>
      <c r="FWZ4" s="68"/>
      <c r="FXA4" s="68"/>
      <c r="FXB4" s="68"/>
      <c r="FXC4" s="68"/>
      <c r="FXD4" s="68"/>
      <c r="FXE4" s="68"/>
      <c r="FXF4" s="68"/>
      <c r="FXG4" s="68"/>
      <c r="FXH4" s="68"/>
      <c r="FXI4" s="68"/>
      <c r="FXJ4" s="68"/>
      <c r="FXK4" s="68"/>
      <c r="FXL4" s="68"/>
      <c r="FXM4" s="68"/>
      <c r="FXN4" s="68"/>
      <c r="FXO4" s="68"/>
      <c r="FXP4" s="68"/>
      <c r="FXQ4" s="68"/>
      <c r="FXR4" s="68"/>
      <c r="FXS4" s="68"/>
      <c r="FXT4" s="68"/>
      <c r="FXU4" s="68"/>
      <c r="FXV4" s="68"/>
      <c r="FXW4" s="68"/>
      <c r="FXX4" s="68"/>
      <c r="FXY4" s="68"/>
      <c r="FXZ4" s="68"/>
      <c r="FYA4" s="68"/>
      <c r="FYB4" s="68"/>
      <c r="FYC4" s="68"/>
      <c r="FYD4" s="68"/>
      <c r="FYE4" s="68"/>
      <c r="FYF4" s="68"/>
      <c r="FYG4" s="68"/>
      <c r="FYH4" s="68"/>
      <c r="FYI4" s="68"/>
      <c r="FYJ4" s="68"/>
      <c r="FYK4" s="68"/>
      <c r="FYL4" s="68"/>
      <c r="FYM4" s="68"/>
      <c r="FYN4" s="68"/>
      <c r="FYO4" s="68"/>
      <c r="FYP4" s="68"/>
      <c r="FYQ4" s="68"/>
      <c r="FYR4" s="68"/>
      <c r="FYS4" s="68"/>
      <c r="FYT4" s="68"/>
      <c r="FYU4" s="68"/>
      <c r="FYV4" s="68"/>
      <c r="FYW4" s="68"/>
      <c r="FYX4" s="68"/>
      <c r="FYY4" s="68"/>
      <c r="FYZ4" s="68"/>
      <c r="FZA4" s="68"/>
      <c r="FZB4" s="68"/>
      <c r="FZC4" s="68"/>
      <c r="FZD4" s="68"/>
      <c r="FZE4" s="68"/>
      <c r="FZF4" s="68"/>
      <c r="FZG4" s="68"/>
      <c r="FZH4" s="68"/>
      <c r="FZI4" s="68"/>
      <c r="FZJ4" s="68"/>
      <c r="FZK4" s="68"/>
      <c r="FZL4" s="68"/>
      <c r="FZM4" s="68"/>
      <c r="FZN4" s="68"/>
      <c r="FZO4" s="68"/>
      <c r="FZP4" s="68"/>
      <c r="FZQ4" s="68"/>
      <c r="FZR4" s="68"/>
      <c r="FZS4" s="68"/>
      <c r="FZT4" s="68"/>
      <c r="FZU4" s="68"/>
      <c r="FZV4" s="68"/>
      <c r="FZW4" s="68"/>
      <c r="FZX4" s="68"/>
      <c r="FZY4" s="68"/>
      <c r="FZZ4" s="68"/>
      <c r="GAA4" s="68"/>
      <c r="GAB4" s="68"/>
      <c r="GAC4" s="68"/>
      <c r="GAD4" s="68"/>
      <c r="GAE4" s="68"/>
      <c r="GAF4" s="68"/>
      <c r="GAG4" s="68"/>
      <c r="GAH4" s="68"/>
      <c r="GAI4" s="68"/>
      <c r="GAJ4" s="68"/>
      <c r="GAK4" s="68"/>
      <c r="GAL4" s="68"/>
      <c r="GAM4" s="68"/>
      <c r="GAN4" s="68"/>
      <c r="GAO4" s="68"/>
      <c r="GAP4" s="68"/>
      <c r="GAQ4" s="68"/>
      <c r="GAR4" s="68"/>
      <c r="GAS4" s="68"/>
      <c r="GAT4" s="68"/>
      <c r="GAU4" s="68"/>
      <c r="GAV4" s="68"/>
      <c r="GAW4" s="68"/>
      <c r="GAX4" s="68"/>
      <c r="GAY4" s="68"/>
      <c r="GAZ4" s="68"/>
      <c r="GBA4" s="68"/>
      <c r="GBB4" s="68"/>
      <c r="GBC4" s="68"/>
      <c r="GBD4" s="68"/>
      <c r="GBE4" s="68"/>
      <c r="GBF4" s="68"/>
      <c r="GBG4" s="68"/>
      <c r="GBH4" s="68"/>
      <c r="GBI4" s="68"/>
      <c r="GBJ4" s="68"/>
      <c r="GBK4" s="68"/>
      <c r="GBL4" s="68"/>
      <c r="GBM4" s="68"/>
      <c r="GBN4" s="68"/>
      <c r="GBO4" s="68"/>
      <c r="GBP4" s="68"/>
      <c r="GBQ4" s="68"/>
      <c r="GBR4" s="68"/>
      <c r="GBS4" s="68"/>
      <c r="GBT4" s="68"/>
      <c r="GBU4" s="68"/>
      <c r="GBV4" s="68"/>
      <c r="GBW4" s="68"/>
      <c r="GBX4" s="68"/>
      <c r="GBY4" s="68"/>
      <c r="GBZ4" s="68"/>
      <c r="GCA4" s="68"/>
      <c r="GCB4" s="68"/>
      <c r="GCC4" s="68"/>
      <c r="GCD4" s="68"/>
      <c r="GCE4" s="68"/>
      <c r="GCF4" s="68"/>
      <c r="GCG4" s="68"/>
      <c r="GCH4" s="68"/>
      <c r="GCI4" s="68"/>
      <c r="GCJ4" s="68"/>
      <c r="GCK4" s="68"/>
      <c r="GCL4" s="68"/>
      <c r="GCM4" s="68"/>
      <c r="GCN4" s="68"/>
      <c r="GCO4" s="68"/>
      <c r="GCP4" s="68"/>
      <c r="GCQ4" s="68"/>
      <c r="GCR4" s="68"/>
      <c r="GCS4" s="68"/>
      <c r="GCT4" s="68"/>
      <c r="GCU4" s="68"/>
      <c r="GCV4" s="68"/>
      <c r="GCW4" s="68"/>
      <c r="GCX4" s="68"/>
      <c r="GCY4" s="68"/>
      <c r="GCZ4" s="68"/>
      <c r="GDA4" s="68"/>
      <c r="GDB4" s="68"/>
      <c r="GDC4" s="68"/>
      <c r="GDD4" s="68"/>
      <c r="GDE4" s="68"/>
      <c r="GDF4" s="68"/>
      <c r="GDG4" s="68"/>
      <c r="GDH4" s="68"/>
      <c r="GDI4" s="68"/>
      <c r="GDJ4" s="68"/>
      <c r="GDK4" s="68"/>
      <c r="GDL4" s="68"/>
      <c r="GDM4" s="68"/>
      <c r="GDN4" s="68"/>
      <c r="GDO4" s="68"/>
      <c r="GDP4" s="68"/>
      <c r="GDQ4" s="68"/>
      <c r="GDR4" s="68"/>
      <c r="GDS4" s="68"/>
      <c r="GDT4" s="68"/>
      <c r="GDU4" s="68"/>
      <c r="GDV4" s="68"/>
      <c r="GDW4" s="68"/>
      <c r="GDX4" s="68"/>
      <c r="GDY4" s="68"/>
      <c r="GDZ4" s="68"/>
      <c r="GEA4" s="68"/>
      <c r="GEB4" s="68"/>
      <c r="GEC4" s="68"/>
      <c r="GED4" s="68"/>
      <c r="GEE4" s="68"/>
      <c r="GEF4" s="68"/>
      <c r="GEG4" s="68"/>
      <c r="GEH4" s="68"/>
      <c r="GEI4" s="68"/>
      <c r="GEJ4" s="68"/>
      <c r="GEK4" s="68"/>
      <c r="GEL4" s="68"/>
      <c r="GEM4" s="68"/>
      <c r="GEN4" s="68"/>
      <c r="GEO4" s="68"/>
      <c r="GEP4" s="68"/>
      <c r="GEQ4" s="68"/>
      <c r="GER4" s="68"/>
      <c r="GES4" s="68"/>
      <c r="GET4" s="68"/>
      <c r="GEU4" s="68"/>
      <c r="GEV4" s="68"/>
      <c r="GEW4" s="68"/>
      <c r="GEX4" s="68"/>
      <c r="GEY4" s="68"/>
      <c r="GEZ4" s="68"/>
      <c r="GFA4" s="68"/>
      <c r="GFB4" s="68"/>
      <c r="GFC4" s="68"/>
      <c r="GFD4" s="68"/>
      <c r="GFE4" s="68"/>
      <c r="GFF4" s="68"/>
      <c r="GFG4" s="68"/>
      <c r="GFH4" s="68"/>
      <c r="GFI4" s="68"/>
      <c r="GFJ4" s="68"/>
      <c r="GFK4" s="68"/>
      <c r="GFL4" s="68"/>
      <c r="GFM4" s="68"/>
      <c r="GFN4" s="68"/>
      <c r="GFO4" s="68"/>
      <c r="GFP4" s="68"/>
      <c r="GFQ4" s="68"/>
      <c r="GFR4" s="68"/>
      <c r="GFS4" s="68"/>
      <c r="GFT4" s="68"/>
      <c r="GFU4" s="68"/>
      <c r="GFV4" s="68"/>
      <c r="GFW4" s="68"/>
      <c r="GFX4" s="68"/>
      <c r="GFY4" s="68"/>
      <c r="GFZ4" s="68"/>
      <c r="GGA4" s="68"/>
      <c r="GGB4" s="68"/>
      <c r="GGC4" s="68"/>
      <c r="GGD4" s="68"/>
      <c r="GGE4" s="68"/>
      <c r="GGF4" s="68"/>
      <c r="GGG4" s="68"/>
      <c r="GGH4" s="68"/>
      <c r="GGI4" s="68"/>
      <c r="GGJ4" s="68"/>
      <c r="GGK4" s="68"/>
      <c r="GGL4" s="68"/>
      <c r="GGM4" s="68"/>
      <c r="GGN4" s="68"/>
      <c r="GGO4" s="68"/>
      <c r="GGP4" s="68"/>
      <c r="GGQ4" s="68"/>
      <c r="GGR4" s="68"/>
      <c r="GGS4" s="68"/>
      <c r="GGT4" s="68"/>
      <c r="GGU4" s="68"/>
      <c r="GGV4" s="68"/>
      <c r="GGW4" s="68"/>
      <c r="GGX4" s="68"/>
      <c r="GGY4" s="68"/>
      <c r="GGZ4" s="68"/>
      <c r="GHA4" s="68"/>
      <c r="GHB4" s="68"/>
      <c r="GHC4" s="68"/>
      <c r="GHD4" s="68"/>
      <c r="GHE4" s="68"/>
      <c r="GHF4" s="68"/>
      <c r="GHG4" s="68"/>
      <c r="GHH4" s="68"/>
      <c r="GHI4" s="68"/>
      <c r="GHJ4" s="68"/>
      <c r="GHK4" s="68"/>
      <c r="GHL4" s="68"/>
      <c r="GHM4" s="68"/>
      <c r="GHN4" s="68"/>
      <c r="GHO4" s="68"/>
      <c r="GHP4" s="68"/>
      <c r="GHQ4" s="68"/>
      <c r="GHR4" s="68"/>
      <c r="GHS4" s="68"/>
      <c r="GHT4" s="68"/>
      <c r="GHU4" s="68"/>
      <c r="GHV4" s="68"/>
      <c r="GHW4" s="68"/>
      <c r="GHX4" s="68"/>
      <c r="GHY4" s="68"/>
      <c r="GHZ4" s="68"/>
      <c r="GIA4" s="68"/>
      <c r="GIB4" s="68"/>
      <c r="GIC4" s="68"/>
      <c r="GID4" s="68"/>
      <c r="GIE4" s="68"/>
      <c r="GIF4" s="68"/>
      <c r="GIG4" s="68"/>
      <c r="GIH4" s="68"/>
      <c r="GII4" s="68"/>
      <c r="GIJ4" s="68"/>
      <c r="GIK4" s="68"/>
      <c r="GIL4" s="68"/>
      <c r="GIM4" s="68"/>
      <c r="GIN4" s="68"/>
      <c r="GIO4" s="68"/>
      <c r="GIP4" s="68"/>
      <c r="GIQ4" s="68"/>
      <c r="GIR4" s="68"/>
      <c r="GIS4" s="68"/>
      <c r="GIT4" s="68"/>
      <c r="GIU4" s="68"/>
      <c r="GIV4" s="68"/>
      <c r="GIW4" s="68"/>
      <c r="GIX4" s="68"/>
      <c r="GIY4" s="68"/>
      <c r="GIZ4" s="68"/>
      <c r="GJA4" s="68"/>
      <c r="GJB4" s="68"/>
      <c r="GJC4" s="68"/>
      <c r="GJD4" s="68"/>
      <c r="GJE4" s="68"/>
      <c r="GJF4" s="68"/>
      <c r="GJG4" s="68"/>
      <c r="GJH4" s="68"/>
      <c r="GJI4" s="68"/>
      <c r="GJJ4" s="68"/>
      <c r="GJK4" s="68"/>
      <c r="GJL4" s="68"/>
      <c r="GJM4" s="68"/>
      <c r="GJN4" s="68"/>
      <c r="GJO4" s="68"/>
      <c r="GJP4" s="68"/>
      <c r="GJQ4" s="68"/>
      <c r="GJR4" s="68"/>
      <c r="GJS4" s="68"/>
      <c r="GJT4" s="68"/>
      <c r="GJU4" s="68"/>
      <c r="GJV4" s="68"/>
      <c r="GJW4" s="68"/>
      <c r="GJX4" s="68"/>
      <c r="GJY4" s="68"/>
      <c r="GJZ4" s="68"/>
      <c r="GKA4" s="68"/>
      <c r="GKB4" s="68"/>
      <c r="GKC4" s="68"/>
      <c r="GKD4" s="68"/>
      <c r="GKE4" s="68"/>
      <c r="GKF4" s="68"/>
      <c r="GKG4" s="68"/>
      <c r="GKH4" s="68"/>
      <c r="GKI4" s="68"/>
      <c r="GKJ4" s="68"/>
      <c r="GKK4" s="68"/>
      <c r="GKL4" s="68"/>
      <c r="GKM4" s="68"/>
      <c r="GKN4" s="68"/>
      <c r="GKO4" s="68"/>
      <c r="GKP4" s="68"/>
      <c r="GKQ4" s="68"/>
      <c r="GKR4" s="68"/>
      <c r="GKS4" s="68"/>
      <c r="GKT4" s="68"/>
      <c r="GKU4" s="68"/>
      <c r="GKV4" s="68"/>
      <c r="GKW4" s="68"/>
      <c r="GKX4" s="68"/>
      <c r="GKY4" s="68"/>
      <c r="GKZ4" s="68"/>
      <c r="GLA4" s="68"/>
      <c r="GLB4" s="68"/>
      <c r="GLC4" s="68"/>
      <c r="GLD4" s="68"/>
      <c r="GLE4" s="68"/>
      <c r="GLF4" s="68"/>
      <c r="GLG4" s="68"/>
      <c r="GLH4" s="68"/>
      <c r="GLI4" s="68"/>
      <c r="GLJ4" s="68"/>
      <c r="GLK4" s="68"/>
      <c r="GLL4" s="68"/>
      <c r="GLM4" s="68"/>
      <c r="GLN4" s="68"/>
      <c r="GLO4" s="68"/>
      <c r="GLP4" s="68"/>
      <c r="GLQ4" s="68"/>
      <c r="GLR4" s="68"/>
      <c r="GLS4" s="68"/>
      <c r="GLT4" s="68"/>
      <c r="GLU4" s="68"/>
      <c r="GLV4" s="68"/>
      <c r="GLW4" s="68"/>
      <c r="GLX4" s="68"/>
      <c r="GLY4" s="68"/>
      <c r="GLZ4" s="68"/>
      <c r="GMA4" s="68"/>
      <c r="GMB4" s="68"/>
      <c r="GMC4" s="68"/>
      <c r="GMD4" s="68"/>
      <c r="GME4" s="68"/>
      <c r="GMF4" s="68"/>
      <c r="GMG4" s="68"/>
      <c r="GMH4" s="68"/>
      <c r="GMI4" s="68"/>
      <c r="GMJ4" s="68"/>
      <c r="GMK4" s="68"/>
      <c r="GML4" s="68"/>
      <c r="GMM4" s="68"/>
      <c r="GMN4" s="68"/>
      <c r="GMO4" s="68"/>
      <c r="GMP4" s="68"/>
      <c r="GMQ4" s="68"/>
      <c r="GMR4" s="68"/>
      <c r="GMS4" s="68"/>
      <c r="GMT4" s="68"/>
      <c r="GMU4" s="68"/>
      <c r="GMV4" s="68"/>
      <c r="GMW4" s="68"/>
      <c r="GMX4" s="68"/>
      <c r="GMY4" s="68"/>
      <c r="GMZ4" s="68"/>
      <c r="GNA4" s="68"/>
      <c r="GNB4" s="68"/>
      <c r="GNC4" s="68"/>
      <c r="GND4" s="68"/>
      <c r="GNE4" s="68"/>
      <c r="GNF4" s="68"/>
      <c r="GNG4" s="68"/>
      <c r="GNH4" s="68"/>
      <c r="GNI4" s="68"/>
      <c r="GNJ4" s="68"/>
      <c r="GNK4" s="68"/>
      <c r="GNL4" s="68"/>
      <c r="GNM4" s="68"/>
      <c r="GNN4" s="68"/>
      <c r="GNO4" s="68"/>
      <c r="GNP4" s="68"/>
      <c r="GNQ4" s="68"/>
      <c r="GNR4" s="68"/>
      <c r="GNS4" s="68"/>
      <c r="GNT4" s="68"/>
      <c r="GNU4" s="68"/>
      <c r="GNV4" s="68"/>
      <c r="GNW4" s="68"/>
      <c r="GNX4" s="68"/>
      <c r="GNY4" s="68"/>
      <c r="GNZ4" s="68"/>
      <c r="GOA4" s="68"/>
      <c r="GOB4" s="68"/>
      <c r="GOC4" s="68"/>
      <c r="GOD4" s="68"/>
      <c r="GOE4" s="68"/>
      <c r="GOF4" s="68"/>
      <c r="GOG4" s="68"/>
      <c r="GOH4" s="68"/>
      <c r="GOI4" s="68"/>
      <c r="GOJ4" s="68"/>
      <c r="GOK4" s="68"/>
      <c r="GOL4" s="68"/>
      <c r="GOM4" s="68"/>
      <c r="GON4" s="68"/>
      <c r="GOO4" s="68"/>
      <c r="GOP4" s="68"/>
      <c r="GOQ4" s="68"/>
      <c r="GOR4" s="68"/>
      <c r="GOS4" s="68"/>
      <c r="GOT4" s="68"/>
      <c r="GOU4" s="68"/>
      <c r="GOV4" s="68"/>
      <c r="GOW4" s="68"/>
      <c r="GOX4" s="68"/>
      <c r="GOY4" s="68"/>
      <c r="GOZ4" s="68"/>
      <c r="GPA4" s="68"/>
      <c r="GPB4" s="68"/>
      <c r="GPC4" s="68"/>
      <c r="GPD4" s="68"/>
      <c r="GPE4" s="68"/>
      <c r="GPF4" s="68"/>
      <c r="GPG4" s="68"/>
      <c r="GPH4" s="68"/>
      <c r="GPI4" s="68"/>
      <c r="GPJ4" s="68"/>
      <c r="GPK4" s="68"/>
      <c r="GPL4" s="68"/>
      <c r="GPM4" s="68"/>
      <c r="GPN4" s="68"/>
      <c r="GPO4" s="68"/>
      <c r="GPP4" s="68"/>
      <c r="GPQ4" s="68"/>
      <c r="GPR4" s="68"/>
      <c r="GPS4" s="68"/>
      <c r="GPT4" s="68"/>
      <c r="GPU4" s="68"/>
      <c r="GPV4" s="68"/>
      <c r="GPW4" s="68"/>
      <c r="GPX4" s="68"/>
      <c r="GPY4" s="68"/>
      <c r="GPZ4" s="68"/>
      <c r="GQA4" s="68"/>
      <c r="GQB4" s="68"/>
      <c r="GQC4" s="68"/>
      <c r="GQD4" s="68"/>
      <c r="GQE4" s="68"/>
      <c r="GQF4" s="68"/>
      <c r="GQG4" s="68"/>
      <c r="GQH4" s="68"/>
      <c r="GQI4" s="68"/>
      <c r="GQJ4" s="68"/>
      <c r="GQK4" s="68"/>
      <c r="GQL4" s="68"/>
      <c r="GQM4" s="68"/>
      <c r="GQN4" s="68"/>
      <c r="GQO4" s="68"/>
      <c r="GQP4" s="68"/>
      <c r="GQQ4" s="68"/>
      <c r="GQR4" s="68"/>
      <c r="GQS4" s="68"/>
      <c r="GQT4" s="68"/>
      <c r="GQU4" s="68"/>
      <c r="GQV4" s="68"/>
      <c r="GQW4" s="68"/>
      <c r="GQX4" s="68"/>
      <c r="GQY4" s="68"/>
      <c r="GQZ4" s="68"/>
      <c r="GRA4" s="68"/>
      <c r="GRB4" s="68"/>
      <c r="GRC4" s="68"/>
      <c r="GRD4" s="68"/>
      <c r="GRE4" s="68"/>
      <c r="GRF4" s="68"/>
      <c r="GRG4" s="68"/>
      <c r="GRH4" s="68"/>
      <c r="GRI4" s="68"/>
      <c r="GRJ4" s="68"/>
      <c r="GRK4" s="68"/>
      <c r="GRL4" s="68"/>
      <c r="GRM4" s="68"/>
      <c r="GRN4" s="68"/>
      <c r="GRO4" s="68"/>
      <c r="GRP4" s="68"/>
      <c r="GRQ4" s="68"/>
      <c r="GRR4" s="68"/>
      <c r="GRS4" s="68"/>
      <c r="GRT4" s="68"/>
      <c r="GRU4" s="68"/>
      <c r="GRV4" s="68"/>
      <c r="GRW4" s="68"/>
      <c r="GRX4" s="68"/>
      <c r="GRY4" s="68"/>
      <c r="GRZ4" s="68"/>
      <c r="GSA4" s="68"/>
      <c r="GSB4" s="68"/>
      <c r="GSC4" s="68"/>
      <c r="GSD4" s="68"/>
      <c r="GSE4" s="68"/>
      <c r="GSF4" s="68"/>
      <c r="GSG4" s="68"/>
      <c r="GSH4" s="68"/>
      <c r="GSI4" s="68"/>
      <c r="GSJ4" s="68"/>
      <c r="GSK4" s="68"/>
      <c r="GSL4" s="68"/>
      <c r="GSM4" s="68"/>
      <c r="GSN4" s="68"/>
      <c r="GSO4" s="68"/>
      <c r="GSP4" s="68"/>
      <c r="GSQ4" s="68"/>
      <c r="GSR4" s="68"/>
      <c r="GSS4" s="68"/>
      <c r="GST4" s="68"/>
      <c r="GSU4" s="68"/>
      <c r="GSV4" s="68"/>
      <c r="GSW4" s="68"/>
      <c r="GSX4" s="68"/>
      <c r="GSY4" s="68"/>
      <c r="GSZ4" s="68"/>
      <c r="GTA4" s="68"/>
      <c r="GTB4" s="68"/>
      <c r="GTC4" s="68"/>
      <c r="GTD4" s="68"/>
      <c r="GTE4" s="68"/>
      <c r="GTF4" s="68"/>
      <c r="GTG4" s="68"/>
      <c r="GTH4" s="68"/>
      <c r="GTI4" s="68"/>
      <c r="GTJ4" s="68"/>
      <c r="GTK4" s="68"/>
      <c r="GTL4" s="68"/>
      <c r="GTM4" s="68"/>
      <c r="GTN4" s="68"/>
      <c r="GTO4" s="68"/>
      <c r="GTP4" s="68"/>
      <c r="GTQ4" s="68"/>
      <c r="GTR4" s="68"/>
      <c r="GTS4" s="68"/>
      <c r="GTT4" s="68"/>
      <c r="GTU4" s="68"/>
      <c r="GTV4" s="68"/>
      <c r="GTW4" s="68"/>
      <c r="GTX4" s="68"/>
      <c r="GTY4" s="68"/>
      <c r="GTZ4" s="68"/>
      <c r="GUA4" s="68"/>
      <c r="GUB4" s="68"/>
      <c r="GUC4" s="68"/>
      <c r="GUD4" s="68"/>
      <c r="GUE4" s="68"/>
      <c r="GUF4" s="68"/>
      <c r="GUG4" s="68"/>
      <c r="GUH4" s="68"/>
      <c r="GUI4" s="68"/>
      <c r="GUJ4" s="68"/>
      <c r="GUK4" s="68"/>
      <c r="GUL4" s="68"/>
      <c r="GUM4" s="68"/>
      <c r="GUN4" s="68"/>
      <c r="GUO4" s="68"/>
      <c r="GUP4" s="68"/>
      <c r="GUQ4" s="68"/>
      <c r="GUR4" s="68"/>
      <c r="GUS4" s="68"/>
      <c r="GUT4" s="68"/>
      <c r="GUU4" s="68"/>
      <c r="GUV4" s="68"/>
      <c r="GUW4" s="68"/>
      <c r="GUX4" s="68"/>
      <c r="GUY4" s="68"/>
      <c r="GUZ4" s="68"/>
      <c r="GVA4" s="68"/>
      <c r="GVB4" s="68"/>
      <c r="GVC4" s="68"/>
      <c r="GVD4" s="68"/>
      <c r="GVE4" s="68"/>
      <c r="GVF4" s="68"/>
      <c r="GVG4" s="68"/>
      <c r="GVH4" s="68"/>
      <c r="GVI4" s="68"/>
      <c r="GVJ4" s="68"/>
      <c r="GVK4" s="68"/>
      <c r="GVL4" s="68"/>
      <c r="GVM4" s="68"/>
      <c r="GVN4" s="68"/>
      <c r="GVO4" s="68"/>
      <c r="GVP4" s="68"/>
      <c r="GVQ4" s="68"/>
      <c r="GVR4" s="68"/>
      <c r="GVS4" s="68"/>
      <c r="GVT4" s="68"/>
      <c r="GVU4" s="68"/>
      <c r="GVV4" s="68"/>
      <c r="GVW4" s="68"/>
      <c r="GVX4" s="68"/>
      <c r="GVY4" s="68"/>
      <c r="GVZ4" s="68"/>
      <c r="GWA4" s="68"/>
      <c r="GWB4" s="68"/>
      <c r="GWC4" s="68"/>
      <c r="GWD4" s="68"/>
      <c r="GWE4" s="68"/>
      <c r="GWF4" s="68"/>
      <c r="GWG4" s="68"/>
      <c r="GWH4" s="68"/>
      <c r="GWI4" s="68"/>
      <c r="GWJ4" s="68"/>
      <c r="GWK4" s="68"/>
      <c r="GWL4" s="68"/>
      <c r="GWM4" s="68"/>
      <c r="GWN4" s="68"/>
      <c r="GWO4" s="68"/>
      <c r="GWP4" s="68"/>
      <c r="GWQ4" s="68"/>
      <c r="GWR4" s="68"/>
      <c r="GWS4" s="68"/>
      <c r="GWT4" s="68"/>
      <c r="GWU4" s="68"/>
      <c r="GWV4" s="68"/>
      <c r="GWW4" s="68"/>
      <c r="GWX4" s="68"/>
      <c r="GWY4" s="68"/>
      <c r="GWZ4" s="68"/>
      <c r="GXA4" s="68"/>
      <c r="GXB4" s="68"/>
      <c r="GXC4" s="68"/>
      <c r="GXD4" s="68"/>
      <c r="GXE4" s="68"/>
      <c r="GXF4" s="68"/>
      <c r="GXG4" s="68"/>
      <c r="GXH4" s="68"/>
      <c r="GXI4" s="68"/>
      <c r="GXJ4" s="68"/>
      <c r="GXK4" s="68"/>
      <c r="GXL4" s="68"/>
      <c r="GXM4" s="68"/>
      <c r="GXN4" s="68"/>
      <c r="GXO4" s="68"/>
      <c r="GXP4" s="68"/>
      <c r="GXQ4" s="68"/>
      <c r="GXR4" s="68"/>
      <c r="GXS4" s="68"/>
      <c r="GXT4" s="68"/>
      <c r="GXU4" s="68"/>
      <c r="GXV4" s="68"/>
      <c r="GXW4" s="68"/>
      <c r="GXX4" s="68"/>
      <c r="GXY4" s="68"/>
      <c r="GXZ4" s="68"/>
      <c r="GYA4" s="68"/>
      <c r="GYB4" s="68"/>
      <c r="GYC4" s="68"/>
      <c r="GYD4" s="68"/>
      <c r="GYE4" s="68"/>
      <c r="GYF4" s="68"/>
      <c r="GYG4" s="68"/>
      <c r="GYH4" s="68"/>
      <c r="GYI4" s="68"/>
      <c r="GYJ4" s="68"/>
      <c r="GYK4" s="68"/>
      <c r="GYL4" s="68"/>
      <c r="GYM4" s="68"/>
      <c r="GYN4" s="68"/>
      <c r="GYO4" s="68"/>
      <c r="GYP4" s="68"/>
      <c r="GYQ4" s="68"/>
      <c r="GYR4" s="68"/>
      <c r="GYS4" s="68"/>
      <c r="GYT4" s="68"/>
      <c r="GYU4" s="68"/>
      <c r="GYV4" s="68"/>
      <c r="GYW4" s="68"/>
      <c r="GYX4" s="68"/>
      <c r="GYY4" s="68"/>
      <c r="GYZ4" s="68"/>
      <c r="GZA4" s="68"/>
      <c r="GZB4" s="68"/>
      <c r="GZC4" s="68"/>
      <c r="GZD4" s="68"/>
      <c r="GZE4" s="68"/>
      <c r="GZF4" s="68"/>
      <c r="GZG4" s="68"/>
      <c r="GZH4" s="68"/>
      <c r="GZI4" s="68"/>
      <c r="GZJ4" s="68"/>
      <c r="GZK4" s="68"/>
      <c r="GZL4" s="68"/>
      <c r="GZM4" s="68"/>
      <c r="GZN4" s="68"/>
      <c r="GZO4" s="68"/>
      <c r="GZP4" s="68"/>
      <c r="GZQ4" s="68"/>
      <c r="GZR4" s="68"/>
      <c r="GZS4" s="68"/>
      <c r="GZT4" s="68"/>
      <c r="GZU4" s="68"/>
      <c r="GZV4" s="68"/>
      <c r="GZW4" s="68"/>
      <c r="GZX4" s="68"/>
      <c r="GZY4" s="68"/>
      <c r="GZZ4" s="68"/>
      <c r="HAA4" s="68"/>
      <c r="HAB4" s="68"/>
      <c r="HAC4" s="68"/>
      <c r="HAD4" s="68"/>
      <c r="HAE4" s="68"/>
      <c r="HAF4" s="68"/>
      <c r="HAG4" s="68"/>
      <c r="HAH4" s="68"/>
      <c r="HAI4" s="68"/>
      <c r="HAJ4" s="68"/>
      <c r="HAK4" s="68"/>
      <c r="HAL4" s="68"/>
      <c r="HAM4" s="68"/>
      <c r="HAN4" s="68"/>
      <c r="HAO4" s="68"/>
      <c r="HAP4" s="68"/>
      <c r="HAQ4" s="68"/>
      <c r="HAR4" s="68"/>
      <c r="HAS4" s="68"/>
      <c r="HAT4" s="68"/>
      <c r="HAU4" s="68"/>
      <c r="HAV4" s="68"/>
      <c r="HAW4" s="68"/>
      <c r="HAX4" s="68"/>
      <c r="HAY4" s="68"/>
      <c r="HAZ4" s="68"/>
      <c r="HBA4" s="68"/>
      <c r="HBB4" s="68"/>
      <c r="HBC4" s="68"/>
      <c r="HBD4" s="68"/>
      <c r="HBE4" s="68"/>
      <c r="HBF4" s="68"/>
      <c r="HBG4" s="68"/>
      <c r="HBH4" s="68"/>
      <c r="HBI4" s="68"/>
      <c r="HBJ4" s="68"/>
      <c r="HBK4" s="68"/>
      <c r="HBL4" s="68"/>
      <c r="HBM4" s="68"/>
      <c r="HBN4" s="68"/>
      <c r="HBO4" s="68"/>
      <c r="HBP4" s="68"/>
      <c r="HBQ4" s="68"/>
      <c r="HBR4" s="68"/>
      <c r="HBS4" s="68"/>
      <c r="HBT4" s="68"/>
      <c r="HBU4" s="68"/>
      <c r="HBV4" s="68"/>
      <c r="HBW4" s="68"/>
      <c r="HBX4" s="68"/>
      <c r="HBY4" s="68"/>
      <c r="HBZ4" s="68"/>
      <c r="HCA4" s="68"/>
      <c r="HCB4" s="68"/>
      <c r="HCC4" s="68"/>
      <c r="HCD4" s="68"/>
      <c r="HCE4" s="68"/>
      <c r="HCF4" s="68"/>
      <c r="HCG4" s="68"/>
      <c r="HCH4" s="68"/>
      <c r="HCI4" s="68"/>
      <c r="HCJ4" s="68"/>
      <c r="HCK4" s="68"/>
      <c r="HCL4" s="68"/>
      <c r="HCM4" s="68"/>
      <c r="HCN4" s="68"/>
      <c r="HCO4" s="68"/>
      <c r="HCP4" s="68"/>
      <c r="HCQ4" s="68"/>
      <c r="HCR4" s="68"/>
      <c r="HCS4" s="68"/>
      <c r="HCT4" s="68"/>
      <c r="HCU4" s="68"/>
      <c r="HCV4" s="68"/>
      <c r="HCW4" s="68"/>
      <c r="HCX4" s="68"/>
      <c r="HCY4" s="68"/>
      <c r="HCZ4" s="68"/>
      <c r="HDA4" s="68"/>
      <c r="HDB4" s="68"/>
      <c r="HDC4" s="68"/>
      <c r="HDD4" s="68"/>
      <c r="HDE4" s="68"/>
      <c r="HDF4" s="68"/>
      <c r="HDG4" s="68"/>
      <c r="HDH4" s="68"/>
      <c r="HDI4" s="68"/>
      <c r="HDJ4" s="68"/>
      <c r="HDK4" s="68"/>
      <c r="HDL4" s="68"/>
      <c r="HDM4" s="68"/>
      <c r="HDN4" s="68"/>
      <c r="HDO4" s="68"/>
      <c r="HDP4" s="68"/>
      <c r="HDQ4" s="68"/>
      <c r="HDR4" s="68"/>
      <c r="HDS4" s="68"/>
      <c r="HDT4" s="68"/>
      <c r="HDU4" s="68"/>
      <c r="HDV4" s="68"/>
      <c r="HDW4" s="68"/>
      <c r="HDX4" s="68"/>
      <c r="HDY4" s="68"/>
      <c r="HDZ4" s="68"/>
      <c r="HEA4" s="68"/>
      <c r="HEB4" s="68"/>
      <c r="HEC4" s="68"/>
      <c r="HED4" s="68"/>
      <c r="HEE4" s="68"/>
      <c r="HEF4" s="68"/>
      <c r="HEG4" s="68"/>
      <c r="HEH4" s="68"/>
      <c r="HEI4" s="68"/>
      <c r="HEJ4" s="68"/>
      <c r="HEK4" s="68"/>
      <c r="HEL4" s="68"/>
      <c r="HEM4" s="68"/>
      <c r="HEN4" s="68"/>
      <c r="HEO4" s="68"/>
      <c r="HEP4" s="68"/>
      <c r="HEQ4" s="68"/>
      <c r="HER4" s="68"/>
      <c r="HES4" s="68"/>
      <c r="HET4" s="68"/>
      <c r="HEU4" s="68"/>
      <c r="HEV4" s="68"/>
      <c r="HEW4" s="68"/>
      <c r="HEX4" s="68"/>
      <c r="HEY4" s="68"/>
      <c r="HEZ4" s="68"/>
      <c r="HFA4" s="68"/>
      <c r="HFB4" s="68"/>
      <c r="HFC4" s="68"/>
      <c r="HFD4" s="68"/>
      <c r="HFE4" s="68"/>
      <c r="HFF4" s="68"/>
      <c r="HFG4" s="68"/>
      <c r="HFH4" s="68"/>
      <c r="HFI4" s="68"/>
      <c r="HFJ4" s="68"/>
      <c r="HFK4" s="68"/>
      <c r="HFL4" s="68"/>
      <c r="HFM4" s="68"/>
      <c r="HFN4" s="68"/>
      <c r="HFO4" s="68"/>
      <c r="HFP4" s="68"/>
      <c r="HFQ4" s="68"/>
      <c r="HFR4" s="68"/>
      <c r="HFS4" s="68"/>
      <c r="HFT4" s="68"/>
      <c r="HFU4" s="68"/>
      <c r="HFV4" s="68"/>
      <c r="HFW4" s="68"/>
      <c r="HFX4" s="68"/>
      <c r="HFY4" s="68"/>
      <c r="HFZ4" s="68"/>
      <c r="HGA4" s="68"/>
      <c r="HGB4" s="68"/>
      <c r="HGC4" s="68"/>
      <c r="HGD4" s="68"/>
      <c r="HGE4" s="68"/>
      <c r="HGF4" s="68"/>
      <c r="HGG4" s="68"/>
      <c r="HGH4" s="68"/>
      <c r="HGI4" s="68"/>
      <c r="HGJ4" s="68"/>
      <c r="HGK4" s="68"/>
      <c r="HGL4" s="68"/>
      <c r="HGM4" s="68"/>
      <c r="HGN4" s="68"/>
      <c r="HGO4" s="68"/>
      <c r="HGP4" s="68"/>
      <c r="HGQ4" s="68"/>
      <c r="HGR4" s="68"/>
      <c r="HGS4" s="68"/>
      <c r="HGT4" s="68"/>
      <c r="HGU4" s="68"/>
      <c r="HGV4" s="68"/>
      <c r="HGW4" s="68"/>
      <c r="HGX4" s="68"/>
      <c r="HGY4" s="68"/>
      <c r="HGZ4" s="68"/>
      <c r="HHA4" s="68"/>
      <c r="HHB4" s="68"/>
      <c r="HHC4" s="68"/>
      <c r="HHD4" s="68"/>
      <c r="HHE4" s="68"/>
      <c r="HHF4" s="68"/>
      <c r="HHG4" s="68"/>
      <c r="HHH4" s="68"/>
      <c r="HHI4" s="68"/>
      <c r="HHJ4" s="68"/>
      <c r="HHK4" s="68"/>
      <c r="HHL4" s="68"/>
      <c r="HHM4" s="68"/>
      <c r="HHN4" s="68"/>
      <c r="HHO4" s="68"/>
      <c r="HHP4" s="68"/>
      <c r="HHQ4" s="68"/>
      <c r="HHR4" s="68"/>
      <c r="HHS4" s="68"/>
      <c r="HHT4" s="68"/>
      <c r="HHU4" s="68"/>
      <c r="HHV4" s="68"/>
      <c r="HHW4" s="68"/>
      <c r="HHX4" s="68"/>
      <c r="HHY4" s="68"/>
      <c r="HHZ4" s="68"/>
      <c r="HIA4" s="68"/>
      <c r="HIB4" s="68"/>
      <c r="HIC4" s="68"/>
      <c r="HID4" s="68"/>
      <c r="HIE4" s="68"/>
      <c r="HIF4" s="68"/>
      <c r="HIG4" s="68"/>
      <c r="HIH4" s="68"/>
      <c r="HII4" s="68"/>
      <c r="HIJ4" s="68"/>
      <c r="HIK4" s="68"/>
      <c r="HIL4" s="68"/>
      <c r="HIM4" s="68"/>
      <c r="HIN4" s="68"/>
      <c r="HIO4" s="68"/>
      <c r="HIP4" s="68"/>
      <c r="HIQ4" s="68"/>
      <c r="HIR4" s="68"/>
      <c r="HIS4" s="68"/>
      <c r="HIT4" s="68"/>
      <c r="HIU4" s="68"/>
      <c r="HIV4" s="68"/>
      <c r="HIW4" s="68"/>
      <c r="HIX4" s="68"/>
      <c r="HIY4" s="68"/>
      <c r="HIZ4" s="68"/>
      <c r="HJA4" s="68"/>
      <c r="HJB4" s="68"/>
      <c r="HJC4" s="68"/>
      <c r="HJD4" s="68"/>
      <c r="HJE4" s="68"/>
      <c r="HJF4" s="68"/>
      <c r="HJG4" s="68"/>
      <c r="HJH4" s="68"/>
      <c r="HJI4" s="68"/>
      <c r="HJJ4" s="68"/>
      <c r="HJK4" s="68"/>
      <c r="HJL4" s="68"/>
      <c r="HJM4" s="68"/>
      <c r="HJN4" s="68"/>
      <c r="HJO4" s="68"/>
      <c r="HJP4" s="68"/>
      <c r="HJQ4" s="68"/>
      <c r="HJR4" s="68"/>
      <c r="HJS4" s="68"/>
      <c r="HJT4" s="68"/>
      <c r="HJU4" s="68"/>
      <c r="HJV4" s="68"/>
      <c r="HJW4" s="68"/>
      <c r="HJX4" s="68"/>
      <c r="HJY4" s="68"/>
      <c r="HJZ4" s="68"/>
      <c r="HKA4" s="68"/>
      <c r="HKB4" s="68"/>
      <c r="HKC4" s="68"/>
      <c r="HKD4" s="68"/>
      <c r="HKE4" s="68"/>
      <c r="HKF4" s="68"/>
      <c r="HKG4" s="68"/>
      <c r="HKH4" s="68"/>
      <c r="HKI4" s="68"/>
      <c r="HKJ4" s="68"/>
      <c r="HKK4" s="68"/>
      <c r="HKL4" s="68"/>
      <c r="HKM4" s="68"/>
      <c r="HKN4" s="68"/>
      <c r="HKO4" s="68"/>
      <c r="HKP4" s="68"/>
      <c r="HKQ4" s="68"/>
      <c r="HKR4" s="68"/>
      <c r="HKS4" s="68"/>
      <c r="HKT4" s="68"/>
      <c r="HKU4" s="68"/>
      <c r="HKV4" s="68"/>
      <c r="HKW4" s="68"/>
      <c r="HKX4" s="68"/>
      <c r="HKY4" s="68"/>
      <c r="HKZ4" s="68"/>
      <c r="HLA4" s="68"/>
      <c r="HLB4" s="68"/>
      <c r="HLC4" s="68"/>
      <c r="HLD4" s="68"/>
      <c r="HLE4" s="68"/>
      <c r="HLF4" s="68"/>
      <c r="HLG4" s="68"/>
      <c r="HLH4" s="68"/>
      <c r="HLI4" s="68"/>
      <c r="HLJ4" s="68"/>
      <c r="HLK4" s="68"/>
      <c r="HLL4" s="68"/>
      <c r="HLM4" s="68"/>
      <c r="HLN4" s="68"/>
      <c r="HLO4" s="68"/>
      <c r="HLP4" s="68"/>
      <c r="HLQ4" s="68"/>
      <c r="HLR4" s="68"/>
      <c r="HLS4" s="68"/>
      <c r="HLT4" s="68"/>
      <c r="HLU4" s="68"/>
      <c r="HLV4" s="68"/>
      <c r="HLW4" s="68"/>
      <c r="HLX4" s="68"/>
      <c r="HLY4" s="68"/>
      <c r="HLZ4" s="68"/>
      <c r="HMA4" s="68"/>
      <c r="HMB4" s="68"/>
      <c r="HMC4" s="68"/>
      <c r="HMD4" s="68"/>
      <c r="HME4" s="68"/>
      <c r="HMF4" s="68"/>
      <c r="HMG4" s="68"/>
      <c r="HMH4" s="68"/>
      <c r="HMI4" s="68"/>
      <c r="HMJ4" s="68"/>
      <c r="HMK4" s="68"/>
      <c r="HML4" s="68"/>
      <c r="HMM4" s="68"/>
      <c r="HMN4" s="68"/>
      <c r="HMO4" s="68"/>
      <c r="HMP4" s="68"/>
      <c r="HMQ4" s="68"/>
      <c r="HMR4" s="68"/>
      <c r="HMS4" s="68"/>
      <c r="HMT4" s="68"/>
      <c r="HMU4" s="68"/>
      <c r="HMV4" s="68"/>
      <c r="HMW4" s="68"/>
      <c r="HMX4" s="68"/>
      <c r="HMY4" s="68"/>
      <c r="HMZ4" s="68"/>
      <c r="HNA4" s="68"/>
      <c r="HNB4" s="68"/>
      <c r="HNC4" s="68"/>
      <c r="HND4" s="68"/>
      <c r="HNE4" s="68"/>
      <c r="HNF4" s="68"/>
      <c r="HNG4" s="68"/>
      <c r="HNH4" s="68"/>
      <c r="HNI4" s="68"/>
      <c r="HNJ4" s="68"/>
      <c r="HNK4" s="68"/>
      <c r="HNL4" s="68"/>
      <c r="HNM4" s="68"/>
      <c r="HNN4" s="68"/>
      <c r="HNO4" s="68"/>
      <c r="HNP4" s="68"/>
      <c r="HNQ4" s="68"/>
      <c r="HNR4" s="68"/>
      <c r="HNS4" s="68"/>
      <c r="HNT4" s="68"/>
      <c r="HNU4" s="68"/>
      <c r="HNV4" s="68"/>
      <c r="HNW4" s="68"/>
      <c r="HNX4" s="68"/>
      <c r="HNY4" s="68"/>
      <c r="HNZ4" s="68"/>
      <c r="HOA4" s="68"/>
      <c r="HOB4" s="68"/>
      <c r="HOC4" s="68"/>
      <c r="HOD4" s="68"/>
      <c r="HOE4" s="68"/>
      <c r="HOF4" s="68"/>
      <c r="HOG4" s="68"/>
      <c r="HOH4" s="68"/>
      <c r="HOI4" s="68"/>
      <c r="HOJ4" s="68"/>
      <c r="HOK4" s="68"/>
      <c r="HOL4" s="68"/>
      <c r="HOM4" s="68"/>
      <c r="HON4" s="68"/>
      <c r="HOO4" s="68"/>
      <c r="HOP4" s="68"/>
      <c r="HOQ4" s="68"/>
      <c r="HOR4" s="68"/>
      <c r="HOS4" s="68"/>
      <c r="HOT4" s="68"/>
      <c r="HOU4" s="68"/>
      <c r="HOV4" s="68"/>
      <c r="HOW4" s="68"/>
      <c r="HOX4" s="68"/>
      <c r="HOY4" s="68"/>
      <c r="HOZ4" s="68"/>
      <c r="HPA4" s="68"/>
      <c r="HPB4" s="68"/>
      <c r="HPC4" s="68"/>
      <c r="HPD4" s="68"/>
      <c r="HPE4" s="68"/>
      <c r="HPF4" s="68"/>
      <c r="HPG4" s="68"/>
      <c r="HPH4" s="68"/>
      <c r="HPI4" s="68"/>
      <c r="HPJ4" s="68"/>
      <c r="HPK4" s="68"/>
      <c r="HPL4" s="68"/>
      <c r="HPM4" s="68"/>
      <c r="HPN4" s="68"/>
      <c r="HPO4" s="68"/>
      <c r="HPP4" s="68"/>
      <c r="HPQ4" s="68"/>
      <c r="HPR4" s="68"/>
      <c r="HPS4" s="68"/>
      <c r="HPT4" s="68"/>
      <c r="HPU4" s="68"/>
      <c r="HPV4" s="68"/>
      <c r="HPW4" s="68"/>
      <c r="HPX4" s="68"/>
      <c r="HPY4" s="68"/>
      <c r="HPZ4" s="68"/>
      <c r="HQA4" s="68"/>
      <c r="HQB4" s="68"/>
      <c r="HQC4" s="68"/>
      <c r="HQD4" s="68"/>
      <c r="HQE4" s="68"/>
      <c r="HQF4" s="68"/>
      <c r="HQG4" s="68"/>
      <c r="HQH4" s="68"/>
      <c r="HQI4" s="68"/>
      <c r="HQJ4" s="68"/>
      <c r="HQK4" s="68"/>
      <c r="HQL4" s="68"/>
      <c r="HQM4" s="68"/>
      <c r="HQN4" s="68"/>
      <c r="HQO4" s="68"/>
      <c r="HQP4" s="68"/>
      <c r="HQQ4" s="68"/>
      <c r="HQR4" s="68"/>
      <c r="HQS4" s="68"/>
      <c r="HQT4" s="68"/>
      <c r="HQU4" s="68"/>
      <c r="HQV4" s="68"/>
      <c r="HQW4" s="68"/>
      <c r="HQX4" s="68"/>
      <c r="HQY4" s="68"/>
      <c r="HQZ4" s="68"/>
      <c r="HRA4" s="68"/>
      <c r="HRB4" s="68"/>
      <c r="HRC4" s="68"/>
      <c r="HRD4" s="68"/>
      <c r="HRE4" s="68"/>
      <c r="HRF4" s="68"/>
      <c r="HRG4" s="68"/>
      <c r="HRH4" s="68"/>
      <c r="HRI4" s="68"/>
      <c r="HRJ4" s="68"/>
      <c r="HRK4" s="68"/>
      <c r="HRL4" s="68"/>
      <c r="HRM4" s="68"/>
      <c r="HRN4" s="68"/>
      <c r="HRO4" s="68"/>
      <c r="HRP4" s="68"/>
      <c r="HRQ4" s="68"/>
      <c r="HRR4" s="68"/>
      <c r="HRS4" s="68"/>
      <c r="HRT4" s="68"/>
      <c r="HRU4" s="68"/>
      <c r="HRV4" s="68"/>
      <c r="HRW4" s="68"/>
      <c r="HRX4" s="68"/>
      <c r="HRY4" s="68"/>
      <c r="HRZ4" s="68"/>
      <c r="HSA4" s="68"/>
      <c r="HSB4" s="68"/>
      <c r="HSC4" s="68"/>
      <c r="HSD4" s="68"/>
      <c r="HSE4" s="68"/>
      <c r="HSF4" s="68"/>
      <c r="HSG4" s="68"/>
      <c r="HSH4" s="68"/>
      <c r="HSI4" s="68"/>
      <c r="HSJ4" s="68"/>
      <c r="HSK4" s="68"/>
      <c r="HSL4" s="68"/>
      <c r="HSM4" s="68"/>
      <c r="HSN4" s="68"/>
      <c r="HSO4" s="68"/>
      <c r="HSP4" s="68"/>
      <c r="HSQ4" s="68"/>
      <c r="HSR4" s="68"/>
      <c r="HSS4" s="68"/>
      <c r="HST4" s="68"/>
      <c r="HSU4" s="68"/>
      <c r="HSV4" s="68"/>
      <c r="HSW4" s="68"/>
      <c r="HSX4" s="68"/>
      <c r="HSY4" s="68"/>
      <c r="HSZ4" s="68"/>
      <c r="HTA4" s="68"/>
      <c r="HTB4" s="68"/>
      <c r="HTC4" s="68"/>
      <c r="HTD4" s="68"/>
      <c r="HTE4" s="68"/>
      <c r="HTF4" s="68"/>
      <c r="HTG4" s="68"/>
      <c r="HTH4" s="68"/>
      <c r="HTI4" s="68"/>
      <c r="HTJ4" s="68"/>
      <c r="HTK4" s="68"/>
      <c r="HTL4" s="68"/>
      <c r="HTM4" s="68"/>
      <c r="HTN4" s="68"/>
      <c r="HTO4" s="68"/>
      <c r="HTP4" s="68"/>
      <c r="HTQ4" s="68"/>
      <c r="HTR4" s="68"/>
      <c r="HTS4" s="68"/>
      <c r="HTT4" s="68"/>
      <c r="HTU4" s="68"/>
      <c r="HTV4" s="68"/>
      <c r="HTW4" s="68"/>
      <c r="HTX4" s="68"/>
      <c r="HTY4" s="68"/>
      <c r="HTZ4" s="68"/>
      <c r="HUA4" s="68"/>
      <c r="HUB4" s="68"/>
      <c r="HUC4" s="68"/>
      <c r="HUD4" s="68"/>
      <c r="HUE4" s="68"/>
      <c r="HUF4" s="68"/>
      <c r="HUG4" s="68"/>
      <c r="HUH4" s="68"/>
      <c r="HUI4" s="68"/>
      <c r="HUJ4" s="68"/>
      <c r="HUK4" s="68"/>
      <c r="HUL4" s="68"/>
      <c r="HUM4" s="68"/>
      <c r="HUN4" s="68"/>
      <c r="HUO4" s="68"/>
      <c r="HUP4" s="68"/>
      <c r="HUQ4" s="68"/>
      <c r="HUR4" s="68"/>
      <c r="HUS4" s="68"/>
      <c r="HUT4" s="68"/>
      <c r="HUU4" s="68"/>
      <c r="HUV4" s="68"/>
      <c r="HUW4" s="68"/>
      <c r="HUX4" s="68"/>
      <c r="HUY4" s="68"/>
      <c r="HUZ4" s="68"/>
      <c r="HVA4" s="68"/>
      <c r="HVB4" s="68"/>
      <c r="HVC4" s="68"/>
      <c r="HVD4" s="68"/>
      <c r="HVE4" s="68"/>
      <c r="HVF4" s="68"/>
      <c r="HVG4" s="68"/>
      <c r="HVH4" s="68"/>
      <c r="HVI4" s="68"/>
      <c r="HVJ4" s="68"/>
      <c r="HVK4" s="68"/>
      <c r="HVL4" s="68"/>
      <c r="HVM4" s="68"/>
      <c r="HVN4" s="68"/>
      <c r="HVO4" s="68"/>
      <c r="HVP4" s="68"/>
      <c r="HVQ4" s="68"/>
      <c r="HVR4" s="68"/>
      <c r="HVS4" s="68"/>
      <c r="HVT4" s="68"/>
      <c r="HVU4" s="68"/>
      <c r="HVV4" s="68"/>
      <c r="HVW4" s="68"/>
      <c r="HVX4" s="68"/>
      <c r="HVY4" s="68"/>
      <c r="HVZ4" s="68"/>
      <c r="HWA4" s="68"/>
      <c r="HWB4" s="68"/>
      <c r="HWC4" s="68"/>
      <c r="HWD4" s="68"/>
      <c r="HWE4" s="68"/>
      <c r="HWF4" s="68"/>
      <c r="HWG4" s="68"/>
      <c r="HWH4" s="68"/>
      <c r="HWI4" s="68"/>
      <c r="HWJ4" s="68"/>
      <c r="HWK4" s="68"/>
      <c r="HWL4" s="68"/>
      <c r="HWM4" s="68"/>
      <c r="HWN4" s="68"/>
      <c r="HWO4" s="68"/>
      <c r="HWP4" s="68"/>
      <c r="HWQ4" s="68"/>
      <c r="HWR4" s="68"/>
      <c r="HWS4" s="68"/>
      <c r="HWT4" s="68"/>
      <c r="HWU4" s="68"/>
      <c r="HWV4" s="68"/>
      <c r="HWW4" s="68"/>
      <c r="HWX4" s="68"/>
      <c r="HWY4" s="68"/>
      <c r="HWZ4" s="68"/>
      <c r="HXA4" s="68"/>
      <c r="HXB4" s="68"/>
      <c r="HXC4" s="68"/>
      <c r="HXD4" s="68"/>
      <c r="HXE4" s="68"/>
      <c r="HXF4" s="68"/>
      <c r="HXG4" s="68"/>
      <c r="HXH4" s="68"/>
      <c r="HXI4" s="68"/>
      <c r="HXJ4" s="68"/>
      <c r="HXK4" s="68"/>
      <c r="HXL4" s="68"/>
      <c r="HXM4" s="68"/>
      <c r="HXN4" s="68"/>
      <c r="HXO4" s="68"/>
      <c r="HXP4" s="68"/>
      <c r="HXQ4" s="68"/>
      <c r="HXR4" s="68"/>
      <c r="HXS4" s="68"/>
      <c r="HXT4" s="68"/>
      <c r="HXU4" s="68"/>
      <c r="HXV4" s="68"/>
      <c r="HXW4" s="68"/>
      <c r="HXX4" s="68"/>
      <c r="HXY4" s="68"/>
      <c r="HXZ4" s="68"/>
      <c r="HYA4" s="68"/>
      <c r="HYB4" s="68"/>
      <c r="HYC4" s="68"/>
      <c r="HYD4" s="68"/>
      <c r="HYE4" s="68"/>
      <c r="HYF4" s="68"/>
      <c r="HYG4" s="68"/>
      <c r="HYH4" s="68"/>
      <c r="HYI4" s="68"/>
      <c r="HYJ4" s="68"/>
      <c r="HYK4" s="68"/>
      <c r="HYL4" s="68"/>
      <c r="HYM4" s="68"/>
      <c r="HYN4" s="68"/>
      <c r="HYO4" s="68"/>
      <c r="HYP4" s="68"/>
      <c r="HYQ4" s="68"/>
      <c r="HYR4" s="68"/>
      <c r="HYS4" s="68"/>
      <c r="HYT4" s="68"/>
      <c r="HYU4" s="68"/>
      <c r="HYV4" s="68"/>
      <c r="HYW4" s="68"/>
      <c r="HYX4" s="68"/>
      <c r="HYY4" s="68"/>
      <c r="HYZ4" s="68"/>
      <c r="HZA4" s="68"/>
      <c r="HZB4" s="68"/>
      <c r="HZC4" s="68"/>
      <c r="HZD4" s="68"/>
      <c r="HZE4" s="68"/>
      <c r="HZF4" s="68"/>
      <c r="HZG4" s="68"/>
      <c r="HZH4" s="68"/>
      <c r="HZI4" s="68"/>
      <c r="HZJ4" s="68"/>
      <c r="HZK4" s="68"/>
      <c r="HZL4" s="68"/>
      <c r="HZM4" s="68"/>
      <c r="HZN4" s="68"/>
      <c r="HZO4" s="68"/>
      <c r="HZP4" s="68"/>
      <c r="HZQ4" s="68"/>
      <c r="HZR4" s="68"/>
      <c r="HZS4" s="68"/>
      <c r="HZT4" s="68"/>
      <c r="HZU4" s="68"/>
      <c r="HZV4" s="68"/>
      <c r="HZW4" s="68"/>
      <c r="HZX4" s="68"/>
      <c r="HZY4" s="68"/>
      <c r="HZZ4" s="68"/>
      <c r="IAA4" s="68"/>
      <c r="IAB4" s="68"/>
      <c r="IAC4" s="68"/>
      <c r="IAD4" s="68"/>
      <c r="IAE4" s="68"/>
      <c r="IAF4" s="68"/>
      <c r="IAG4" s="68"/>
      <c r="IAH4" s="68"/>
      <c r="IAI4" s="68"/>
      <c r="IAJ4" s="68"/>
      <c r="IAK4" s="68"/>
      <c r="IAL4" s="68"/>
      <c r="IAM4" s="68"/>
      <c r="IAN4" s="68"/>
      <c r="IAO4" s="68"/>
      <c r="IAP4" s="68"/>
      <c r="IAQ4" s="68"/>
      <c r="IAR4" s="68"/>
      <c r="IAS4" s="68"/>
      <c r="IAT4" s="68"/>
      <c r="IAU4" s="68"/>
      <c r="IAV4" s="68"/>
      <c r="IAW4" s="68"/>
      <c r="IAX4" s="68"/>
      <c r="IAY4" s="68"/>
      <c r="IAZ4" s="68"/>
      <c r="IBA4" s="68"/>
      <c r="IBB4" s="68"/>
      <c r="IBC4" s="68"/>
      <c r="IBD4" s="68"/>
      <c r="IBE4" s="68"/>
      <c r="IBF4" s="68"/>
      <c r="IBG4" s="68"/>
      <c r="IBH4" s="68"/>
      <c r="IBI4" s="68"/>
      <c r="IBJ4" s="68"/>
      <c r="IBK4" s="68"/>
      <c r="IBL4" s="68"/>
      <c r="IBM4" s="68"/>
      <c r="IBN4" s="68"/>
      <c r="IBO4" s="68"/>
      <c r="IBP4" s="68"/>
      <c r="IBQ4" s="68"/>
      <c r="IBR4" s="68"/>
      <c r="IBS4" s="68"/>
      <c r="IBT4" s="68"/>
      <c r="IBU4" s="68"/>
      <c r="IBV4" s="68"/>
      <c r="IBW4" s="68"/>
      <c r="IBX4" s="68"/>
      <c r="IBY4" s="68"/>
      <c r="IBZ4" s="68"/>
      <c r="ICA4" s="68"/>
      <c r="ICB4" s="68"/>
      <c r="ICC4" s="68"/>
      <c r="ICD4" s="68"/>
      <c r="ICE4" s="68"/>
      <c r="ICF4" s="68"/>
      <c r="ICG4" s="68"/>
      <c r="ICH4" s="68"/>
      <c r="ICI4" s="68"/>
      <c r="ICJ4" s="68"/>
      <c r="ICK4" s="68"/>
      <c r="ICL4" s="68"/>
      <c r="ICM4" s="68"/>
      <c r="ICN4" s="68"/>
      <c r="ICO4" s="68"/>
      <c r="ICP4" s="68"/>
      <c r="ICQ4" s="68"/>
      <c r="ICR4" s="68"/>
      <c r="ICS4" s="68"/>
      <c r="ICT4" s="68"/>
      <c r="ICU4" s="68"/>
      <c r="ICV4" s="68"/>
      <c r="ICW4" s="68"/>
      <c r="ICX4" s="68"/>
      <c r="ICY4" s="68"/>
      <c r="ICZ4" s="68"/>
      <c r="IDA4" s="68"/>
      <c r="IDB4" s="68"/>
      <c r="IDC4" s="68"/>
      <c r="IDD4" s="68"/>
      <c r="IDE4" s="68"/>
      <c r="IDF4" s="68"/>
      <c r="IDG4" s="68"/>
      <c r="IDH4" s="68"/>
      <c r="IDI4" s="68"/>
      <c r="IDJ4" s="68"/>
      <c r="IDK4" s="68"/>
      <c r="IDL4" s="68"/>
      <c r="IDM4" s="68"/>
      <c r="IDN4" s="68"/>
      <c r="IDO4" s="68"/>
      <c r="IDP4" s="68"/>
      <c r="IDQ4" s="68"/>
      <c r="IDR4" s="68"/>
      <c r="IDS4" s="68"/>
      <c r="IDT4" s="68"/>
      <c r="IDU4" s="68"/>
      <c r="IDV4" s="68"/>
      <c r="IDW4" s="68"/>
      <c r="IDX4" s="68"/>
      <c r="IDY4" s="68"/>
      <c r="IDZ4" s="68"/>
      <c r="IEA4" s="68"/>
      <c r="IEB4" s="68"/>
      <c r="IEC4" s="68"/>
      <c r="IED4" s="68"/>
      <c r="IEE4" s="68"/>
      <c r="IEF4" s="68"/>
      <c r="IEG4" s="68"/>
      <c r="IEH4" s="68"/>
      <c r="IEI4" s="68"/>
      <c r="IEJ4" s="68"/>
      <c r="IEK4" s="68"/>
      <c r="IEL4" s="68"/>
      <c r="IEM4" s="68"/>
      <c r="IEN4" s="68"/>
      <c r="IEO4" s="68"/>
      <c r="IEP4" s="68"/>
      <c r="IEQ4" s="68"/>
      <c r="IER4" s="68"/>
      <c r="IES4" s="68"/>
      <c r="IET4" s="68"/>
      <c r="IEU4" s="68"/>
      <c r="IEV4" s="68"/>
      <c r="IEW4" s="68"/>
      <c r="IEX4" s="68"/>
      <c r="IEY4" s="68"/>
      <c r="IEZ4" s="68"/>
      <c r="IFA4" s="68"/>
      <c r="IFB4" s="68"/>
      <c r="IFC4" s="68"/>
      <c r="IFD4" s="68"/>
      <c r="IFE4" s="68"/>
      <c r="IFF4" s="68"/>
      <c r="IFG4" s="68"/>
      <c r="IFH4" s="68"/>
      <c r="IFI4" s="68"/>
      <c r="IFJ4" s="68"/>
      <c r="IFK4" s="68"/>
      <c r="IFL4" s="68"/>
      <c r="IFM4" s="68"/>
      <c r="IFN4" s="68"/>
      <c r="IFO4" s="68"/>
      <c r="IFP4" s="68"/>
      <c r="IFQ4" s="68"/>
      <c r="IFR4" s="68"/>
      <c r="IFS4" s="68"/>
      <c r="IFT4" s="68"/>
      <c r="IFU4" s="68"/>
      <c r="IFV4" s="68"/>
      <c r="IFW4" s="68"/>
      <c r="IFX4" s="68"/>
      <c r="IFY4" s="68"/>
      <c r="IFZ4" s="68"/>
      <c r="IGA4" s="68"/>
      <c r="IGB4" s="68"/>
      <c r="IGC4" s="68"/>
      <c r="IGD4" s="68"/>
      <c r="IGE4" s="68"/>
      <c r="IGF4" s="68"/>
      <c r="IGG4" s="68"/>
      <c r="IGH4" s="68"/>
      <c r="IGI4" s="68"/>
      <c r="IGJ4" s="68"/>
      <c r="IGK4" s="68"/>
      <c r="IGL4" s="68"/>
      <c r="IGM4" s="68"/>
      <c r="IGN4" s="68"/>
      <c r="IGO4" s="68"/>
      <c r="IGP4" s="68"/>
      <c r="IGQ4" s="68"/>
      <c r="IGR4" s="68"/>
      <c r="IGS4" s="68"/>
      <c r="IGT4" s="68"/>
      <c r="IGU4" s="68"/>
      <c r="IGV4" s="68"/>
      <c r="IGW4" s="68"/>
      <c r="IGX4" s="68"/>
      <c r="IGY4" s="68"/>
      <c r="IGZ4" s="68"/>
      <c r="IHA4" s="68"/>
      <c r="IHB4" s="68"/>
      <c r="IHC4" s="68"/>
      <c r="IHD4" s="68"/>
      <c r="IHE4" s="68"/>
      <c r="IHF4" s="68"/>
      <c r="IHG4" s="68"/>
      <c r="IHH4" s="68"/>
      <c r="IHI4" s="68"/>
      <c r="IHJ4" s="68"/>
      <c r="IHK4" s="68"/>
      <c r="IHL4" s="68"/>
      <c r="IHM4" s="68"/>
      <c r="IHN4" s="68"/>
      <c r="IHO4" s="68"/>
      <c r="IHP4" s="68"/>
      <c r="IHQ4" s="68"/>
      <c r="IHR4" s="68"/>
      <c r="IHS4" s="68"/>
      <c r="IHT4" s="68"/>
      <c r="IHU4" s="68"/>
      <c r="IHV4" s="68"/>
      <c r="IHW4" s="68"/>
      <c r="IHX4" s="68"/>
      <c r="IHY4" s="68"/>
      <c r="IHZ4" s="68"/>
      <c r="IIA4" s="68"/>
      <c r="IIB4" s="68"/>
      <c r="IIC4" s="68"/>
      <c r="IID4" s="68"/>
      <c r="IIE4" s="68"/>
      <c r="IIF4" s="68"/>
      <c r="IIG4" s="68"/>
      <c r="IIH4" s="68"/>
      <c r="III4" s="68"/>
      <c r="IIJ4" s="68"/>
      <c r="IIK4" s="68"/>
      <c r="IIL4" s="68"/>
      <c r="IIM4" s="68"/>
      <c r="IIN4" s="68"/>
      <c r="IIO4" s="68"/>
      <c r="IIP4" s="68"/>
      <c r="IIQ4" s="68"/>
      <c r="IIR4" s="68"/>
      <c r="IIS4" s="68"/>
      <c r="IIT4" s="68"/>
      <c r="IIU4" s="68"/>
      <c r="IIV4" s="68"/>
      <c r="IIW4" s="68"/>
      <c r="IIX4" s="68"/>
      <c r="IIY4" s="68"/>
      <c r="IIZ4" s="68"/>
      <c r="IJA4" s="68"/>
      <c r="IJB4" s="68"/>
      <c r="IJC4" s="68"/>
      <c r="IJD4" s="68"/>
      <c r="IJE4" s="68"/>
      <c r="IJF4" s="68"/>
      <c r="IJG4" s="68"/>
      <c r="IJH4" s="68"/>
      <c r="IJI4" s="68"/>
      <c r="IJJ4" s="68"/>
      <c r="IJK4" s="68"/>
      <c r="IJL4" s="68"/>
      <c r="IJM4" s="68"/>
      <c r="IJN4" s="68"/>
      <c r="IJO4" s="68"/>
      <c r="IJP4" s="68"/>
      <c r="IJQ4" s="68"/>
      <c r="IJR4" s="68"/>
      <c r="IJS4" s="68"/>
      <c r="IJT4" s="68"/>
      <c r="IJU4" s="68"/>
      <c r="IJV4" s="68"/>
      <c r="IJW4" s="68"/>
      <c r="IJX4" s="68"/>
      <c r="IJY4" s="68"/>
      <c r="IJZ4" s="68"/>
      <c r="IKA4" s="68"/>
      <c r="IKB4" s="68"/>
      <c r="IKC4" s="68"/>
      <c r="IKD4" s="68"/>
      <c r="IKE4" s="68"/>
      <c r="IKF4" s="68"/>
      <c r="IKG4" s="68"/>
      <c r="IKH4" s="68"/>
      <c r="IKI4" s="68"/>
      <c r="IKJ4" s="68"/>
      <c r="IKK4" s="68"/>
      <c r="IKL4" s="68"/>
      <c r="IKM4" s="68"/>
      <c r="IKN4" s="68"/>
      <c r="IKO4" s="68"/>
      <c r="IKP4" s="68"/>
      <c r="IKQ4" s="68"/>
      <c r="IKR4" s="68"/>
      <c r="IKS4" s="68"/>
      <c r="IKT4" s="68"/>
      <c r="IKU4" s="68"/>
      <c r="IKV4" s="68"/>
      <c r="IKW4" s="68"/>
      <c r="IKX4" s="68"/>
      <c r="IKY4" s="68"/>
      <c r="IKZ4" s="68"/>
      <c r="ILA4" s="68"/>
      <c r="ILB4" s="68"/>
      <c r="ILC4" s="68"/>
      <c r="ILD4" s="68"/>
      <c r="ILE4" s="68"/>
      <c r="ILF4" s="68"/>
      <c r="ILG4" s="68"/>
      <c r="ILH4" s="68"/>
      <c r="ILI4" s="68"/>
      <c r="ILJ4" s="68"/>
      <c r="ILK4" s="68"/>
      <c r="ILL4" s="68"/>
      <c r="ILM4" s="68"/>
      <c r="ILN4" s="68"/>
      <c r="ILO4" s="68"/>
      <c r="ILP4" s="68"/>
      <c r="ILQ4" s="68"/>
      <c r="ILR4" s="68"/>
      <c r="ILS4" s="68"/>
      <c r="ILT4" s="68"/>
      <c r="ILU4" s="68"/>
      <c r="ILV4" s="68"/>
      <c r="ILW4" s="68"/>
      <c r="ILX4" s="68"/>
      <c r="ILY4" s="68"/>
      <c r="ILZ4" s="68"/>
      <c r="IMA4" s="68"/>
      <c r="IMB4" s="68"/>
      <c r="IMC4" s="68"/>
      <c r="IMD4" s="68"/>
      <c r="IME4" s="68"/>
      <c r="IMF4" s="68"/>
      <c r="IMG4" s="68"/>
      <c r="IMH4" s="68"/>
      <c r="IMI4" s="68"/>
      <c r="IMJ4" s="68"/>
      <c r="IMK4" s="68"/>
      <c r="IML4" s="68"/>
      <c r="IMM4" s="68"/>
      <c r="IMN4" s="68"/>
      <c r="IMO4" s="68"/>
      <c r="IMP4" s="68"/>
      <c r="IMQ4" s="68"/>
      <c r="IMR4" s="68"/>
      <c r="IMS4" s="68"/>
      <c r="IMT4" s="68"/>
      <c r="IMU4" s="68"/>
      <c r="IMV4" s="68"/>
      <c r="IMW4" s="68"/>
      <c r="IMX4" s="68"/>
      <c r="IMY4" s="68"/>
      <c r="IMZ4" s="68"/>
      <c r="INA4" s="68"/>
      <c r="INB4" s="68"/>
      <c r="INC4" s="68"/>
      <c r="IND4" s="68"/>
      <c r="INE4" s="68"/>
      <c r="INF4" s="68"/>
      <c r="ING4" s="68"/>
      <c r="INH4" s="68"/>
      <c r="INI4" s="68"/>
      <c r="INJ4" s="68"/>
      <c r="INK4" s="68"/>
      <c r="INL4" s="68"/>
      <c r="INM4" s="68"/>
      <c r="INN4" s="68"/>
      <c r="INO4" s="68"/>
      <c r="INP4" s="68"/>
      <c r="INQ4" s="68"/>
      <c r="INR4" s="68"/>
      <c r="INS4" s="68"/>
      <c r="INT4" s="68"/>
      <c r="INU4" s="68"/>
      <c r="INV4" s="68"/>
      <c r="INW4" s="68"/>
      <c r="INX4" s="68"/>
      <c r="INY4" s="68"/>
      <c r="INZ4" s="68"/>
      <c r="IOA4" s="68"/>
      <c r="IOB4" s="68"/>
      <c r="IOC4" s="68"/>
      <c r="IOD4" s="68"/>
      <c r="IOE4" s="68"/>
      <c r="IOF4" s="68"/>
      <c r="IOG4" s="68"/>
      <c r="IOH4" s="68"/>
      <c r="IOI4" s="68"/>
      <c r="IOJ4" s="68"/>
      <c r="IOK4" s="68"/>
      <c r="IOL4" s="68"/>
      <c r="IOM4" s="68"/>
      <c r="ION4" s="68"/>
      <c r="IOO4" s="68"/>
      <c r="IOP4" s="68"/>
      <c r="IOQ4" s="68"/>
      <c r="IOR4" s="68"/>
      <c r="IOS4" s="68"/>
      <c r="IOT4" s="68"/>
      <c r="IOU4" s="68"/>
      <c r="IOV4" s="68"/>
      <c r="IOW4" s="68"/>
      <c r="IOX4" s="68"/>
      <c r="IOY4" s="68"/>
      <c r="IOZ4" s="68"/>
      <c r="IPA4" s="68"/>
      <c r="IPB4" s="68"/>
      <c r="IPC4" s="68"/>
      <c r="IPD4" s="68"/>
      <c r="IPE4" s="68"/>
      <c r="IPF4" s="68"/>
      <c r="IPG4" s="68"/>
      <c r="IPH4" s="68"/>
      <c r="IPI4" s="68"/>
      <c r="IPJ4" s="68"/>
      <c r="IPK4" s="68"/>
      <c r="IPL4" s="68"/>
      <c r="IPM4" s="68"/>
      <c r="IPN4" s="68"/>
      <c r="IPO4" s="68"/>
      <c r="IPP4" s="68"/>
      <c r="IPQ4" s="68"/>
      <c r="IPR4" s="68"/>
      <c r="IPS4" s="68"/>
      <c r="IPT4" s="68"/>
      <c r="IPU4" s="68"/>
      <c r="IPV4" s="68"/>
      <c r="IPW4" s="68"/>
      <c r="IPX4" s="68"/>
      <c r="IPY4" s="68"/>
      <c r="IPZ4" s="68"/>
      <c r="IQA4" s="68"/>
      <c r="IQB4" s="68"/>
      <c r="IQC4" s="68"/>
      <c r="IQD4" s="68"/>
      <c r="IQE4" s="68"/>
      <c r="IQF4" s="68"/>
      <c r="IQG4" s="68"/>
      <c r="IQH4" s="68"/>
      <c r="IQI4" s="68"/>
      <c r="IQJ4" s="68"/>
      <c r="IQK4" s="68"/>
      <c r="IQL4" s="68"/>
      <c r="IQM4" s="68"/>
      <c r="IQN4" s="68"/>
      <c r="IQO4" s="68"/>
      <c r="IQP4" s="68"/>
      <c r="IQQ4" s="68"/>
      <c r="IQR4" s="68"/>
      <c r="IQS4" s="68"/>
      <c r="IQT4" s="68"/>
      <c r="IQU4" s="68"/>
      <c r="IQV4" s="68"/>
      <c r="IQW4" s="68"/>
      <c r="IQX4" s="68"/>
      <c r="IQY4" s="68"/>
      <c r="IQZ4" s="68"/>
      <c r="IRA4" s="68"/>
      <c r="IRB4" s="68"/>
      <c r="IRC4" s="68"/>
      <c r="IRD4" s="68"/>
      <c r="IRE4" s="68"/>
      <c r="IRF4" s="68"/>
      <c r="IRG4" s="68"/>
      <c r="IRH4" s="68"/>
      <c r="IRI4" s="68"/>
      <c r="IRJ4" s="68"/>
      <c r="IRK4" s="68"/>
      <c r="IRL4" s="68"/>
      <c r="IRM4" s="68"/>
      <c r="IRN4" s="68"/>
      <c r="IRO4" s="68"/>
      <c r="IRP4" s="68"/>
      <c r="IRQ4" s="68"/>
      <c r="IRR4" s="68"/>
      <c r="IRS4" s="68"/>
      <c r="IRT4" s="68"/>
      <c r="IRU4" s="68"/>
      <c r="IRV4" s="68"/>
      <c r="IRW4" s="68"/>
      <c r="IRX4" s="68"/>
      <c r="IRY4" s="68"/>
      <c r="IRZ4" s="68"/>
      <c r="ISA4" s="68"/>
      <c r="ISB4" s="68"/>
      <c r="ISC4" s="68"/>
      <c r="ISD4" s="68"/>
      <c r="ISE4" s="68"/>
      <c r="ISF4" s="68"/>
      <c r="ISG4" s="68"/>
      <c r="ISH4" s="68"/>
      <c r="ISI4" s="68"/>
      <c r="ISJ4" s="68"/>
      <c r="ISK4" s="68"/>
      <c r="ISL4" s="68"/>
      <c r="ISM4" s="68"/>
      <c r="ISN4" s="68"/>
      <c r="ISO4" s="68"/>
      <c r="ISP4" s="68"/>
      <c r="ISQ4" s="68"/>
      <c r="ISR4" s="68"/>
      <c r="ISS4" s="68"/>
      <c r="IST4" s="68"/>
      <c r="ISU4" s="68"/>
      <c r="ISV4" s="68"/>
      <c r="ISW4" s="68"/>
      <c r="ISX4" s="68"/>
      <c r="ISY4" s="68"/>
      <c r="ISZ4" s="68"/>
      <c r="ITA4" s="68"/>
      <c r="ITB4" s="68"/>
      <c r="ITC4" s="68"/>
      <c r="ITD4" s="68"/>
      <c r="ITE4" s="68"/>
      <c r="ITF4" s="68"/>
      <c r="ITG4" s="68"/>
      <c r="ITH4" s="68"/>
      <c r="ITI4" s="68"/>
      <c r="ITJ4" s="68"/>
      <c r="ITK4" s="68"/>
      <c r="ITL4" s="68"/>
      <c r="ITM4" s="68"/>
      <c r="ITN4" s="68"/>
      <c r="ITO4" s="68"/>
      <c r="ITP4" s="68"/>
      <c r="ITQ4" s="68"/>
      <c r="ITR4" s="68"/>
      <c r="ITS4" s="68"/>
      <c r="ITT4" s="68"/>
      <c r="ITU4" s="68"/>
      <c r="ITV4" s="68"/>
      <c r="ITW4" s="68"/>
      <c r="ITX4" s="68"/>
      <c r="ITY4" s="68"/>
      <c r="ITZ4" s="68"/>
      <c r="IUA4" s="68"/>
      <c r="IUB4" s="68"/>
      <c r="IUC4" s="68"/>
      <c r="IUD4" s="68"/>
      <c r="IUE4" s="68"/>
      <c r="IUF4" s="68"/>
      <c r="IUG4" s="68"/>
      <c r="IUH4" s="68"/>
      <c r="IUI4" s="68"/>
      <c r="IUJ4" s="68"/>
      <c r="IUK4" s="68"/>
      <c r="IUL4" s="68"/>
      <c r="IUM4" s="68"/>
      <c r="IUN4" s="68"/>
      <c r="IUO4" s="68"/>
      <c r="IUP4" s="68"/>
      <c r="IUQ4" s="68"/>
      <c r="IUR4" s="68"/>
      <c r="IUS4" s="68"/>
      <c r="IUT4" s="68"/>
      <c r="IUU4" s="68"/>
      <c r="IUV4" s="68"/>
      <c r="IUW4" s="68"/>
      <c r="IUX4" s="68"/>
      <c r="IUY4" s="68"/>
      <c r="IUZ4" s="68"/>
      <c r="IVA4" s="68"/>
      <c r="IVB4" s="68"/>
      <c r="IVC4" s="68"/>
      <c r="IVD4" s="68"/>
      <c r="IVE4" s="68"/>
      <c r="IVF4" s="68"/>
      <c r="IVG4" s="68"/>
      <c r="IVH4" s="68"/>
      <c r="IVI4" s="68"/>
      <c r="IVJ4" s="68"/>
      <c r="IVK4" s="68"/>
      <c r="IVL4" s="68"/>
      <c r="IVM4" s="68"/>
      <c r="IVN4" s="68"/>
      <c r="IVO4" s="68"/>
      <c r="IVP4" s="68"/>
      <c r="IVQ4" s="68"/>
      <c r="IVR4" s="68"/>
      <c r="IVS4" s="68"/>
      <c r="IVT4" s="68"/>
      <c r="IVU4" s="68"/>
      <c r="IVV4" s="68"/>
      <c r="IVW4" s="68"/>
      <c r="IVX4" s="68"/>
      <c r="IVY4" s="68"/>
      <c r="IVZ4" s="68"/>
      <c r="IWA4" s="68"/>
      <c r="IWB4" s="68"/>
      <c r="IWC4" s="68"/>
      <c r="IWD4" s="68"/>
      <c r="IWE4" s="68"/>
      <c r="IWF4" s="68"/>
      <c r="IWG4" s="68"/>
      <c r="IWH4" s="68"/>
      <c r="IWI4" s="68"/>
      <c r="IWJ4" s="68"/>
      <c r="IWK4" s="68"/>
      <c r="IWL4" s="68"/>
      <c r="IWM4" s="68"/>
      <c r="IWN4" s="68"/>
      <c r="IWO4" s="68"/>
      <c r="IWP4" s="68"/>
      <c r="IWQ4" s="68"/>
      <c r="IWR4" s="68"/>
      <c r="IWS4" s="68"/>
      <c r="IWT4" s="68"/>
      <c r="IWU4" s="68"/>
      <c r="IWV4" s="68"/>
      <c r="IWW4" s="68"/>
      <c r="IWX4" s="68"/>
      <c r="IWY4" s="68"/>
      <c r="IWZ4" s="68"/>
      <c r="IXA4" s="68"/>
      <c r="IXB4" s="68"/>
      <c r="IXC4" s="68"/>
      <c r="IXD4" s="68"/>
      <c r="IXE4" s="68"/>
      <c r="IXF4" s="68"/>
      <c r="IXG4" s="68"/>
      <c r="IXH4" s="68"/>
      <c r="IXI4" s="68"/>
      <c r="IXJ4" s="68"/>
      <c r="IXK4" s="68"/>
      <c r="IXL4" s="68"/>
      <c r="IXM4" s="68"/>
      <c r="IXN4" s="68"/>
      <c r="IXO4" s="68"/>
      <c r="IXP4" s="68"/>
      <c r="IXQ4" s="68"/>
      <c r="IXR4" s="68"/>
      <c r="IXS4" s="68"/>
      <c r="IXT4" s="68"/>
      <c r="IXU4" s="68"/>
      <c r="IXV4" s="68"/>
      <c r="IXW4" s="68"/>
      <c r="IXX4" s="68"/>
      <c r="IXY4" s="68"/>
      <c r="IXZ4" s="68"/>
      <c r="IYA4" s="68"/>
      <c r="IYB4" s="68"/>
      <c r="IYC4" s="68"/>
      <c r="IYD4" s="68"/>
      <c r="IYE4" s="68"/>
      <c r="IYF4" s="68"/>
      <c r="IYG4" s="68"/>
      <c r="IYH4" s="68"/>
      <c r="IYI4" s="68"/>
      <c r="IYJ4" s="68"/>
      <c r="IYK4" s="68"/>
      <c r="IYL4" s="68"/>
      <c r="IYM4" s="68"/>
      <c r="IYN4" s="68"/>
      <c r="IYO4" s="68"/>
      <c r="IYP4" s="68"/>
      <c r="IYQ4" s="68"/>
      <c r="IYR4" s="68"/>
      <c r="IYS4" s="68"/>
      <c r="IYT4" s="68"/>
      <c r="IYU4" s="68"/>
      <c r="IYV4" s="68"/>
      <c r="IYW4" s="68"/>
      <c r="IYX4" s="68"/>
      <c r="IYY4" s="68"/>
      <c r="IYZ4" s="68"/>
      <c r="IZA4" s="68"/>
      <c r="IZB4" s="68"/>
      <c r="IZC4" s="68"/>
      <c r="IZD4" s="68"/>
      <c r="IZE4" s="68"/>
      <c r="IZF4" s="68"/>
      <c r="IZG4" s="68"/>
      <c r="IZH4" s="68"/>
      <c r="IZI4" s="68"/>
      <c r="IZJ4" s="68"/>
      <c r="IZK4" s="68"/>
      <c r="IZL4" s="68"/>
      <c r="IZM4" s="68"/>
      <c r="IZN4" s="68"/>
      <c r="IZO4" s="68"/>
      <c r="IZP4" s="68"/>
      <c r="IZQ4" s="68"/>
      <c r="IZR4" s="68"/>
      <c r="IZS4" s="68"/>
      <c r="IZT4" s="68"/>
      <c r="IZU4" s="68"/>
      <c r="IZV4" s="68"/>
      <c r="IZW4" s="68"/>
      <c r="IZX4" s="68"/>
      <c r="IZY4" s="68"/>
      <c r="IZZ4" s="68"/>
      <c r="JAA4" s="68"/>
      <c r="JAB4" s="68"/>
      <c r="JAC4" s="68"/>
      <c r="JAD4" s="68"/>
      <c r="JAE4" s="68"/>
      <c r="JAF4" s="68"/>
      <c r="JAG4" s="68"/>
      <c r="JAH4" s="68"/>
      <c r="JAI4" s="68"/>
      <c r="JAJ4" s="68"/>
      <c r="JAK4" s="68"/>
      <c r="JAL4" s="68"/>
      <c r="JAM4" s="68"/>
      <c r="JAN4" s="68"/>
      <c r="JAO4" s="68"/>
      <c r="JAP4" s="68"/>
      <c r="JAQ4" s="68"/>
      <c r="JAR4" s="68"/>
      <c r="JAS4" s="68"/>
      <c r="JAT4" s="68"/>
      <c r="JAU4" s="68"/>
      <c r="JAV4" s="68"/>
      <c r="JAW4" s="68"/>
      <c r="JAX4" s="68"/>
      <c r="JAY4" s="68"/>
      <c r="JAZ4" s="68"/>
      <c r="JBA4" s="68"/>
      <c r="JBB4" s="68"/>
      <c r="JBC4" s="68"/>
      <c r="JBD4" s="68"/>
      <c r="JBE4" s="68"/>
      <c r="JBF4" s="68"/>
      <c r="JBG4" s="68"/>
      <c r="JBH4" s="68"/>
      <c r="JBI4" s="68"/>
      <c r="JBJ4" s="68"/>
      <c r="JBK4" s="68"/>
      <c r="JBL4" s="68"/>
      <c r="JBM4" s="68"/>
      <c r="JBN4" s="68"/>
      <c r="JBO4" s="68"/>
      <c r="JBP4" s="68"/>
      <c r="JBQ4" s="68"/>
      <c r="JBR4" s="68"/>
      <c r="JBS4" s="68"/>
      <c r="JBT4" s="68"/>
      <c r="JBU4" s="68"/>
      <c r="JBV4" s="68"/>
      <c r="JBW4" s="68"/>
      <c r="JBX4" s="68"/>
      <c r="JBY4" s="68"/>
      <c r="JBZ4" s="68"/>
      <c r="JCA4" s="68"/>
      <c r="JCB4" s="68"/>
      <c r="JCC4" s="68"/>
      <c r="JCD4" s="68"/>
      <c r="JCE4" s="68"/>
      <c r="JCF4" s="68"/>
      <c r="JCG4" s="68"/>
      <c r="JCH4" s="68"/>
      <c r="JCI4" s="68"/>
      <c r="JCJ4" s="68"/>
      <c r="JCK4" s="68"/>
      <c r="JCL4" s="68"/>
      <c r="JCM4" s="68"/>
      <c r="JCN4" s="68"/>
      <c r="JCO4" s="68"/>
      <c r="JCP4" s="68"/>
      <c r="JCQ4" s="68"/>
      <c r="JCR4" s="68"/>
      <c r="JCS4" s="68"/>
      <c r="JCT4" s="68"/>
      <c r="JCU4" s="68"/>
      <c r="JCV4" s="68"/>
      <c r="JCW4" s="68"/>
      <c r="JCX4" s="68"/>
      <c r="JCY4" s="68"/>
      <c r="JCZ4" s="68"/>
      <c r="JDA4" s="68"/>
      <c r="JDB4" s="68"/>
      <c r="JDC4" s="68"/>
      <c r="JDD4" s="68"/>
      <c r="JDE4" s="68"/>
      <c r="JDF4" s="68"/>
      <c r="JDG4" s="68"/>
      <c r="JDH4" s="68"/>
      <c r="JDI4" s="68"/>
      <c r="JDJ4" s="68"/>
      <c r="JDK4" s="68"/>
      <c r="JDL4" s="68"/>
      <c r="JDM4" s="68"/>
      <c r="JDN4" s="68"/>
      <c r="JDO4" s="68"/>
      <c r="JDP4" s="68"/>
      <c r="JDQ4" s="68"/>
      <c r="JDR4" s="68"/>
      <c r="JDS4" s="68"/>
      <c r="JDT4" s="68"/>
      <c r="JDU4" s="68"/>
      <c r="JDV4" s="68"/>
      <c r="JDW4" s="68"/>
      <c r="JDX4" s="68"/>
      <c r="JDY4" s="68"/>
      <c r="JDZ4" s="68"/>
      <c r="JEA4" s="68"/>
      <c r="JEB4" s="68"/>
      <c r="JEC4" s="68"/>
      <c r="JED4" s="68"/>
      <c r="JEE4" s="68"/>
      <c r="JEF4" s="68"/>
      <c r="JEG4" s="68"/>
      <c r="JEH4" s="68"/>
      <c r="JEI4" s="68"/>
      <c r="JEJ4" s="68"/>
      <c r="JEK4" s="68"/>
      <c r="JEL4" s="68"/>
      <c r="JEM4" s="68"/>
      <c r="JEN4" s="68"/>
      <c r="JEO4" s="68"/>
      <c r="JEP4" s="68"/>
      <c r="JEQ4" s="68"/>
      <c r="JER4" s="68"/>
      <c r="JES4" s="68"/>
      <c r="JET4" s="68"/>
      <c r="JEU4" s="68"/>
      <c r="JEV4" s="68"/>
      <c r="JEW4" s="68"/>
      <c r="JEX4" s="68"/>
      <c r="JEY4" s="68"/>
      <c r="JEZ4" s="68"/>
      <c r="JFA4" s="68"/>
      <c r="JFB4" s="68"/>
      <c r="JFC4" s="68"/>
      <c r="JFD4" s="68"/>
      <c r="JFE4" s="68"/>
      <c r="JFF4" s="68"/>
      <c r="JFG4" s="68"/>
      <c r="JFH4" s="68"/>
      <c r="JFI4" s="68"/>
      <c r="JFJ4" s="68"/>
      <c r="JFK4" s="68"/>
      <c r="JFL4" s="68"/>
      <c r="JFM4" s="68"/>
      <c r="JFN4" s="68"/>
      <c r="JFO4" s="68"/>
      <c r="JFP4" s="68"/>
      <c r="JFQ4" s="68"/>
      <c r="JFR4" s="68"/>
      <c r="JFS4" s="68"/>
      <c r="JFT4" s="68"/>
      <c r="JFU4" s="68"/>
      <c r="JFV4" s="68"/>
      <c r="JFW4" s="68"/>
      <c r="JFX4" s="68"/>
      <c r="JFY4" s="68"/>
      <c r="JFZ4" s="68"/>
      <c r="JGA4" s="68"/>
      <c r="JGB4" s="68"/>
      <c r="JGC4" s="68"/>
      <c r="JGD4" s="68"/>
      <c r="JGE4" s="68"/>
      <c r="JGF4" s="68"/>
      <c r="JGG4" s="68"/>
      <c r="JGH4" s="68"/>
      <c r="JGI4" s="68"/>
      <c r="JGJ4" s="68"/>
      <c r="JGK4" s="68"/>
      <c r="JGL4" s="68"/>
      <c r="JGM4" s="68"/>
      <c r="JGN4" s="68"/>
      <c r="JGO4" s="68"/>
      <c r="JGP4" s="68"/>
      <c r="JGQ4" s="68"/>
      <c r="JGR4" s="68"/>
      <c r="JGS4" s="68"/>
      <c r="JGT4" s="68"/>
      <c r="JGU4" s="68"/>
      <c r="JGV4" s="68"/>
      <c r="JGW4" s="68"/>
      <c r="JGX4" s="68"/>
      <c r="JGY4" s="68"/>
      <c r="JGZ4" s="68"/>
      <c r="JHA4" s="68"/>
      <c r="JHB4" s="68"/>
      <c r="JHC4" s="68"/>
      <c r="JHD4" s="68"/>
      <c r="JHE4" s="68"/>
      <c r="JHF4" s="68"/>
      <c r="JHG4" s="68"/>
      <c r="JHH4" s="68"/>
      <c r="JHI4" s="68"/>
      <c r="JHJ4" s="68"/>
      <c r="JHK4" s="68"/>
      <c r="JHL4" s="68"/>
      <c r="JHM4" s="68"/>
      <c r="JHN4" s="68"/>
      <c r="JHO4" s="68"/>
      <c r="JHP4" s="68"/>
      <c r="JHQ4" s="68"/>
      <c r="JHR4" s="68"/>
      <c r="JHS4" s="68"/>
      <c r="JHT4" s="68"/>
      <c r="JHU4" s="68"/>
      <c r="JHV4" s="68"/>
      <c r="JHW4" s="68"/>
      <c r="JHX4" s="68"/>
      <c r="JHY4" s="68"/>
      <c r="JHZ4" s="68"/>
      <c r="JIA4" s="68"/>
      <c r="JIB4" s="68"/>
      <c r="JIC4" s="68"/>
      <c r="JID4" s="68"/>
      <c r="JIE4" s="68"/>
      <c r="JIF4" s="68"/>
      <c r="JIG4" s="68"/>
      <c r="JIH4" s="68"/>
      <c r="JII4" s="68"/>
      <c r="JIJ4" s="68"/>
      <c r="JIK4" s="68"/>
      <c r="JIL4" s="68"/>
      <c r="JIM4" s="68"/>
      <c r="JIN4" s="68"/>
      <c r="JIO4" s="68"/>
      <c r="JIP4" s="68"/>
      <c r="JIQ4" s="68"/>
      <c r="JIR4" s="68"/>
      <c r="JIS4" s="68"/>
      <c r="JIT4" s="68"/>
      <c r="JIU4" s="68"/>
      <c r="JIV4" s="68"/>
      <c r="JIW4" s="68"/>
      <c r="JIX4" s="68"/>
      <c r="JIY4" s="68"/>
      <c r="JIZ4" s="68"/>
      <c r="JJA4" s="68"/>
      <c r="JJB4" s="68"/>
      <c r="JJC4" s="68"/>
      <c r="JJD4" s="68"/>
      <c r="JJE4" s="68"/>
      <c r="JJF4" s="68"/>
      <c r="JJG4" s="68"/>
      <c r="JJH4" s="68"/>
      <c r="JJI4" s="68"/>
      <c r="JJJ4" s="68"/>
      <c r="JJK4" s="68"/>
      <c r="JJL4" s="68"/>
      <c r="JJM4" s="68"/>
      <c r="JJN4" s="68"/>
      <c r="JJO4" s="68"/>
      <c r="JJP4" s="68"/>
      <c r="JJQ4" s="68"/>
      <c r="JJR4" s="68"/>
      <c r="JJS4" s="68"/>
      <c r="JJT4" s="68"/>
      <c r="JJU4" s="68"/>
      <c r="JJV4" s="68"/>
      <c r="JJW4" s="68"/>
      <c r="JJX4" s="68"/>
      <c r="JJY4" s="68"/>
      <c r="JJZ4" s="68"/>
      <c r="JKA4" s="68"/>
      <c r="JKB4" s="68"/>
      <c r="JKC4" s="68"/>
      <c r="JKD4" s="68"/>
      <c r="JKE4" s="68"/>
      <c r="JKF4" s="68"/>
      <c r="JKG4" s="68"/>
      <c r="JKH4" s="68"/>
      <c r="JKI4" s="68"/>
      <c r="JKJ4" s="68"/>
      <c r="JKK4" s="68"/>
      <c r="JKL4" s="68"/>
      <c r="JKM4" s="68"/>
      <c r="JKN4" s="68"/>
      <c r="JKO4" s="68"/>
      <c r="JKP4" s="68"/>
      <c r="JKQ4" s="68"/>
      <c r="JKR4" s="68"/>
      <c r="JKS4" s="68"/>
      <c r="JKT4" s="68"/>
      <c r="JKU4" s="68"/>
      <c r="JKV4" s="68"/>
      <c r="JKW4" s="68"/>
      <c r="JKX4" s="68"/>
      <c r="JKY4" s="68"/>
      <c r="JKZ4" s="68"/>
      <c r="JLA4" s="68"/>
      <c r="JLB4" s="68"/>
      <c r="JLC4" s="68"/>
      <c r="JLD4" s="68"/>
      <c r="JLE4" s="68"/>
      <c r="JLF4" s="68"/>
      <c r="JLG4" s="68"/>
      <c r="JLH4" s="68"/>
      <c r="JLI4" s="68"/>
      <c r="JLJ4" s="68"/>
      <c r="JLK4" s="68"/>
      <c r="JLL4" s="68"/>
      <c r="JLM4" s="68"/>
      <c r="JLN4" s="68"/>
      <c r="JLO4" s="68"/>
      <c r="JLP4" s="68"/>
      <c r="JLQ4" s="68"/>
      <c r="JLR4" s="68"/>
      <c r="JLS4" s="68"/>
      <c r="JLT4" s="68"/>
      <c r="JLU4" s="68"/>
      <c r="JLV4" s="68"/>
      <c r="JLW4" s="68"/>
      <c r="JLX4" s="68"/>
      <c r="JLY4" s="68"/>
      <c r="JLZ4" s="68"/>
      <c r="JMA4" s="68"/>
      <c r="JMB4" s="68"/>
      <c r="JMC4" s="68"/>
      <c r="JMD4" s="68"/>
      <c r="JME4" s="68"/>
      <c r="JMF4" s="68"/>
      <c r="JMG4" s="68"/>
      <c r="JMH4" s="68"/>
      <c r="JMI4" s="68"/>
      <c r="JMJ4" s="68"/>
      <c r="JMK4" s="68"/>
      <c r="JML4" s="68"/>
      <c r="JMM4" s="68"/>
      <c r="JMN4" s="68"/>
      <c r="JMO4" s="68"/>
      <c r="JMP4" s="68"/>
      <c r="JMQ4" s="68"/>
      <c r="JMR4" s="68"/>
      <c r="JMS4" s="68"/>
      <c r="JMT4" s="68"/>
      <c r="JMU4" s="68"/>
      <c r="JMV4" s="68"/>
      <c r="JMW4" s="68"/>
      <c r="JMX4" s="68"/>
      <c r="JMY4" s="68"/>
      <c r="JMZ4" s="68"/>
      <c r="JNA4" s="68"/>
      <c r="JNB4" s="68"/>
      <c r="JNC4" s="68"/>
      <c r="JND4" s="68"/>
      <c r="JNE4" s="68"/>
      <c r="JNF4" s="68"/>
      <c r="JNG4" s="68"/>
      <c r="JNH4" s="68"/>
      <c r="JNI4" s="68"/>
      <c r="JNJ4" s="68"/>
      <c r="JNK4" s="68"/>
      <c r="JNL4" s="68"/>
      <c r="JNM4" s="68"/>
      <c r="JNN4" s="68"/>
      <c r="JNO4" s="68"/>
      <c r="JNP4" s="68"/>
      <c r="JNQ4" s="68"/>
      <c r="JNR4" s="68"/>
      <c r="JNS4" s="68"/>
      <c r="JNT4" s="68"/>
      <c r="JNU4" s="68"/>
      <c r="JNV4" s="68"/>
      <c r="JNW4" s="68"/>
      <c r="JNX4" s="68"/>
      <c r="JNY4" s="68"/>
      <c r="JNZ4" s="68"/>
      <c r="JOA4" s="68"/>
      <c r="JOB4" s="68"/>
      <c r="JOC4" s="68"/>
      <c r="JOD4" s="68"/>
      <c r="JOE4" s="68"/>
      <c r="JOF4" s="68"/>
      <c r="JOG4" s="68"/>
      <c r="JOH4" s="68"/>
      <c r="JOI4" s="68"/>
      <c r="JOJ4" s="68"/>
      <c r="JOK4" s="68"/>
      <c r="JOL4" s="68"/>
      <c r="JOM4" s="68"/>
      <c r="JON4" s="68"/>
      <c r="JOO4" s="68"/>
      <c r="JOP4" s="68"/>
      <c r="JOQ4" s="68"/>
      <c r="JOR4" s="68"/>
      <c r="JOS4" s="68"/>
      <c r="JOT4" s="68"/>
      <c r="JOU4" s="68"/>
      <c r="JOV4" s="68"/>
      <c r="JOW4" s="68"/>
      <c r="JOX4" s="68"/>
      <c r="JOY4" s="68"/>
      <c r="JOZ4" s="68"/>
      <c r="JPA4" s="68"/>
      <c r="JPB4" s="68"/>
      <c r="JPC4" s="68"/>
      <c r="JPD4" s="68"/>
      <c r="JPE4" s="68"/>
      <c r="JPF4" s="68"/>
      <c r="JPG4" s="68"/>
      <c r="JPH4" s="68"/>
      <c r="JPI4" s="68"/>
      <c r="JPJ4" s="68"/>
      <c r="JPK4" s="68"/>
      <c r="JPL4" s="68"/>
      <c r="JPM4" s="68"/>
      <c r="JPN4" s="68"/>
      <c r="JPO4" s="68"/>
      <c r="JPP4" s="68"/>
      <c r="JPQ4" s="68"/>
      <c r="JPR4" s="68"/>
      <c r="JPS4" s="68"/>
      <c r="JPT4" s="68"/>
      <c r="JPU4" s="68"/>
      <c r="JPV4" s="68"/>
      <c r="JPW4" s="68"/>
      <c r="JPX4" s="68"/>
      <c r="JPY4" s="68"/>
      <c r="JPZ4" s="68"/>
      <c r="JQA4" s="68"/>
      <c r="JQB4" s="68"/>
      <c r="JQC4" s="68"/>
      <c r="JQD4" s="68"/>
      <c r="JQE4" s="68"/>
      <c r="JQF4" s="68"/>
      <c r="JQG4" s="68"/>
      <c r="JQH4" s="68"/>
      <c r="JQI4" s="68"/>
      <c r="JQJ4" s="68"/>
      <c r="JQK4" s="68"/>
      <c r="JQL4" s="68"/>
      <c r="JQM4" s="68"/>
      <c r="JQN4" s="68"/>
      <c r="JQO4" s="68"/>
      <c r="JQP4" s="68"/>
      <c r="JQQ4" s="68"/>
      <c r="JQR4" s="68"/>
      <c r="JQS4" s="68"/>
      <c r="JQT4" s="68"/>
      <c r="JQU4" s="68"/>
      <c r="JQV4" s="68"/>
      <c r="JQW4" s="68"/>
      <c r="JQX4" s="68"/>
      <c r="JQY4" s="68"/>
      <c r="JQZ4" s="68"/>
      <c r="JRA4" s="68"/>
      <c r="JRB4" s="68"/>
      <c r="JRC4" s="68"/>
      <c r="JRD4" s="68"/>
      <c r="JRE4" s="68"/>
      <c r="JRF4" s="68"/>
      <c r="JRG4" s="68"/>
      <c r="JRH4" s="68"/>
      <c r="JRI4" s="68"/>
      <c r="JRJ4" s="68"/>
      <c r="JRK4" s="68"/>
      <c r="JRL4" s="68"/>
      <c r="JRM4" s="68"/>
      <c r="JRN4" s="68"/>
      <c r="JRO4" s="68"/>
      <c r="JRP4" s="68"/>
      <c r="JRQ4" s="68"/>
      <c r="JRR4" s="68"/>
      <c r="JRS4" s="68"/>
      <c r="JRT4" s="68"/>
      <c r="JRU4" s="68"/>
      <c r="JRV4" s="68"/>
      <c r="JRW4" s="68"/>
      <c r="JRX4" s="68"/>
      <c r="JRY4" s="68"/>
      <c r="JRZ4" s="68"/>
      <c r="JSA4" s="68"/>
      <c r="JSB4" s="68"/>
      <c r="JSC4" s="68"/>
      <c r="JSD4" s="68"/>
      <c r="JSE4" s="68"/>
      <c r="JSF4" s="68"/>
      <c r="JSG4" s="68"/>
      <c r="JSH4" s="68"/>
      <c r="JSI4" s="68"/>
      <c r="JSJ4" s="68"/>
      <c r="JSK4" s="68"/>
      <c r="JSL4" s="68"/>
      <c r="JSM4" s="68"/>
      <c r="JSN4" s="68"/>
      <c r="JSO4" s="68"/>
      <c r="JSP4" s="68"/>
      <c r="JSQ4" s="68"/>
      <c r="JSR4" s="68"/>
      <c r="JSS4" s="68"/>
      <c r="JST4" s="68"/>
      <c r="JSU4" s="68"/>
      <c r="JSV4" s="68"/>
      <c r="JSW4" s="68"/>
      <c r="JSX4" s="68"/>
      <c r="JSY4" s="68"/>
      <c r="JSZ4" s="68"/>
      <c r="JTA4" s="68"/>
      <c r="JTB4" s="68"/>
      <c r="JTC4" s="68"/>
      <c r="JTD4" s="68"/>
      <c r="JTE4" s="68"/>
      <c r="JTF4" s="68"/>
      <c r="JTG4" s="68"/>
      <c r="JTH4" s="68"/>
      <c r="JTI4" s="68"/>
      <c r="JTJ4" s="68"/>
      <c r="JTK4" s="68"/>
      <c r="JTL4" s="68"/>
      <c r="JTM4" s="68"/>
      <c r="JTN4" s="68"/>
      <c r="JTO4" s="68"/>
      <c r="JTP4" s="68"/>
      <c r="JTQ4" s="68"/>
      <c r="JTR4" s="68"/>
      <c r="JTS4" s="68"/>
      <c r="JTT4" s="68"/>
      <c r="JTU4" s="68"/>
      <c r="JTV4" s="68"/>
      <c r="JTW4" s="68"/>
      <c r="JTX4" s="68"/>
      <c r="JTY4" s="68"/>
      <c r="JTZ4" s="68"/>
      <c r="JUA4" s="68"/>
      <c r="JUB4" s="68"/>
      <c r="JUC4" s="68"/>
      <c r="JUD4" s="68"/>
      <c r="JUE4" s="68"/>
      <c r="JUF4" s="68"/>
      <c r="JUG4" s="68"/>
      <c r="JUH4" s="68"/>
      <c r="JUI4" s="68"/>
      <c r="JUJ4" s="68"/>
      <c r="JUK4" s="68"/>
      <c r="JUL4" s="68"/>
      <c r="JUM4" s="68"/>
      <c r="JUN4" s="68"/>
      <c r="JUO4" s="68"/>
      <c r="JUP4" s="68"/>
      <c r="JUQ4" s="68"/>
      <c r="JUR4" s="68"/>
      <c r="JUS4" s="68"/>
      <c r="JUT4" s="68"/>
      <c r="JUU4" s="68"/>
      <c r="JUV4" s="68"/>
      <c r="JUW4" s="68"/>
      <c r="JUX4" s="68"/>
      <c r="JUY4" s="68"/>
      <c r="JUZ4" s="68"/>
      <c r="JVA4" s="68"/>
      <c r="JVB4" s="68"/>
      <c r="JVC4" s="68"/>
      <c r="JVD4" s="68"/>
      <c r="JVE4" s="68"/>
      <c r="JVF4" s="68"/>
      <c r="JVG4" s="68"/>
      <c r="JVH4" s="68"/>
      <c r="JVI4" s="68"/>
      <c r="JVJ4" s="68"/>
      <c r="JVK4" s="68"/>
      <c r="JVL4" s="68"/>
      <c r="JVM4" s="68"/>
      <c r="JVN4" s="68"/>
      <c r="JVO4" s="68"/>
      <c r="JVP4" s="68"/>
      <c r="JVQ4" s="68"/>
      <c r="JVR4" s="68"/>
      <c r="JVS4" s="68"/>
      <c r="JVT4" s="68"/>
      <c r="JVU4" s="68"/>
      <c r="JVV4" s="68"/>
      <c r="JVW4" s="68"/>
      <c r="JVX4" s="68"/>
      <c r="JVY4" s="68"/>
      <c r="JVZ4" s="68"/>
      <c r="JWA4" s="68"/>
      <c r="JWB4" s="68"/>
      <c r="JWC4" s="68"/>
      <c r="JWD4" s="68"/>
      <c r="JWE4" s="68"/>
      <c r="JWF4" s="68"/>
      <c r="JWG4" s="68"/>
      <c r="JWH4" s="68"/>
      <c r="JWI4" s="68"/>
      <c r="JWJ4" s="68"/>
      <c r="JWK4" s="68"/>
      <c r="JWL4" s="68"/>
      <c r="JWM4" s="68"/>
      <c r="JWN4" s="68"/>
      <c r="JWO4" s="68"/>
      <c r="JWP4" s="68"/>
      <c r="JWQ4" s="68"/>
      <c r="JWR4" s="68"/>
      <c r="JWS4" s="68"/>
      <c r="JWT4" s="68"/>
      <c r="JWU4" s="68"/>
      <c r="JWV4" s="68"/>
      <c r="JWW4" s="68"/>
      <c r="JWX4" s="68"/>
      <c r="JWY4" s="68"/>
      <c r="JWZ4" s="68"/>
      <c r="JXA4" s="68"/>
      <c r="JXB4" s="68"/>
      <c r="JXC4" s="68"/>
      <c r="JXD4" s="68"/>
      <c r="JXE4" s="68"/>
      <c r="JXF4" s="68"/>
      <c r="JXG4" s="68"/>
      <c r="JXH4" s="68"/>
      <c r="JXI4" s="68"/>
      <c r="JXJ4" s="68"/>
      <c r="JXK4" s="68"/>
      <c r="JXL4" s="68"/>
      <c r="JXM4" s="68"/>
      <c r="JXN4" s="68"/>
      <c r="JXO4" s="68"/>
      <c r="JXP4" s="68"/>
      <c r="JXQ4" s="68"/>
      <c r="JXR4" s="68"/>
      <c r="JXS4" s="68"/>
      <c r="JXT4" s="68"/>
      <c r="JXU4" s="68"/>
      <c r="JXV4" s="68"/>
      <c r="JXW4" s="68"/>
      <c r="JXX4" s="68"/>
      <c r="JXY4" s="68"/>
      <c r="JXZ4" s="68"/>
      <c r="JYA4" s="68"/>
      <c r="JYB4" s="68"/>
      <c r="JYC4" s="68"/>
      <c r="JYD4" s="68"/>
      <c r="JYE4" s="68"/>
      <c r="JYF4" s="68"/>
      <c r="JYG4" s="68"/>
      <c r="JYH4" s="68"/>
      <c r="JYI4" s="68"/>
      <c r="JYJ4" s="68"/>
      <c r="JYK4" s="68"/>
      <c r="JYL4" s="68"/>
      <c r="JYM4" s="68"/>
      <c r="JYN4" s="68"/>
      <c r="JYO4" s="68"/>
      <c r="JYP4" s="68"/>
      <c r="JYQ4" s="68"/>
      <c r="JYR4" s="68"/>
      <c r="JYS4" s="68"/>
      <c r="JYT4" s="68"/>
      <c r="JYU4" s="68"/>
      <c r="JYV4" s="68"/>
      <c r="JYW4" s="68"/>
      <c r="JYX4" s="68"/>
      <c r="JYY4" s="68"/>
      <c r="JYZ4" s="68"/>
      <c r="JZA4" s="68"/>
      <c r="JZB4" s="68"/>
      <c r="JZC4" s="68"/>
      <c r="JZD4" s="68"/>
      <c r="JZE4" s="68"/>
      <c r="JZF4" s="68"/>
      <c r="JZG4" s="68"/>
      <c r="JZH4" s="68"/>
      <c r="JZI4" s="68"/>
      <c r="JZJ4" s="68"/>
      <c r="JZK4" s="68"/>
      <c r="JZL4" s="68"/>
      <c r="JZM4" s="68"/>
      <c r="JZN4" s="68"/>
      <c r="JZO4" s="68"/>
      <c r="JZP4" s="68"/>
      <c r="JZQ4" s="68"/>
      <c r="JZR4" s="68"/>
      <c r="JZS4" s="68"/>
      <c r="JZT4" s="68"/>
      <c r="JZU4" s="68"/>
      <c r="JZV4" s="68"/>
      <c r="JZW4" s="68"/>
      <c r="JZX4" s="68"/>
      <c r="JZY4" s="68"/>
      <c r="JZZ4" s="68"/>
      <c r="KAA4" s="68"/>
      <c r="KAB4" s="68"/>
      <c r="KAC4" s="68"/>
      <c r="KAD4" s="68"/>
      <c r="KAE4" s="68"/>
      <c r="KAF4" s="68"/>
      <c r="KAG4" s="68"/>
      <c r="KAH4" s="68"/>
      <c r="KAI4" s="68"/>
      <c r="KAJ4" s="68"/>
      <c r="KAK4" s="68"/>
      <c r="KAL4" s="68"/>
      <c r="KAM4" s="68"/>
      <c r="KAN4" s="68"/>
      <c r="KAO4" s="68"/>
      <c r="KAP4" s="68"/>
      <c r="KAQ4" s="68"/>
      <c r="KAR4" s="68"/>
      <c r="KAS4" s="68"/>
      <c r="KAT4" s="68"/>
      <c r="KAU4" s="68"/>
      <c r="KAV4" s="68"/>
      <c r="KAW4" s="68"/>
      <c r="KAX4" s="68"/>
      <c r="KAY4" s="68"/>
      <c r="KAZ4" s="68"/>
      <c r="KBA4" s="68"/>
      <c r="KBB4" s="68"/>
      <c r="KBC4" s="68"/>
      <c r="KBD4" s="68"/>
      <c r="KBE4" s="68"/>
      <c r="KBF4" s="68"/>
      <c r="KBG4" s="68"/>
      <c r="KBH4" s="68"/>
      <c r="KBI4" s="68"/>
      <c r="KBJ4" s="68"/>
      <c r="KBK4" s="68"/>
      <c r="KBL4" s="68"/>
      <c r="KBM4" s="68"/>
      <c r="KBN4" s="68"/>
      <c r="KBO4" s="68"/>
      <c r="KBP4" s="68"/>
      <c r="KBQ4" s="68"/>
      <c r="KBR4" s="68"/>
      <c r="KBS4" s="68"/>
      <c r="KBT4" s="68"/>
      <c r="KBU4" s="68"/>
      <c r="KBV4" s="68"/>
      <c r="KBW4" s="68"/>
      <c r="KBX4" s="68"/>
      <c r="KBY4" s="68"/>
      <c r="KBZ4" s="68"/>
      <c r="KCA4" s="68"/>
      <c r="KCB4" s="68"/>
      <c r="KCC4" s="68"/>
      <c r="KCD4" s="68"/>
      <c r="KCE4" s="68"/>
      <c r="KCF4" s="68"/>
      <c r="KCG4" s="68"/>
      <c r="KCH4" s="68"/>
      <c r="KCI4" s="68"/>
      <c r="KCJ4" s="68"/>
      <c r="KCK4" s="68"/>
      <c r="KCL4" s="68"/>
      <c r="KCM4" s="68"/>
      <c r="KCN4" s="68"/>
      <c r="KCO4" s="68"/>
      <c r="KCP4" s="68"/>
      <c r="KCQ4" s="68"/>
      <c r="KCR4" s="68"/>
      <c r="KCS4" s="68"/>
      <c r="KCT4" s="68"/>
      <c r="KCU4" s="68"/>
      <c r="KCV4" s="68"/>
      <c r="KCW4" s="68"/>
      <c r="KCX4" s="68"/>
      <c r="KCY4" s="68"/>
      <c r="KCZ4" s="68"/>
      <c r="KDA4" s="68"/>
      <c r="KDB4" s="68"/>
      <c r="KDC4" s="68"/>
      <c r="KDD4" s="68"/>
      <c r="KDE4" s="68"/>
      <c r="KDF4" s="68"/>
      <c r="KDG4" s="68"/>
      <c r="KDH4" s="68"/>
      <c r="KDI4" s="68"/>
      <c r="KDJ4" s="68"/>
      <c r="KDK4" s="68"/>
      <c r="KDL4" s="68"/>
      <c r="KDM4" s="68"/>
      <c r="KDN4" s="68"/>
      <c r="KDO4" s="68"/>
      <c r="KDP4" s="68"/>
      <c r="KDQ4" s="68"/>
      <c r="KDR4" s="68"/>
      <c r="KDS4" s="68"/>
      <c r="KDT4" s="68"/>
      <c r="KDU4" s="68"/>
      <c r="KDV4" s="68"/>
      <c r="KDW4" s="68"/>
      <c r="KDX4" s="68"/>
      <c r="KDY4" s="68"/>
      <c r="KDZ4" s="68"/>
      <c r="KEA4" s="68"/>
      <c r="KEB4" s="68"/>
      <c r="KEC4" s="68"/>
      <c r="KED4" s="68"/>
      <c r="KEE4" s="68"/>
      <c r="KEF4" s="68"/>
      <c r="KEG4" s="68"/>
      <c r="KEH4" s="68"/>
      <c r="KEI4" s="68"/>
      <c r="KEJ4" s="68"/>
      <c r="KEK4" s="68"/>
      <c r="KEL4" s="68"/>
      <c r="KEM4" s="68"/>
      <c r="KEN4" s="68"/>
      <c r="KEO4" s="68"/>
      <c r="KEP4" s="68"/>
      <c r="KEQ4" s="68"/>
      <c r="KER4" s="68"/>
      <c r="KES4" s="68"/>
      <c r="KET4" s="68"/>
      <c r="KEU4" s="68"/>
      <c r="KEV4" s="68"/>
      <c r="KEW4" s="68"/>
      <c r="KEX4" s="68"/>
      <c r="KEY4" s="68"/>
      <c r="KEZ4" s="68"/>
      <c r="KFA4" s="68"/>
      <c r="KFB4" s="68"/>
      <c r="KFC4" s="68"/>
      <c r="KFD4" s="68"/>
      <c r="KFE4" s="68"/>
      <c r="KFF4" s="68"/>
      <c r="KFG4" s="68"/>
      <c r="KFH4" s="68"/>
      <c r="KFI4" s="68"/>
      <c r="KFJ4" s="68"/>
      <c r="KFK4" s="68"/>
      <c r="KFL4" s="68"/>
      <c r="KFM4" s="68"/>
      <c r="KFN4" s="68"/>
      <c r="KFO4" s="68"/>
      <c r="KFP4" s="68"/>
      <c r="KFQ4" s="68"/>
      <c r="KFR4" s="68"/>
      <c r="KFS4" s="68"/>
      <c r="KFT4" s="68"/>
      <c r="KFU4" s="68"/>
      <c r="KFV4" s="68"/>
      <c r="KFW4" s="68"/>
      <c r="KFX4" s="68"/>
      <c r="KFY4" s="68"/>
      <c r="KFZ4" s="68"/>
      <c r="KGA4" s="68"/>
      <c r="KGB4" s="68"/>
      <c r="KGC4" s="68"/>
      <c r="KGD4" s="68"/>
      <c r="KGE4" s="68"/>
      <c r="KGF4" s="68"/>
      <c r="KGG4" s="68"/>
      <c r="KGH4" s="68"/>
      <c r="KGI4" s="68"/>
      <c r="KGJ4" s="68"/>
      <c r="KGK4" s="68"/>
      <c r="KGL4" s="68"/>
      <c r="KGM4" s="68"/>
      <c r="KGN4" s="68"/>
      <c r="KGO4" s="68"/>
      <c r="KGP4" s="68"/>
      <c r="KGQ4" s="68"/>
      <c r="KGR4" s="68"/>
      <c r="KGS4" s="68"/>
      <c r="KGT4" s="68"/>
      <c r="KGU4" s="68"/>
      <c r="KGV4" s="68"/>
      <c r="KGW4" s="68"/>
      <c r="KGX4" s="68"/>
      <c r="KGY4" s="68"/>
      <c r="KGZ4" s="68"/>
      <c r="KHA4" s="68"/>
      <c r="KHB4" s="68"/>
      <c r="KHC4" s="68"/>
      <c r="KHD4" s="68"/>
      <c r="KHE4" s="68"/>
      <c r="KHF4" s="68"/>
      <c r="KHG4" s="68"/>
      <c r="KHH4" s="68"/>
      <c r="KHI4" s="68"/>
      <c r="KHJ4" s="68"/>
      <c r="KHK4" s="68"/>
      <c r="KHL4" s="68"/>
      <c r="KHM4" s="68"/>
      <c r="KHN4" s="68"/>
      <c r="KHO4" s="68"/>
      <c r="KHP4" s="68"/>
      <c r="KHQ4" s="68"/>
      <c r="KHR4" s="68"/>
      <c r="KHS4" s="68"/>
      <c r="KHT4" s="68"/>
      <c r="KHU4" s="68"/>
      <c r="KHV4" s="68"/>
      <c r="KHW4" s="68"/>
      <c r="KHX4" s="68"/>
      <c r="KHY4" s="68"/>
      <c r="KHZ4" s="68"/>
      <c r="KIA4" s="68"/>
      <c r="KIB4" s="68"/>
      <c r="KIC4" s="68"/>
      <c r="KID4" s="68"/>
      <c r="KIE4" s="68"/>
      <c r="KIF4" s="68"/>
      <c r="KIG4" s="68"/>
      <c r="KIH4" s="68"/>
      <c r="KII4" s="68"/>
      <c r="KIJ4" s="68"/>
      <c r="KIK4" s="68"/>
      <c r="KIL4" s="68"/>
      <c r="KIM4" s="68"/>
      <c r="KIN4" s="68"/>
      <c r="KIO4" s="68"/>
      <c r="KIP4" s="68"/>
      <c r="KIQ4" s="68"/>
      <c r="KIR4" s="68"/>
      <c r="KIS4" s="68"/>
      <c r="KIT4" s="68"/>
      <c r="KIU4" s="68"/>
      <c r="KIV4" s="68"/>
      <c r="KIW4" s="68"/>
      <c r="KIX4" s="68"/>
      <c r="KIY4" s="68"/>
      <c r="KIZ4" s="68"/>
      <c r="KJA4" s="68"/>
      <c r="KJB4" s="68"/>
      <c r="KJC4" s="68"/>
      <c r="KJD4" s="68"/>
      <c r="KJE4" s="68"/>
      <c r="KJF4" s="68"/>
      <c r="KJG4" s="68"/>
      <c r="KJH4" s="68"/>
      <c r="KJI4" s="68"/>
      <c r="KJJ4" s="68"/>
      <c r="KJK4" s="68"/>
      <c r="KJL4" s="68"/>
      <c r="KJM4" s="68"/>
      <c r="KJN4" s="68"/>
      <c r="KJO4" s="68"/>
      <c r="KJP4" s="68"/>
      <c r="KJQ4" s="68"/>
      <c r="KJR4" s="68"/>
      <c r="KJS4" s="68"/>
      <c r="KJT4" s="68"/>
      <c r="KJU4" s="68"/>
      <c r="KJV4" s="68"/>
      <c r="KJW4" s="68"/>
      <c r="KJX4" s="68"/>
      <c r="KJY4" s="68"/>
      <c r="KJZ4" s="68"/>
      <c r="KKA4" s="68"/>
      <c r="KKB4" s="68"/>
      <c r="KKC4" s="68"/>
      <c r="KKD4" s="68"/>
      <c r="KKE4" s="68"/>
      <c r="KKF4" s="68"/>
      <c r="KKG4" s="68"/>
      <c r="KKH4" s="68"/>
      <c r="KKI4" s="68"/>
      <c r="KKJ4" s="68"/>
      <c r="KKK4" s="68"/>
      <c r="KKL4" s="68"/>
      <c r="KKM4" s="68"/>
      <c r="KKN4" s="68"/>
      <c r="KKO4" s="68"/>
      <c r="KKP4" s="68"/>
      <c r="KKQ4" s="68"/>
      <c r="KKR4" s="68"/>
      <c r="KKS4" s="68"/>
      <c r="KKT4" s="68"/>
      <c r="KKU4" s="68"/>
      <c r="KKV4" s="68"/>
      <c r="KKW4" s="68"/>
      <c r="KKX4" s="68"/>
      <c r="KKY4" s="68"/>
      <c r="KKZ4" s="68"/>
      <c r="KLA4" s="68"/>
      <c r="KLB4" s="68"/>
      <c r="KLC4" s="68"/>
      <c r="KLD4" s="68"/>
      <c r="KLE4" s="68"/>
      <c r="KLF4" s="68"/>
      <c r="KLG4" s="68"/>
      <c r="KLH4" s="68"/>
      <c r="KLI4" s="68"/>
      <c r="KLJ4" s="68"/>
      <c r="KLK4" s="68"/>
      <c r="KLL4" s="68"/>
      <c r="KLM4" s="68"/>
      <c r="KLN4" s="68"/>
      <c r="KLO4" s="68"/>
      <c r="KLP4" s="68"/>
      <c r="KLQ4" s="68"/>
      <c r="KLR4" s="68"/>
      <c r="KLS4" s="68"/>
      <c r="KLT4" s="68"/>
      <c r="KLU4" s="68"/>
      <c r="KLV4" s="68"/>
      <c r="KLW4" s="68"/>
      <c r="KLX4" s="68"/>
      <c r="KLY4" s="68"/>
      <c r="KLZ4" s="68"/>
      <c r="KMA4" s="68"/>
      <c r="KMB4" s="68"/>
      <c r="KMC4" s="68"/>
      <c r="KMD4" s="68"/>
      <c r="KME4" s="68"/>
      <c r="KMF4" s="68"/>
      <c r="KMG4" s="68"/>
      <c r="KMH4" s="68"/>
      <c r="KMI4" s="68"/>
      <c r="KMJ4" s="68"/>
      <c r="KMK4" s="68"/>
      <c r="KML4" s="68"/>
      <c r="KMM4" s="68"/>
      <c r="KMN4" s="68"/>
      <c r="KMO4" s="68"/>
      <c r="KMP4" s="68"/>
      <c r="KMQ4" s="68"/>
      <c r="KMR4" s="68"/>
      <c r="KMS4" s="68"/>
      <c r="KMT4" s="68"/>
      <c r="KMU4" s="68"/>
      <c r="KMV4" s="68"/>
      <c r="KMW4" s="68"/>
      <c r="KMX4" s="68"/>
      <c r="KMY4" s="68"/>
      <c r="KMZ4" s="68"/>
      <c r="KNA4" s="68"/>
      <c r="KNB4" s="68"/>
      <c r="KNC4" s="68"/>
      <c r="KND4" s="68"/>
      <c r="KNE4" s="68"/>
      <c r="KNF4" s="68"/>
      <c r="KNG4" s="68"/>
      <c r="KNH4" s="68"/>
      <c r="KNI4" s="68"/>
      <c r="KNJ4" s="68"/>
      <c r="KNK4" s="68"/>
      <c r="KNL4" s="68"/>
      <c r="KNM4" s="68"/>
      <c r="KNN4" s="68"/>
      <c r="KNO4" s="68"/>
      <c r="KNP4" s="68"/>
      <c r="KNQ4" s="68"/>
      <c r="KNR4" s="68"/>
      <c r="KNS4" s="68"/>
      <c r="KNT4" s="68"/>
      <c r="KNU4" s="68"/>
      <c r="KNV4" s="68"/>
      <c r="KNW4" s="68"/>
      <c r="KNX4" s="68"/>
      <c r="KNY4" s="68"/>
      <c r="KNZ4" s="68"/>
      <c r="KOA4" s="68"/>
      <c r="KOB4" s="68"/>
      <c r="KOC4" s="68"/>
      <c r="KOD4" s="68"/>
      <c r="KOE4" s="68"/>
      <c r="KOF4" s="68"/>
      <c r="KOG4" s="68"/>
      <c r="KOH4" s="68"/>
      <c r="KOI4" s="68"/>
      <c r="KOJ4" s="68"/>
      <c r="KOK4" s="68"/>
      <c r="KOL4" s="68"/>
      <c r="KOM4" s="68"/>
      <c r="KON4" s="68"/>
      <c r="KOO4" s="68"/>
      <c r="KOP4" s="68"/>
      <c r="KOQ4" s="68"/>
      <c r="KOR4" s="68"/>
      <c r="KOS4" s="68"/>
      <c r="KOT4" s="68"/>
      <c r="KOU4" s="68"/>
      <c r="KOV4" s="68"/>
      <c r="KOW4" s="68"/>
      <c r="KOX4" s="68"/>
      <c r="KOY4" s="68"/>
      <c r="KOZ4" s="68"/>
      <c r="KPA4" s="68"/>
      <c r="KPB4" s="68"/>
      <c r="KPC4" s="68"/>
      <c r="KPD4" s="68"/>
      <c r="KPE4" s="68"/>
      <c r="KPF4" s="68"/>
      <c r="KPG4" s="68"/>
      <c r="KPH4" s="68"/>
      <c r="KPI4" s="68"/>
      <c r="KPJ4" s="68"/>
      <c r="KPK4" s="68"/>
      <c r="KPL4" s="68"/>
      <c r="KPM4" s="68"/>
      <c r="KPN4" s="68"/>
      <c r="KPO4" s="68"/>
      <c r="KPP4" s="68"/>
      <c r="KPQ4" s="68"/>
      <c r="KPR4" s="68"/>
      <c r="KPS4" s="68"/>
      <c r="KPT4" s="68"/>
      <c r="KPU4" s="68"/>
      <c r="KPV4" s="68"/>
      <c r="KPW4" s="68"/>
      <c r="KPX4" s="68"/>
      <c r="KPY4" s="68"/>
      <c r="KPZ4" s="68"/>
      <c r="KQA4" s="68"/>
      <c r="KQB4" s="68"/>
      <c r="KQC4" s="68"/>
      <c r="KQD4" s="68"/>
      <c r="KQE4" s="68"/>
      <c r="KQF4" s="68"/>
      <c r="KQG4" s="68"/>
      <c r="KQH4" s="68"/>
      <c r="KQI4" s="68"/>
      <c r="KQJ4" s="68"/>
      <c r="KQK4" s="68"/>
      <c r="KQL4" s="68"/>
      <c r="KQM4" s="68"/>
      <c r="KQN4" s="68"/>
      <c r="KQO4" s="68"/>
      <c r="KQP4" s="68"/>
      <c r="KQQ4" s="68"/>
      <c r="KQR4" s="68"/>
      <c r="KQS4" s="68"/>
      <c r="KQT4" s="68"/>
      <c r="KQU4" s="68"/>
      <c r="KQV4" s="68"/>
      <c r="KQW4" s="68"/>
      <c r="KQX4" s="68"/>
      <c r="KQY4" s="68"/>
      <c r="KQZ4" s="68"/>
      <c r="KRA4" s="68"/>
      <c r="KRB4" s="68"/>
      <c r="KRC4" s="68"/>
      <c r="KRD4" s="68"/>
      <c r="KRE4" s="68"/>
      <c r="KRF4" s="68"/>
      <c r="KRG4" s="68"/>
      <c r="KRH4" s="68"/>
      <c r="KRI4" s="68"/>
      <c r="KRJ4" s="68"/>
      <c r="KRK4" s="68"/>
      <c r="KRL4" s="68"/>
      <c r="KRM4" s="68"/>
      <c r="KRN4" s="68"/>
      <c r="KRO4" s="68"/>
      <c r="KRP4" s="68"/>
      <c r="KRQ4" s="68"/>
      <c r="KRR4" s="68"/>
      <c r="KRS4" s="68"/>
      <c r="KRT4" s="68"/>
      <c r="KRU4" s="68"/>
      <c r="KRV4" s="68"/>
      <c r="KRW4" s="68"/>
      <c r="KRX4" s="68"/>
      <c r="KRY4" s="68"/>
      <c r="KRZ4" s="68"/>
      <c r="KSA4" s="68"/>
      <c r="KSB4" s="68"/>
      <c r="KSC4" s="68"/>
      <c r="KSD4" s="68"/>
      <c r="KSE4" s="68"/>
      <c r="KSF4" s="68"/>
      <c r="KSG4" s="68"/>
      <c r="KSH4" s="68"/>
      <c r="KSI4" s="68"/>
      <c r="KSJ4" s="68"/>
      <c r="KSK4" s="68"/>
      <c r="KSL4" s="68"/>
      <c r="KSM4" s="68"/>
      <c r="KSN4" s="68"/>
      <c r="KSO4" s="68"/>
      <c r="KSP4" s="68"/>
      <c r="KSQ4" s="68"/>
      <c r="KSR4" s="68"/>
      <c r="KSS4" s="68"/>
      <c r="KST4" s="68"/>
      <c r="KSU4" s="68"/>
      <c r="KSV4" s="68"/>
      <c r="KSW4" s="68"/>
      <c r="KSX4" s="68"/>
      <c r="KSY4" s="68"/>
      <c r="KSZ4" s="68"/>
      <c r="KTA4" s="68"/>
      <c r="KTB4" s="68"/>
      <c r="KTC4" s="68"/>
      <c r="KTD4" s="68"/>
      <c r="KTE4" s="68"/>
      <c r="KTF4" s="68"/>
      <c r="KTG4" s="68"/>
      <c r="KTH4" s="68"/>
      <c r="KTI4" s="68"/>
      <c r="KTJ4" s="68"/>
      <c r="KTK4" s="68"/>
      <c r="KTL4" s="68"/>
      <c r="KTM4" s="68"/>
      <c r="KTN4" s="68"/>
      <c r="KTO4" s="68"/>
      <c r="KTP4" s="68"/>
      <c r="KTQ4" s="68"/>
      <c r="KTR4" s="68"/>
      <c r="KTS4" s="68"/>
      <c r="KTT4" s="68"/>
      <c r="KTU4" s="68"/>
      <c r="KTV4" s="68"/>
      <c r="KTW4" s="68"/>
      <c r="KTX4" s="68"/>
      <c r="KTY4" s="68"/>
      <c r="KTZ4" s="68"/>
      <c r="KUA4" s="68"/>
      <c r="KUB4" s="68"/>
      <c r="KUC4" s="68"/>
      <c r="KUD4" s="68"/>
      <c r="KUE4" s="68"/>
      <c r="KUF4" s="68"/>
      <c r="KUG4" s="68"/>
      <c r="KUH4" s="68"/>
      <c r="KUI4" s="68"/>
      <c r="KUJ4" s="68"/>
      <c r="KUK4" s="68"/>
      <c r="KUL4" s="68"/>
      <c r="KUM4" s="68"/>
      <c r="KUN4" s="68"/>
      <c r="KUO4" s="68"/>
      <c r="KUP4" s="68"/>
      <c r="KUQ4" s="68"/>
      <c r="KUR4" s="68"/>
      <c r="KUS4" s="68"/>
      <c r="KUT4" s="68"/>
      <c r="KUU4" s="68"/>
      <c r="KUV4" s="68"/>
      <c r="KUW4" s="68"/>
      <c r="KUX4" s="68"/>
      <c r="KUY4" s="68"/>
      <c r="KUZ4" s="68"/>
      <c r="KVA4" s="68"/>
      <c r="KVB4" s="68"/>
      <c r="KVC4" s="68"/>
      <c r="KVD4" s="68"/>
      <c r="KVE4" s="68"/>
      <c r="KVF4" s="68"/>
      <c r="KVG4" s="68"/>
      <c r="KVH4" s="68"/>
      <c r="KVI4" s="68"/>
      <c r="KVJ4" s="68"/>
      <c r="KVK4" s="68"/>
      <c r="KVL4" s="68"/>
      <c r="KVM4" s="68"/>
      <c r="KVN4" s="68"/>
      <c r="KVO4" s="68"/>
      <c r="KVP4" s="68"/>
      <c r="KVQ4" s="68"/>
      <c r="KVR4" s="68"/>
      <c r="KVS4" s="68"/>
      <c r="KVT4" s="68"/>
      <c r="KVU4" s="68"/>
      <c r="KVV4" s="68"/>
      <c r="KVW4" s="68"/>
      <c r="KVX4" s="68"/>
      <c r="KVY4" s="68"/>
      <c r="KVZ4" s="68"/>
      <c r="KWA4" s="68"/>
      <c r="KWB4" s="68"/>
      <c r="KWC4" s="68"/>
      <c r="KWD4" s="68"/>
      <c r="KWE4" s="68"/>
      <c r="KWF4" s="68"/>
      <c r="KWG4" s="68"/>
      <c r="KWH4" s="68"/>
      <c r="KWI4" s="68"/>
      <c r="KWJ4" s="68"/>
      <c r="KWK4" s="68"/>
      <c r="KWL4" s="68"/>
      <c r="KWM4" s="68"/>
      <c r="KWN4" s="68"/>
      <c r="KWO4" s="68"/>
      <c r="KWP4" s="68"/>
      <c r="KWQ4" s="68"/>
      <c r="KWR4" s="68"/>
      <c r="KWS4" s="68"/>
      <c r="KWT4" s="68"/>
      <c r="KWU4" s="68"/>
      <c r="KWV4" s="68"/>
      <c r="KWW4" s="68"/>
      <c r="KWX4" s="68"/>
      <c r="KWY4" s="68"/>
      <c r="KWZ4" s="68"/>
      <c r="KXA4" s="68"/>
      <c r="KXB4" s="68"/>
      <c r="KXC4" s="68"/>
      <c r="KXD4" s="68"/>
      <c r="KXE4" s="68"/>
      <c r="KXF4" s="68"/>
      <c r="KXG4" s="68"/>
      <c r="KXH4" s="68"/>
      <c r="KXI4" s="68"/>
      <c r="KXJ4" s="68"/>
      <c r="KXK4" s="68"/>
      <c r="KXL4" s="68"/>
      <c r="KXM4" s="68"/>
      <c r="KXN4" s="68"/>
      <c r="KXO4" s="68"/>
      <c r="KXP4" s="68"/>
      <c r="KXQ4" s="68"/>
      <c r="KXR4" s="68"/>
      <c r="KXS4" s="68"/>
      <c r="KXT4" s="68"/>
      <c r="KXU4" s="68"/>
      <c r="KXV4" s="68"/>
      <c r="KXW4" s="68"/>
      <c r="KXX4" s="68"/>
      <c r="KXY4" s="68"/>
      <c r="KXZ4" s="68"/>
      <c r="KYA4" s="68"/>
      <c r="KYB4" s="68"/>
      <c r="KYC4" s="68"/>
      <c r="KYD4" s="68"/>
      <c r="KYE4" s="68"/>
      <c r="KYF4" s="68"/>
      <c r="KYG4" s="68"/>
      <c r="KYH4" s="68"/>
      <c r="KYI4" s="68"/>
      <c r="KYJ4" s="68"/>
      <c r="KYK4" s="68"/>
      <c r="KYL4" s="68"/>
      <c r="KYM4" s="68"/>
      <c r="KYN4" s="68"/>
      <c r="KYO4" s="68"/>
      <c r="KYP4" s="68"/>
      <c r="KYQ4" s="68"/>
      <c r="KYR4" s="68"/>
      <c r="KYS4" s="68"/>
      <c r="KYT4" s="68"/>
      <c r="KYU4" s="68"/>
      <c r="KYV4" s="68"/>
      <c r="KYW4" s="68"/>
      <c r="KYX4" s="68"/>
      <c r="KYY4" s="68"/>
      <c r="KYZ4" s="68"/>
      <c r="KZA4" s="68"/>
      <c r="KZB4" s="68"/>
      <c r="KZC4" s="68"/>
      <c r="KZD4" s="68"/>
      <c r="KZE4" s="68"/>
      <c r="KZF4" s="68"/>
      <c r="KZG4" s="68"/>
      <c r="KZH4" s="68"/>
      <c r="KZI4" s="68"/>
      <c r="KZJ4" s="68"/>
      <c r="KZK4" s="68"/>
      <c r="KZL4" s="68"/>
      <c r="KZM4" s="68"/>
      <c r="KZN4" s="68"/>
      <c r="KZO4" s="68"/>
      <c r="KZP4" s="68"/>
      <c r="KZQ4" s="68"/>
      <c r="KZR4" s="68"/>
      <c r="KZS4" s="68"/>
      <c r="KZT4" s="68"/>
      <c r="KZU4" s="68"/>
      <c r="KZV4" s="68"/>
      <c r="KZW4" s="68"/>
      <c r="KZX4" s="68"/>
      <c r="KZY4" s="68"/>
      <c r="KZZ4" s="68"/>
      <c r="LAA4" s="68"/>
      <c r="LAB4" s="68"/>
      <c r="LAC4" s="68"/>
      <c r="LAD4" s="68"/>
      <c r="LAE4" s="68"/>
      <c r="LAF4" s="68"/>
      <c r="LAG4" s="68"/>
      <c r="LAH4" s="68"/>
      <c r="LAI4" s="68"/>
      <c r="LAJ4" s="68"/>
      <c r="LAK4" s="68"/>
      <c r="LAL4" s="68"/>
      <c r="LAM4" s="68"/>
      <c r="LAN4" s="68"/>
      <c r="LAO4" s="68"/>
      <c r="LAP4" s="68"/>
      <c r="LAQ4" s="68"/>
      <c r="LAR4" s="68"/>
      <c r="LAS4" s="68"/>
      <c r="LAT4" s="68"/>
      <c r="LAU4" s="68"/>
      <c r="LAV4" s="68"/>
      <c r="LAW4" s="68"/>
      <c r="LAX4" s="68"/>
      <c r="LAY4" s="68"/>
      <c r="LAZ4" s="68"/>
      <c r="LBA4" s="68"/>
      <c r="LBB4" s="68"/>
      <c r="LBC4" s="68"/>
      <c r="LBD4" s="68"/>
      <c r="LBE4" s="68"/>
      <c r="LBF4" s="68"/>
      <c r="LBG4" s="68"/>
      <c r="LBH4" s="68"/>
      <c r="LBI4" s="68"/>
      <c r="LBJ4" s="68"/>
      <c r="LBK4" s="68"/>
      <c r="LBL4" s="68"/>
      <c r="LBM4" s="68"/>
      <c r="LBN4" s="68"/>
      <c r="LBO4" s="68"/>
      <c r="LBP4" s="68"/>
      <c r="LBQ4" s="68"/>
      <c r="LBR4" s="68"/>
      <c r="LBS4" s="68"/>
      <c r="LBT4" s="68"/>
      <c r="LBU4" s="68"/>
      <c r="LBV4" s="68"/>
      <c r="LBW4" s="68"/>
      <c r="LBX4" s="68"/>
      <c r="LBY4" s="68"/>
      <c r="LBZ4" s="68"/>
      <c r="LCA4" s="68"/>
      <c r="LCB4" s="68"/>
      <c r="LCC4" s="68"/>
      <c r="LCD4" s="68"/>
      <c r="LCE4" s="68"/>
      <c r="LCF4" s="68"/>
      <c r="LCG4" s="68"/>
      <c r="LCH4" s="68"/>
      <c r="LCI4" s="68"/>
      <c r="LCJ4" s="68"/>
      <c r="LCK4" s="68"/>
      <c r="LCL4" s="68"/>
      <c r="LCM4" s="68"/>
      <c r="LCN4" s="68"/>
      <c r="LCO4" s="68"/>
      <c r="LCP4" s="68"/>
      <c r="LCQ4" s="68"/>
      <c r="LCR4" s="68"/>
      <c r="LCS4" s="68"/>
      <c r="LCT4" s="68"/>
      <c r="LCU4" s="68"/>
      <c r="LCV4" s="68"/>
      <c r="LCW4" s="68"/>
      <c r="LCX4" s="68"/>
      <c r="LCY4" s="68"/>
      <c r="LCZ4" s="68"/>
      <c r="LDA4" s="68"/>
      <c r="LDB4" s="68"/>
      <c r="LDC4" s="68"/>
      <c r="LDD4" s="68"/>
      <c r="LDE4" s="68"/>
      <c r="LDF4" s="68"/>
      <c r="LDG4" s="68"/>
      <c r="LDH4" s="68"/>
      <c r="LDI4" s="68"/>
      <c r="LDJ4" s="68"/>
      <c r="LDK4" s="68"/>
      <c r="LDL4" s="68"/>
      <c r="LDM4" s="68"/>
      <c r="LDN4" s="68"/>
      <c r="LDO4" s="68"/>
      <c r="LDP4" s="68"/>
      <c r="LDQ4" s="68"/>
      <c r="LDR4" s="68"/>
      <c r="LDS4" s="68"/>
      <c r="LDT4" s="68"/>
      <c r="LDU4" s="68"/>
      <c r="LDV4" s="68"/>
      <c r="LDW4" s="68"/>
      <c r="LDX4" s="68"/>
      <c r="LDY4" s="68"/>
      <c r="LDZ4" s="68"/>
      <c r="LEA4" s="68"/>
      <c r="LEB4" s="68"/>
      <c r="LEC4" s="68"/>
      <c r="LED4" s="68"/>
      <c r="LEE4" s="68"/>
      <c r="LEF4" s="68"/>
      <c r="LEG4" s="68"/>
      <c r="LEH4" s="68"/>
      <c r="LEI4" s="68"/>
      <c r="LEJ4" s="68"/>
      <c r="LEK4" s="68"/>
      <c r="LEL4" s="68"/>
      <c r="LEM4" s="68"/>
      <c r="LEN4" s="68"/>
      <c r="LEO4" s="68"/>
      <c r="LEP4" s="68"/>
      <c r="LEQ4" s="68"/>
      <c r="LER4" s="68"/>
      <c r="LES4" s="68"/>
      <c r="LET4" s="68"/>
      <c r="LEU4" s="68"/>
      <c r="LEV4" s="68"/>
      <c r="LEW4" s="68"/>
      <c r="LEX4" s="68"/>
      <c r="LEY4" s="68"/>
      <c r="LEZ4" s="68"/>
      <c r="LFA4" s="68"/>
      <c r="LFB4" s="68"/>
      <c r="LFC4" s="68"/>
      <c r="LFD4" s="68"/>
      <c r="LFE4" s="68"/>
      <c r="LFF4" s="68"/>
      <c r="LFG4" s="68"/>
      <c r="LFH4" s="68"/>
      <c r="LFI4" s="68"/>
      <c r="LFJ4" s="68"/>
      <c r="LFK4" s="68"/>
      <c r="LFL4" s="68"/>
      <c r="LFM4" s="68"/>
      <c r="LFN4" s="68"/>
      <c r="LFO4" s="68"/>
      <c r="LFP4" s="68"/>
      <c r="LFQ4" s="68"/>
      <c r="LFR4" s="68"/>
      <c r="LFS4" s="68"/>
      <c r="LFT4" s="68"/>
      <c r="LFU4" s="68"/>
      <c r="LFV4" s="68"/>
      <c r="LFW4" s="68"/>
      <c r="LFX4" s="68"/>
      <c r="LFY4" s="68"/>
      <c r="LFZ4" s="68"/>
      <c r="LGA4" s="68"/>
      <c r="LGB4" s="68"/>
      <c r="LGC4" s="68"/>
      <c r="LGD4" s="68"/>
      <c r="LGE4" s="68"/>
      <c r="LGF4" s="68"/>
      <c r="LGG4" s="68"/>
      <c r="LGH4" s="68"/>
      <c r="LGI4" s="68"/>
      <c r="LGJ4" s="68"/>
      <c r="LGK4" s="68"/>
      <c r="LGL4" s="68"/>
      <c r="LGM4" s="68"/>
      <c r="LGN4" s="68"/>
      <c r="LGO4" s="68"/>
      <c r="LGP4" s="68"/>
      <c r="LGQ4" s="68"/>
      <c r="LGR4" s="68"/>
      <c r="LGS4" s="68"/>
      <c r="LGT4" s="68"/>
      <c r="LGU4" s="68"/>
      <c r="LGV4" s="68"/>
      <c r="LGW4" s="68"/>
      <c r="LGX4" s="68"/>
      <c r="LGY4" s="68"/>
      <c r="LGZ4" s="68"/>
      <c r="LHA4" s="68"/>
      <c r="LHB4" s="68"/>
      <c r="LHC4" s="68"/>
      <c r="LHD4" s="68"/>
      <c r="LHE4" s="68"/>
      <c r="LHF4" s="68"/>
      <c r="LHG4" s="68"/>
      <c r="LHH4" s="68"/>
      <c r="LHI4" s="68"/>
      <c r="LHJ4" s="68"/>
      <c r="LHK4" s="68"/>
      <c r="LHL4" s="68"/>
      <c r="LHM4" s="68"/>
      <c r="LHN4" s="68"/>
      <c r="LHO4" s="68"/>
      <c r="LHP4" s="68"/>
      <c r="LHQ4" s="68"/>
      <c r="LHR4" s="68"/>
      <c r="LHS4" s="68"/>
      <c r="LHT4" s="68"/>
      <c r="LHU4" s="68"/>
      <c r="LHV4" s="68"/>
      <c r="LHW4" s="68"/>
      <c r="LHX4" s="68"/>
      <c r="LHY4" s="68"/>
      <c r="LHZ4" s="68"/>
      <c r="LIA4" s="68"/>
      <c r="LIB4" s="68"/>
      <c r="LIC4" s="68"/>
      <c r="LID4" s="68"/>
      <c r="LIE4" s="68"/>
      <c r="LIF4" s="68"/>
      <c r="LIG4" s="68"/>
      <c r="LIH4" s="68"/>
      <c r="LII4" s="68"/>
      <c r="LIJ4" s="68"/>
      <c r="LIK4" s="68"/>
      <c r="LIL4" s="68"/>
      <c r="LIM4" s="68"/>
      <c r="LIN4" s="68"/>
      <c r="LIO4" s="68"/>
      <c r="LIP4" s="68"/>
      <c r="LIQ4" s="68"/>
      <c r="LIR4" s="68"/>
      <c r="LIS4" s="68"/>
      <c r="LIT4" s="68"/>
      <c r="LIU4" s="68"/>
      <c r="LIV4" s="68"/>
      <c r="LIW4" s="68"/>
      <c r="LIX4" s="68"/>
      <c r="LIY4" s="68"/>
      <c r="LIZ4" s="68"/>
      <c r="LJA4" s="68"/>
      <c r="LJB4" s="68"/>
      <c r="LJC4" s="68"/>
      <c r="LJD4" s="68"/>
      <c r="LJE4" s="68"/>
      <c r="LJF4" s="68"/>
      <c r="LJG4" s="68"/>
      <c r="LJH4" s="68"/>
      <c r="LJI4" s="68"/>
      <c r="LJJ4" s="68"/>
      <c r="LJK4" s="68"/>
      <c r="LJL4" s="68"/>
      <c r="LJM4" s="68"/>
      <c r="LJN4" s="68"/>
      <c r="LJO4" s="68"/>
      <c r="LJP4" s="68"/>
      <c r="LJQ4" s="68"/>
      <c r="LJR4" s="68"/>
      <c r="LJS4" s="68"/>
      <c r="LJT4" s="68"/>
      <c r="LJU4" s="68"/>
      <c r="LJV4" s="68"/>
      <c r="LJW4" s="68"/>
      <c r="LJX4" s="68"/>
      <c r="LJY4" s="68"/>
      <c r="LJZ4" s="68"/>
      <c r="LKA4" s="68"/>
      <c r="LKB4" s="68"/>
      <c r="LKC4" s="68"/>
      <c r="LKD4" s="68"/>
      <c r="LKE4" s="68"/>
      <c r="LKF4" s="68"/>
      <c r="LKG4" s="68"/>
      <c r="LKH4" s="68"/>
      <c r="LKI4" s="68"/>
      <c r="LKJ4" s="68"/>
      <c r="LKK4" s="68"/>
      <c r="LKL4" s="68"/>
      <c r="LKM4" s="68"/>
      <c r="LKN4" s="68"/>
      <c r="LKO4" s="68"/>
      <c r="LKP4" s="68"/>
      <c r="LKQ4" s="68"/>
      <c r="LKR4" s="68"/>
      <c r="LKS4" s="68"/>
      <c r="LKT4" s="68"/>
      <c r="LKU4" s="68"/>
      <c r="LKV4" s="68"/>
      <c r="LKW4" s="68"/>
      <c r="LKX4" s="68"/>
      <c r="LKY4" s="68"/>
      <c r="LKZ4" s="68"/>
      <c r="LLA4" s="68"/>
      <c r="LLB4" s="68"/>
      <c r="LLC4" s="68"/>
      <c r="LLD4" s="68"/>
      <c r="LLE4" s="68"/>
      <c r="LLF4" s="68"/>
      <c r="LLG4" s="68"/>
      <c r="LLH4" s="68"/>
      <c r="LLI4" s="68"/>
      <c r="LLJ4" s="68"/>
      <c r="LLK4" s="68"/>
      <c r="LLL4" s="68"/>
      <c r="LLM4" s="68"/>
      <c r="LLN4" s="68"/>
      <c r="LLO4" s="68"/>
      <c r="LLP4" s="68"/>
      <c r="LLQ4" s="68"/>
      <c r="LLR4" s="68"/>
      <c r="LLS4" s="68"/>
      <c r="LLT4" s="68"/>
      <c r="LLU4" s="68"/>
      <c r="LLV4" s="68"/>
      <c r="LLW4" s="68"/>
      <c r="LLX4" s="68"/>
      <c r="LLY4" s="68"/>
      <c r="LLZ4" s="68"/>
      <c r="LMA4" s="68"/>
      <c r="LMB4" s="68"/>
      <c r="LMC4" s="68"/>
      <c r="LMD4" s="68"/>
      <c r="LME4" s="68"/>
      <c r="LMF4" s="68"/>
      <c r="LMG4" s="68"/>
      <c r="LMH4" s="68"/>
      <c r="LMI4" s="68"/>
      <c r="LMJ4" s="68"/>
      <c r="LMK4" s="68"/>
      <c r="LML4" s="68"/>
      <c r="LMM4" s="68"/>
      <c r="LMN4" s="68"/>
      <c r="LMO4" s="68"/>
      <c r="LMP4" s="68"/>
      <c r="LMQ4" s="68"/>
      <c r="LMR4" s="68"/>
      <c r="LMS4" s="68"/>
      <c r="LMT4" s="68"/>
      <c r="LMU4" s="68"/>
      <c r="LMV4" s="68"/>
      <c r="LMW4" s="68"/>
      <c r="LMX4" s="68"/>
      <c r="LMY4" s="68"/>
      <c r="LMZ4" s="68"/>
      <c r="LNA4" s="68"/>
      <c r="LNB4" s="68"/>
      <c r="LNC4" s="68"/>
      <c r="LND4" s="68"/>
      <c r="LNE4" s="68"/>
      <c r="LNF4" s="68"/>
      <c r="LNG4" s="68"/>
      <c r="LNH4" s="68"/>
      <c r="LNI4" s="68"/>
      <c r="LNJ4" s="68"/>
      <c r="LNK4" s="68"/>
      <c r="LNL4" s="68"/>
      <c r="LNM4" s="68"/>
      <c r="LNN4" s="68"/>
      <c r="LNO4" s="68"/>
      <c r="LNP4" s="68"/>
      <c r="LNQ4" s="68"/>
      <c r="LNR4" s="68"/>
      <c r="LNS4" s="68"/>
      <c r="LNT4" s="68"/>
      <c r="LNU4" s="68"/>
      <c r="LNV4" s="68"/>
      <c r="LNW4" s="68"/>
      <c r="LNX4" s="68"/>
      <c r="LNY4" s="68"/>
      <c r="LNZ4" s="68"/>
      <c r="LOA4" s="68"/>
      <c r="LOB4" s="68"/>
      <c r="LOC4" s="68"/>
      <c r="LOD4" s="68"/>
      <c r="LOE4" s="68"/>
      <c r="LOF4" s="68"/>
      <c r="LOG4" s="68"/>
      <c r="LOH4" s="68"/>
      <c r="LOI4" s="68"/>
      <c r="LOJ4" s="68"/>
      <c r="LOK4" s="68"/>
      <c r="LOL4" s="68"/>
      <c r="LOM4" s="68"/>
      <c r="LON4" s="68"/>
      <c r="LOO4" s="68"/>
      <c r="LOP4" s="68"/>
      <c r="LOQ4" s="68"/>
      <c r="LOR4" s="68"/>
      <c r="LOS4" s="68"/>
      <c r="LOT4" s="68"/>
      <c r="LOU4" s="68"/>
      <c r="LOV4" s="68"/>
      <c r="LOW4" s="68"/>
      <c r="LOX4" s="68"/>
      <c r="LOY4" s="68"/>
      <c r="LOZ4" s="68"/>
      <c r="LPA4" s="68"/>
      <c r="LPB4" s="68"/>
      <c r="LPC4" s="68"/>
      <c r="LPD4" s="68"/>
      <c r="LPE4" s="68"/>
      <c r="LPF4" s="68"/>
      <c r="LPG4" s="68"/>
      <c r="LPH4" s="68"/>
      <c r="LPI4" s="68"/>
      <c r="LPJ4" s="68"/>
      <c r="LPK4" s="68"/>
      <c r="LPL4" s="68"/>
      <c r="LPM4" s="68"/>
      <c r="LPN4" s="68"/>
      <c r="LPO4" s="68"/>
      <c r="LPP4" s="68"/>
      <c r="LPQ4" s="68"/>
      <c r="LPR4" s="68"/>
      <c r="LPS4" s="68"/>
      <c r="LPT4" s="68"/>
      <c r="LPU4" s="68"/>
      <c r="LPV4" s="68"/>
      <c r="LPW4" s="68"/>
      <c r="LPX4" s="68"/>
      <c r="LPY4" s="68"/>
      <c r="LPZ4" s="68"/>
      <c r="LQA4" s="68"/>
      <c r="LQB4" s="68"/>
      <c r="LQC4" s="68"/>
      <c r="LQD4" s="68"/>
      <c r="LQE4" s="68"/>
      <c r="LQF4" s="68"/>
      <c r="LQG4" s="68"/>
      <c r="LQH4" s="68"/>
      <c r="LQI4" s="68"/>
      <c r="LQJ4" s="68"/>
      <c r="LQK4" s="68"/>
      <c r="LQL4" s="68"/>
      <c r="LQM4" s="68"/>
      <c r="LQN4" s="68"/>
      <c r="LQO4" s="68"/>
      <c r="LQP4" s="68"/>
      <c r="LQQ4" s="68"/>
      <c r="LQR4" s="68"/>
      <c r="LQS4" s="68"/>
      <c r="LQT4" s="68"/>
      <c r="LQU4" s="68"/>
      <c r="LQV4" s="68"/>
      <c r="LQW4" s="68"/>
      <c r="LQX4" s="68"/>
      <c r="LQY4" s="68"/>
      <c r="LQZ4" s="68"/>
      <c r="LRA4" s="68"/>
      <c r="LRB4" s="68"/>
      <c r="LRC4" s="68"/>
      <c r="LRD4" s="68"/>
      <c r="LRE4" s="68"/>
      <c r="LRF4" s="68"/>
      <c r="LRG4" s="68"/>
      <c r="LRH4" s="68"/>
      <c r="LRI4" s="68"/>
      <c r="LRJ4" s="68"/>
      <c r="LRK4" s="68"/>
      <c r="LRL4" s="68"/>
      <c r="LRM4" s="68"/>
      <c r="LRN4" s="68"/>
      <c r="LRO4" s="68"/>
      <c r="LRP4" s="68"/>
      <c r="LRQ4" s="68"/>
      <c r="LRR4" s="68"/>
      <c r="LRS4" s="68"/>
      <c r="LRT4" s="68"/>
      <c r="LRU4" s="68"/>
      <c r="LRV4" s="68"/>
      <c r="LRW4" s="68"/>
      <c r="LRX4" s="68"/>
      <c r="LRY4" s="68"/>
      <c r="LRZ4" s="68"/>
      <c r="LSA4" s="68"/>
      <c r="LSB4" s="68"/>
      <c r="LSC4" s="68"/>
      <c r="LSD4" s="68"/>
      <c r="LSE4" s="68"/>
      <c r="LSF4" s="68"/>
      <c r="LSG4" s="68"/>
      <c r="LSH4" s="68"/>
      <c r="LSI4" s="68"/>
      <c r="LSJ4" s="68"/>
      <c r="LSK4" s="68"/>
      <c r="LSL4" s="68"/>
      <c r="LSM4" s="68"/>
      <c r="LSN4" s="68"/>
      <c r="LSO4" s="68"/>
      <c r="LSP4" s="68"/>
      <c r="LSQ4" s="68"/>
      <c r="LSR4" s="68"/>
      <c r="LSS4" s="68"/>
      <c r="LST4" s="68"/>
      <c r="LSU4" s="68"/>
      <c r="LSV4" s="68"/>
      <c r="LSW4" s="68"/>
      <c r="LSX4" s="68"/>
      <c r="LSY4" s="68"/>
      <c r="LSZ4" s="68"/>
      <c r="LTA4" s="68"/>
      <c r="LTB4" s="68"/>
      <c r="LTC4" s="68"/>
      <c r="LTD4" s="68"/>
      <c r="LTE4" s="68"/>
      <c r="LTF4" s="68"/>
      <c r="LTG4" s="68"/>
      <c r="LTH4" s="68"/>
      <c r="LTI4" s="68"/>
      <c r="LTJ4" s="68"/>
      <c r="LTK4" s="68"/>
      <c r="LTL4" s="68"/>
      <c r="LTM4" s="68"/>
      <c r="LTN4" s="68"/>
      <c r="LTO4" s="68"/>
      <c r="LTP4" s="68"/>
      <c r="LTQ4" s="68"/>
      <c r="LTR4" s="68"/>
      <c r="LTS4" s="68"/>
      <c r="LTT4" s="68"/>
      <c r="LTU4" s="68"/>
      <c r="LTV4" s="68"/>
      <c r="LTW4" s="68"/>
      <c r="LTX4" s="68"/>
      <c r="LTY4" s="68"/>
      <c r="LTZ4" s="68"/>
      <c r="LUA4" s="68"/>
      <c r="LUB4" s="68"/>
      <c r="LUC4" s="68"/>
      <c r="LUD4" s="68"/>
      <c r="LUE4" s="68"/>
      <c r="LUF4" s="68"/>
      <c r="LUG4" s="68"/>
      <c r="LUH4" s="68"/>
      <c r="LUI4" s="68"/>
      <c r="LUJ4" s="68"/>
      <c r="LUK4" s="68"/>
      <c r="LUL4" s="68"/>
      <c r="LUM4" s="68"/>
      <c r="LUN4" s="68"/>
      <c r="LUO4" s="68"/>
      <c r="LUP4" s="68"/>
      <c r="LUQ4" s="68"/>
      <c r="LUR4" s="68"/>
      <c r="LUS4" s="68"/>
      <c r="LUT4" s="68"/>
      <c r="LUU4" s="68"/>
      <c r="LUV4" s="68"/>
      <c r="LUW4" s="68"/>
      <c r="LUX4" s="68"/>
      <c r="LUY4" s="68"/>
      <c r="LUZ4" s="68"/>
      <c r="LVA4" s="68"/>
      <c r="LVB4" s="68"/>
      <c r="LVC4" s="68"/>
      <c r="LVD4" s="68"/>
      <c r="LVE4" s="68"/>
      <c r="LVF4" s="68"/>
      <c r="LVG4" s="68"/>
      <c r="LVH4" s="68"/>
      <c r="LVI4" s="68"/>
      <c r="LVJ4" s="68"/>
      <c r="LVK4" s="68"/>
      <c r="LVL4" s="68"/>
      <c r="LVM4" s="68"/>
      <c r="LVN4" s="68"/>
      <c r="LVO4" s="68"/>
      <c r="LVP4" s="68"/>
      <c r="LVQ4" s="68"/>
      <c r="LVR4" s="68"/>
      <c r="LVS4" s="68"/>
      <c r="LVT4" s="68"/>
      <c r="LVU4" s="68"/>
      <c r="LVV4" s="68"/>
      <c r="LVW4" s="68"/>
      <c r="LVX4" s="68"/>
      <c r="LVY4" s="68"/>
      <c r="LVZ4" s="68"/>
      <c r="LWA4" s="68"/>
      <c r="LWB4" s="68"/>
      <c r="LWC4" s="68"/>
      <c r="LWD4" s="68"/>
      <c r="LWE4" s="68"/>
      <c r="LWF4" s="68"/>
      <c r="LWG4" s="68"/>
      <c r="LWH4" s="68"/>
      <c r="LWI4" s="68"/>
      <c r="LWJ4" s="68"/>
      <c r="LWK4" s="68"/>
      <c r="LWL4" s="68"/>
      <c r="LWM4" s="68"/>
      <c r="LWN4" s="68"/>
      <c r="LWO4" s="68"/>
      <c r="LWP4" s="68"/>
      <c r="LWQ4" s="68"/>
      <c r="LWR4" s="68"/>
      <c r="LWS4" s="68"/>
      <c r="LWT4" s="68"/>
      <c r="LWU4" s="68"/>
      <c r="LWV4" s="68"/>
      <c r="LWW4" s="68"/>
      <c r="LWX4" s="68"/>
      <c r="LWY4" s="68"/>
      <c r="LWZ4" s="68"/>
      <c r="LXA4" s="68"/>
      <c r="LXB4" s="68"/>
      <c r="LXC4" s="68"/>
      <c r="LXD4" s="68"/>
      <c r="LXE4" s="68"/>
      <c r="LXF4" s="68"/>
      <c r="LXG4" s="68"/>
      <c r="LXH4" s="68"/>
      <c r="LXI4" s="68"/>
      <c r="LXJ4" s="68"/>
      <c r="LXK4" s="68"/>
      <c r="LXL4" s="68"/>
      <c r="LXM4" s="68"/>
      <c r="LXN4" s="68"/>
      <c r="LXO4" s="68"/>
      <c r="LXP4" s="68"/>
      <c r="LXQ4" s="68"/>
      <c r="LXR4" s="68"/>
      <c r="LXS4" s="68"/>
      <c r="LXT4" s="68"/>
      <c r="LXU4" s="68"/>
      <c r="LXV4" s="68"/>
      <c r="LXW4" s="68"/>
      <c r="LXX4" s="68"/>
      <c r="LXY4" s="68"/>
      <c r="LXZ4" s="68"/>
      <c r="LYA4" s="68"/>
      <c r="LYB4" s="68"/>
      <c r="LYC4" s="68"/>
      <c r="LYD4" s="68"/>
      <c r="LYE4" s="68"/>
      <c r="LYF4" s="68"/>
      <c r="LYG4" s="68"/>
      <c r="LYH4" s="68"/>
      <c r="LYI4" s="68"/>
      <c r="LYJ4" s="68"/>
      <c r="LYK4" s="68"/>
      <c r="LYL4" s="68"/>
      <c r="LYM4" s="68"/>
      <c r="LYN4" s="68"/>
      <c r="LYO4" s="68"/>
      <c r="LYP4" s="68"/>
      <c r="LYQ4" s="68"/>
      <c r="LYR4" s="68"/>
      <c r="LYS4" s="68"/>
      <c r="LYT4" s="68"/>
      <c r="LYU4" s="68"/>
      <c r="LYV4" s="68"/>
      <c r="LYW4" s="68"/>
      <c r="LYX4" s="68"/>
      <c r="LYY4" s="68"/>
      <c r="LYZ4" s="68"/>
      <c r="LZA4" s="68"/>
      <c r="LZB4" s="68"/>
      <c r="LZC4" s="68"/>
      <c r="LZD4" s="68"/>
      <c r="LZE4" s="68"/>
      <c r="LZF4" s="68"/>
      <c r="LZG4" s="68"/>
      <c r="LZH4" s="68"/>
      <c r="LZI4" s="68"/>
      <c r="LZJ4" s="68"/>
      <c r="LZK4" s="68"/>
      <c r="LZL4" s="68"/>
      <c r="LZM4" s="68"/>
      <c r="LZN4" s="68"/>
      <c r="LZO4" s="68"/>
      <c r="LZP4" s="68"/>
      <c r="LZQ4" s="68"/>
      <c r="LZR4" s="68"/>
      <c r="LZS4" s="68"/>
      <c r="LZT4" s="68"/>
      <c r="LZU4" s="68"/>
      <c r="LZV4" s="68"/>
      <c r="LZW4" s="68"/>
      <c r="LZX4" s="68"/>
      <c r="LZY4" s="68"/>
      <c r="LZZ4" s="68"/>
      <c r="MAA4" s="68"/>
      <c r="MAB4" s="68"/>
      <c r="MAC4" s="68"/>
      <c r="MAD4" s="68"/>
      <c r="MAE4" s="68"/>
      <c r="MAF4" s="68"/>
      <c r="MAG4" s="68"/>
      <c r="MAH4" s="68"/>
      <c r="MAI4" s="68"/>
      <c r="MAJ4" s="68"/>
      <c r="MAK4" s="68"/>
      <c r="MAL4" s="68"/>
      <c r="MAM4" s="68"/>
      <c r="MAN4" s="68"/>
      <c r="MAO4" s="68"/>
      <c r="MAP4" s="68"/>
      <c r="MAQ4" s="68"/>
      <c r="MAR4" s="68"/>
      <c r="MAS4" s="68"/>
      <c r="MAT4" s="68"/>
      <c r="MAU4" s="68"/>
      <c r="MAV4" s="68"/>
      <c r="MAW4" s="68"/>
      <c r="MAX4" s="68"/>
      <c r="MAY4" s="68"/>
      <c r="MAZ4" s="68"/>
      <c r="MBA4" s="68"/>
      <c r="MBB4" s="68"/>
      <c r="MBC4" s="68"/>
      <c r="MBD4" s="68"/>
      <c r="MBE4" s="68"/>
      <c r="MBF4" s="68"/>
      <c r="MBG4" s="68"/>
      <c r="MBH4" s="68"/>
      <c r="MBI4" s="68"/>
      <c r="MBJ4" s="68"/>
      <c r="MBK4" s="68"/>
      <c r="MBL4" s="68"/>
      <c r="MBM4" s="68"/>
      <c r="MBN4" s="68"/>
      <c r="MBO4" s="68"/>
      <c r="MBP4" s="68"/>
      <c r="MBQ4" s="68"/>
      <c r="MBR4" s="68"/>
      <c r="MBS4" s="68"/>
      <c r="MBT4" s="68"/>
      <c r="MBU4" s="68"/>
      <c r="MBV4" s="68"/>
      <c r="MBW4" s="68"/>
      <c r="MBX4" s="68"/>
      <c r="MBY4" s="68"/>
      <c r="MBZ4" s="68"/>
      <c r="MCA4" s="68"/>
      <c r="MCB4" s="68"/>
      <c r="MCC4" s="68"/>
      <c r="MCD4" s="68"/>
      <c r="MCE4" s="68"/>
      <c r="MCF4" s="68"/>
      <c r="MCG4" s="68"/>
      <c r="MCH4" s="68"/>
      <c r="MCI4" s="68"/>
      <c r="MCJ4" s="68"/>
      <c r="MCK4" s="68"/>
      <c r="MCL4" s="68"/>
      <c r="MCM4" s="68"/>
      <c r="MCN4" s="68"/>
      <c r="MCO4" s="68"/>
      <c r="MCP4" s="68"/>
      <c r="MCQ4" s="68"/>
      <c r="MCR4" s="68"/>
      <c r="MCS4" s="68"/>
      <c r="MCT4" s="68"/>
      <c r="MCU4" s="68"/>
      <c r="MCV4" s="68"/>
      <c r="MCW4" s="68"/>
      <c r="MCX4" s="68"/>
      <c r="MCY4" s="68"/>
      <c r="MCZ4" s="68"/>
      <c r="MDA4" s="68"/>
      <c r="MDB4" s="68"/>
      <c r="MDC4" s="68"/>
      <c r="MDD4" s="68"/>
      <c r="MDE4" s="68"/>
      <c r="MDF4" s="68"/>
      <c r="MDG4" s="68"/>
      <c r="MDH4" s="68"/>
      <c r="MDI4" s="68"/>
      <c r="MDJ4" s="68"/>
      <c r="MDK4" s="68"/>
      <c r="MDL4" s="68"/>
      <c r="MDM4" s="68"/>
      <c r="MDN4" s="68"/>
      <c r="MDO4" s="68"/>
      <c r="MDP4" s="68"/>
      <c r="MDQ4" s="68"/>
      <c r="MDR4" s="68"/>
      <c r="MDS4" s="68"/>
      <c r="MDT4" s="68"/>
      <c r="MDU4" s="68"/>
      <c r="MDV4" s="68"/>
      <c r="MDW4" s="68"/>
      <c r="MDX4" s="68"/>
      <c r="MDY4" s="68"/>
      <c r="MDZ4" s="68"/>
      <c r="MEA4" s="68"/>
      <c r="MEB4" s="68"/>
      <c r="MEC4" s="68"/>
      <c r="MED4" s="68"/>
      <c r="MEE4" s="68"/>
      <c r="MEF4" s="68"/>
      <c r="MEG4" s="68"/>
      <c r="MEH4" s="68"/>
      <c r="MEI4" s="68"/>
      <c r="MEJ4" s="68"/>
      <c r="MEK4" s="68"/>
      <c r="MEL4" s="68"/>
      <c r="MEM4" s="68"/>
      <c r="MEN4" s="68"/>
      <c r="MEO4" s="68"/>
      <c r="MEP4" s="68"/>
      <c r="MEQ4" s="68"/>
      <c r="MER4" s="68"/>
      <c r="MES4" s="68"/>
      <c r="MET4" s="68"/>
      <c r="MEU4" s="68"/>
      <c r="MEV4" s="68"/>
      <c r="MEW4" s="68"/>
      <c r="MEX4" s="68"/>
      <c r="MEY4" s="68"/>
      <c r="MEZ4" s="68"/>
      <c r="MFA4" s="68"/>
      <c r="MFB4" s="68"/>
      <c r="MFC4" s="68"/>
      <c r="MFD4" s="68"/>
      <c r="MFE4" s="68"/>
      <c r="MFF4" s="68"/>
      <c r="MFG4" s="68"/>
      <c r="MFH4" s="68"/>
      <c r="MFI4" s="68"/>
      <c r="MFJ4" s="68"/>
      <c r="MFK4" s="68"/>
      <c r="MFL4" s="68"/>
      <c r="MFM4" s="68"/>
      <c r="MFN4" s="68"/>
      <c r="MFO4" s="68"/>
      <c r="MFP4" s="68"/>
      <c r="MFQ4" s="68"/>
      <c r="MFR4" s="68"/>
      <c r="MFS4" s="68"/>
      <c r="MFT4" s="68"/>
      <c r="MFU4" s="68"/>
      <c r="MFV4" s="68"/>
      <c r="MFW4" s="68"/>
      <c r="MFX4" s="68"/>
      <c r="MFY4" s="68"/>
      <c r="MFZ4" s="68"/>
      <c r="MGA4" s="68"/>
      <c r="MGB4" s="68"/>
      <c r="MGC4" s="68"/>
      <c r="MGD4" s="68"/>
      <c r="MGE4" s="68"/>
      <c r="MGF4" s="68"/>
      <c r="MGG4" s="68"/>
      <c r="MGH4" s="68"/>
      <c r="MGI4" s="68"/>
      <c r="MGJ4" s="68"/>
      <c r="MGK4" s="68"/>
      <c r="MGL4" s="68"/>
      <c r="MGM4" s="68"/>
      <c r="MGN4" s="68"/>
      <c r="MGO4" s="68"/>
      <c r="MGP4" s="68"/>
      <c r="MGQ4" s="68"/>
      <c r="MGR4" s="68"/>
      <c r="MGS4" s="68"/>
      <c r="MGT4" s="68"/>
      <c r="MGU4" s="68"/>
      <c r="MGV4" s="68"/>
      <c r="MGW4" s="68"/>
      <c r="MGX4" s="68"/>
      <c r="MGY4" s="68"/>
      <c r="MGZ4" s="68"/>
      <c r="MHA4" s="68"/>
      <c r="MHB4" s="68"/>
      <c r="MHC4" s="68"/>
      <c r="MHD4" s="68"/>
      <c r="MHE4" s="68"/>
      <c r="MHF4" s="68"/>
      <c r="MHG4" s="68"/>
      <c r="MHH4" s="68"/>
      <c r="MHI4" s="68"/>
      <c r="MHJ4" s="68"/>
      <c r="MHK4" s="68"/>
      <c r="MHL4" s="68"/>
      <c r="MHM4" s="68"/>
      <c r="MHN4" s="68"/>
      <c r="MHO4" s="68"/>
      <c r="MHP4" s="68"/>
      <c r="MHQ4" s="68"/>
      <c r="MHR4" s="68"/>
      <c r="MHS4" s="68"/>
      <c r="MHT4" s="68"/>
      <c r="MHU4" s="68"/>
      <c r="MHV4" s="68"/>
      <c r="MHW4" s="68"/>
      <c r="MHX4" s="68"/>
      <c r="MHY4" s="68"/>
      <c r="MHZ4" s="68"/>
      <c r="MIA4" s="68"/>
      <c r="MIB4" s="68"/>
      <c r="MIC4" s="68"/>
      <c r="MID4" s="68"/>
      <c r="MIE4" s="68"/>
      <c r="MIF4" s="68"/>
      <c r="MIG4" s="68"/>
      <c r="MIH4" s="68"/>
      <c r="MII4" s="68"/>
      <c r="MIJ4" s="68"/>
      <c r="MIK4" s="68"/>
      <c r="MIL4" s="68"/>
      <c r="MIM4" s="68"/>
      <c r="MIN4" s="68"/>
      <c r="MIO4" s="68"/>
      <c r="MIP4" s="68"/>
      <c r="MIQ4" s="68"/>
      <c r="MIR4" s="68"/>
      <c r="MIS4" s="68"/>
      <c r="MIT4" s="68"/>
      <c r="MIU4" s="68"/>
      <c r="MIV4" s="68"/>
      <c r="MIW4" s="68"/>
      <c r="MIX4" s="68"/>
      <c r="MIY4" s="68"/>
      <c r="MIZ4" s="68"/>
      <c r="MJA4" s="68"/>
      <c r="MJB4" s="68"/>
      <c r="MJC4" s="68"/>
      <c r="MJD4" s="68"/>
      <c r="MJE4" s="68"/>
      <c r="MJF4" s="68"/>
      <c r="MJG4" s="68"/>
      <c r="MJH4" s="68"/>
      <c r="MJI4" s="68"/>
      <c r="MJJ4" s="68"/>
      <c r="MJK4" s="68"/>
      <c r="MJL4" s="68"/>
      <c r="MJM4" s="68"/>
      <c r="MJN4" s="68"/>
      <c r="MJO4" s="68"/>
      <c r="MJP4" s="68"/>
      <c r="MJQ4" s="68"/>
      <c r="MJR4" s="68"/>
      <c r="MJS4" s="68"/>
      <c r="MJT4" s="68"/>
      <c r="MJU4" s="68"/>
      <c r="MJV4" s="68"/>
      <c r="MJW4" s="68"/>
      <c r="MJX4" s="68"/>
      <c r="MJY4" s="68"/>
      <c r="MJZ4" s="68"/>
      <c r="MKA4" s="68"/>
      <c r="MKB4" s="68"/>
      <c r="MKC4" s="68"/>
      <c r="MKD4" s="68"/>
      <c r="MKE4" s="68"/>
      <c r="MKF4" s="68"/>
      <c r="MKG4" s="68"/>
      <c r="MKH4" s="68"/>
      <c r="MKI4" s="68"/>
      <c r="MKJ4" s="68"/>
      <c r="MKK4" s="68"/>
      <c r="MKL4" s="68"/>
      <c r="MKM4" s="68"/>
      <c r="MKN4" s="68"/>
      <c r="MKO4" s="68"/>
      <c r="MKP4" s="68"/>
      <c r="MKQ4" s="68"/>
      <c r="MKR4" s="68"/>
      <c r="MKS4" s="68"/>
      <c r="MKT4" s="68"/>
      <c r="MKU4" s="68"/>
      <c r="MKV4" s="68"/>
      <c r="MKW4" s="68"/>
      <c r="MKX4" s="68"/>
      <c r="MKY4" s="68"/>
      <c r="MKZ4" s="68"/>
      <c r="MLA4" s="68"/>
      <c r="MLB4" s="68"/>
      <c r="MLC4" s="68"/>
      <c r="MLD4" s="68"/>
      <c r="MLE4" s="68"/>
      <c r="MLF4" s="68"/>
      <c r="MLG4" s="68"/>
      <c r="MLH4" s="68"/>
      <c r="MLI4" s="68"/>
      <c r="MLJ4" s="68"/>
      <c r="MLK4" s="68"/>
      <c r="MLL4" s="68"/>
      <c r="MLM4" s="68"/>
      <c r="MLN4" s="68"/>
      <c r="MLO4" s="68"/>
      <c r="MLP4" s="68"/>
      <c r="MLQ4" s="68"/>
      <c r="MLR4" s="68"/>
      <c r="MLS4" s="68"/>
      <c r="MLT4" s="68"/>
      <c r="MLU4" s="68"/>
      <c r="MLV4" s="68"/>
      <c r="MLW4" s="68"/>
      <c r="MLX4" s="68"/>
      <c r="MLY4" s="68"/>
      <c r="MLZ4" s="68"/>
      <c r="MMA4" s="68"/>
      <c r="MMB4" s="68"/>
      <c r="MMC4" s="68"/>
      <c r="MMD4" s="68"/>
      <c r="MME4" s="68"/>
      <c r="MMF4" s="68"/>
      <c r="MMG4" s="68"/>
      <c r="MMH4" s="68"/>
      <c r="MMI4" s="68"/>
      <c r="MMJ4" s="68"/>
      <c r="MMK4" s="68"/>
      <c r="MML4" s="68"/>
      <c r="MMM4" s="68"/>
      <c r="MMN4" s="68"/>
      <c r="MMO4" s="68"/>
      <c r="MMP4" s="68"/>
      <c r="MMQ4" s="68"/>
      <c r="MMR4" s="68"/>
      <c r="MMS4" s="68"/>
      <c r="MMT4" s="68"/>
      <c r="MMU4" s="68"/>
      <c r="MMV4" s="68"/>
      <c r="MMW4" s="68"/>
      <c r="MMX4" s="68"/>
      <c r="MMY4" s="68"/>
      <c r="MMZ4" s="68"/>
      <c r="MNA4" s="68"/>
      <c r="MNB4" s="68"/>
      <c r="MNC4" s="68"/>
      <c r="MND4" s="68"/>
      <c r="MNE4" s="68"/>
      <c r="MNF4" s="68"/>
      <c r="MNG4" s="68"/>
      <c r="MNH4" s="68"/>
      <c r="MNI4" s="68"/>
      <c r="MNJ4" s="68"/>
      <c r="MNK4" s="68"/>
      <c r="MNL4" s="68"/>
      <c r="MNM4" s="68"/>
      <c r="MNN4" s="68"/>
      <c r="MNO4" s="68"/>
      <c r="MNP4" s="68"/>
      <c r="MNQ4" s="68"/>
      <c r="MNR4" s="68"/>
      <c r="MNS4" s="68"/>
      <c r="MNT4" s="68"/>
      <c r="MNU4" s="68"/>
      <c r="MNV4" s="68"/>
      <c r="MNW4" s="68"/>
      <c r="MNX4" s="68"/>
      <c r="MNY4" s="68"/>
      <c r="MNZ4" s="68"/>
      <c r="MOA4" s="68"/>
      <c r="MOB4" s="68"/>
      <c r="MOC4" s="68"/>
      <c r="MOD4" s="68"/>
      <c r="MOE4" s="68"/>
      <c r="MOF4" s="68"/>
      <c r="MOG4" s="68"/>
      <c r="MOH4" s="68"/>
      <c r="MOI4" s="68"/>
      <c r="MOJ4" s="68"/>
      <c r="MOK4" s="68"/>
      <c r="MOL4" s="68"/>
      <c r="MOM4" s="68"/>
      <c r="MON4" s="68"/>
      <c r="MOO4" s="68"/>
      <c r="MOP4" s="68"/>
      <c r="MOQ4" s="68"/>
      <c r="MOR4" s="68"/>
      <c r="MOS4" s="68"/>
      <c r="MOT4" s="68"/>
      <c r="MOU4" s="68"/>
      <c r="MOV4" s="68"/>
      <c r="MOW4" s="68"/>
      <c r="MOX4" s="68"/>
      <c r="MOY4" s="68"/>
      <c r="MOZ4" s="68"/>
      <c r="MPA4" s="68"/>
      <c r="MPB4" s="68"/>
      <c r="MPC4" s="68"/>
      <c r="MPD4" s="68"/>
      <c r="MPE4" s="68"/>
      <c r="MPF4" s="68"/>
      <c r="MPG4" s="68"/>
      <c r="MPH4" s="68"/>
      <c r="MPI4" s="68"/>
      <c r="MPJ4" s="68"/>
      <c r="MPK4" s="68"/>
      <c r="MPL4" s="68"/>
      <c r="MPM4" s="68"/>
      <c r="MPN4" s="68"/>
      <c r="MPO4" s="68"/>
      <c r="MPP4" s="68"/>
      <c r="MPQ4" s="68"/>
      <c r="MPR4" s="68"/>
      <c r="MPS4" s="68"/>
      <c r="MPT4" s="68"/>
      <c r="MPU4" s="68"/>
      <c r="MPV4" s="68"/>
      <c r="MPW4" s="68"/>
      <c r="MPX4" s="68"/>
      <c r="MPY4" s="68"/>
      <c r="MPZ4" s="68"/>
      <c r="MQA4" s="68"/>
      <c r="MQB4" s="68"/>
      <c r="MQC4" s="68"/>
      <c r="MQD4" s="68"/>
      <c r="MQE4" s="68"/>
      <c r="MQF4" s="68"/>
      <c r="MQG4" s="68"/>
      <c r="MQH4" s="68"/>
      <c r="MQI4" s="68"/>
      <c r="MQJ4" s="68"/>
      <c r="MQK4" s="68"/>
      <c r="MQL4" s="68"/>
      <c r="MQM4" s="68"/>
      <c r="MQN4" s="68"/>
      <c r="MQO4" s="68"/>
      <c r="MQP4" s="68"/>
      <c r="MQQ4" s="68"/>
      <c r="MQR4" s="68"/>
      <c r="MQS4" s="68"/>
      <c r="MQT4" s="68"/>
      <c r="MQU4" s="68"/>
      <c r="MQV4" s="68"/>
      <c r="MQW4" s="68"/>
      <c r="MQX4" s="68"/>
      <c r="MQY4" s="68"/>
      <c r="MQZ4" s="68"/>
      <c r="MRA4" s="68"/>
      <c r="MRB4" s="68"/>
      <c r="MRC4" s="68"/>
      <c r="MRD4" s="68"/>
      <c r="MRE4" s="68"/>
      <c r="MRF4" s="68"/>
      <c r="MRG4" s="68"/>
      <c r="MRH4" s="68"/>
      <c r="MRI4" s="68"/>
      <c r="MRJ4" s="68"/>
      <c r="MRK4" s="68"/>
      <c r="MRL4" s="68"/>
      <c r="MRM4" s="68"/>
      <c r="MRN4" s="68"/>
      <c r="MRO4" s="68"/>
      <c r="MRP4" s="68"/>
      <c r="MRQ4" s="68"/>
      <c r="MRR4" s="68"/>
      <c r="MRS4" s="68"/>
      <c r="MRT4" s="68"/>
      <c r="MRU4" s="68"/>
      <c r="MRV4" s="68"/>
      <c r="MRW4" s="68"/>
      <c r="MRX4" s="68"/>
      <c r="MRY4" s="68"/>
      <c r="MRZ4" s="68"/>
      <c r="MSA4" s="68"/>
      <c r="MSB4" s="68"/>
      <c r="MSC4" s="68"/>
      <c r="MSD4" s="68"/>
      <c r="MSE4" s="68"/>
      <c r="MSF4" s="68"/>
      <c r="MSG4" s="68"/>
      <c r="MSH4" s="68"/>
      <c r="MSI4" s="68"/>
      <c r="MSJ4" s="68"/>
      <c r="MSK4" s="68"/>
      <c r="MSL4" s="68"/>
      <c r="MSM4" s="68"/>
      <c r="MSN4" s="68"/>
      <c r="MSO4" s="68"/>
      <c r="MSP4" s="68"/>
      <c r="MSQ4" s="68"/>
      <c r="MSR4" s="68"/>
      <c r="MSS4" s="68"/>
      <c r="MST4" s="68"/>
      <c r="MSU4" s="68"/>
      <c r="MSV4" s="68"/>
      <c r="MSW4" s="68"/>
      <c r="MSX4" s="68"/>
      <c r="MSY4" s="68"/>
      <c r="MSZ4" s="68"/>
      <c r="MTA4" s="68"/>
      <c r="MTB4" s="68"/>
      <c r="MTC4" s="68"/>
      <c r="MTD4" s="68"/>
      <c r="MTE4" s="68"/>
      <c r="MTF4" s="68"/>
      <c r="MTG4" s="68"/>
      <c r="MTH4" s="68"/>
      <c r="MTI4" s="68"/>
      <c r="MTJ4" s="68"/>
      <c r="MTK4" s="68"/>
      <c r="MTL4" s="68"/>
      <c r="MTM4" s="68"/>
      <c r="MTN4" s="68"/>
      <c r="MTO4" s="68"/>
      <c r="MTP4" s="68"/>
      <c r="MTQ4" s="68"/>
      <c r="MTR4" s="68"/>
      <c r="MTS4" s="68"/>
      <c r="MTT4" s="68"/>
      <c r="MTU4" s="68"/>
      <c r="MTV4" s="68"/>
      <c r="MTW4" s="68"/>
      <c r="MTX4" s="68"/>
      <c r="MTY4" s="68"/>
      <c r="MTZ4" s="68"/>
      <c r="MUA4" s="68"/>
      <c r="MUB4" s="68"/>
      <c r="MUC4" s="68"/>
      <c r="MUD4" s="68"/>
      <c r="MUE4" s="68"/>
      <c r="MUF4" s="68"/>
      <c r="MUG4" s="68"/>
      <c r="MUH4" s="68"/>
      <c r="MUI4" s="68"/>
      <c r="MUJ4" s="68"/>
      <c r="MUK4" s="68"/>
      <c r="MUL4" s="68"/>
      <c r="MUM4" s="68"/>
      <c r="MUN4" s="68"/>
      <c r="MUO4" s="68"/>
      <c r="MUP4" s="68"/>
      <c r="MUQ4" s="68"/>
      <c r="MUR4" s="68"/>
      <c r="MUS4" s="68"/>
      <c r="MUT4" s="68"/>
      <c r="MUU4" s="68"/>
      <c r="MUV4" s="68"/>
      <c r="MUW4" s="68"/>
      <c r="MUX4" s="68"/>
      <c r="MUY4" s="68"/>
      <c r="MUZ4" s="68"/>
      <c r="MVA4" s="68"/>
      <c r="MVB4" s="68"/>
      <c r="MVC4" s="68"/>
      <c r="MVD4" s="68"/>
      <c r="MVE4" s="68"/>
      <c r="MVF4" s="68"/>
      <c r="MVG4" s="68"/>
      <c r="MVH4" s="68"/>
      <c r="MVI4" s="68"/>
      <c r="MVJ4" s="68"/>
      <c r="MVK4" s="68"/>
      <c r="MVL4" s="68"/>
      <c r="MVM4" s="68"/>
      <c r="MVN4" s="68"/>
      <c r="MVO4" s="68"/>
      <c r="MVP4" s="68"/>
      <c r="MVQ4" s="68"/>
      <c r="MVR4" s="68"/>
      <c r="MVS4" s="68"/>
      <c r="MVT4" s="68"/>
      <c r="MVU4" s="68"/>
      <c r="MVV4" s="68"/>
      <c r="MVW4" s="68"/>
      <c r="MVX4" s="68"/>
      <c r="MVY4" s="68"/>
      <c r="MVZ4" s="68"/>
      <c r="MWA4" s="68"/>
      <c r="MWB4" s="68"/>
      <c r="MWC4" s="68"/>
      <c r="MWD4" s="68"/>
      <c r="MWE4" s="68"/>
      <c r="MWF4" s="68"/>
      <c r="MWG4" s="68"/>
      <c r="MWH4" s="68"/>
      <c r="MWI4" s="68"/>
      <c r="MWJ4" s="68"/>
      <c r="MWK4" s="68"/>
      <c r="MWL4" s="68"/>
      <c r="MWM4" s="68"/>
      <c r="MWN4" s="68"/>
      <c r="MWO4" s="68"/>
      <c r="MWP4" s="68"/>
      <c r="MWQ4" s="68"/>
      <c r="MWR4" s="68"/>
      <c r="MWS4" s="68"/>
      <c r="MWT4" s="68"/>
      <c r="MWU4" s="68"/>
      <c r="MWV4" s="68"/>
      <c r="MWW4" s="68"/>
      <c r="MWX4" s="68"/>
      <c r="MWY4" s="68"/>
      <c r="MWZ4" s="68"/>
      <c r="MXA4" s="68"/>
      <c r="MXB4" s="68"/>
      <c r="MXC4" s="68"/>
      <c r="MXD4" s="68"/>
      <c r="MXE4" s="68"/>
      <c r="MXF4" s="68"/>
      <c r="MXG4" s="68"/>
      <c r="MXH4" s="68"/>
      <c r="MXI4" s="68"/>
      <c r="MXJ4" s="68"/>
      <c r="MXK4" s="68"/>
      <c r="MXL4" s="68"/>
      <c r="MXM4" s="68"/>
      <c r="MXN4" s="68"/>
      <c r="MXO4" s="68"/>
      <c r="MXP4" s="68"/>
      <c r="MXQ4" s="68"/>
      <c r="MXR4" s="68"/>
      <c r="MXS4" s="68"/>
      <c r="MXT4" s="68"/>
      <c r="MXU4" s="68"/>
      <c r="MXV4" s="68"/>
      <c r="MXW4" s="68"/>
      <c r="MXX4" s="68"/>
      <c r="MXY4" s="68"/>
      <c r="MXZ4" s="68"/>
      <c r="MYA4" s="68"/>
      <c r="MYB4" s="68"/>
      <c r="MYC4" s="68"/>
      <c r="MYD4" s="68"/>
      <c r="MYE4" s="68"/>
      <c r="MYF4" s="68"/>
      <c r="MYG4" s="68"/>
      <c r="MYH4" s="68"/>
      <c r="MYI4" s="68"/>
      <c r="MYJ4" s="68"/>
      <c r="MYK4" s="68"/>
      <c r="MYL4" s="68"/>
      <c r="MYM4" s="68"/>
      <c r="MYN4" s="68"/>
      <c r="MYO4" s="68"/>
      <c r="MYP4" s="68"/>
      <c r="MYQ4" s="68"/>
      <c r="MYR4" s="68"/>
      <c r="MYS4" s="68"/>
      <c r="MYT4" s="68"/>
      <c r="MYU4" s="68"/>
      <c r="MYV4" s="68"/>
      <c r="MYW4" s="68"/>
      <c r="MYX4" s="68"/>
      <c r="MYY4" s="68"/>
      <c r="MYZ4" s="68"/>
      <c r="MZA4" s="68"/>
      <c r="MZB4" s="68"/>
      <c r="MZC4" s="68"/>
      <c r="MZD4" s="68"/>
      <c r="MZE4" s="68"/>
      <c r="MZF4" s="68"/>
      <c r="MZG4" s="68"/>
      <c r="MZH4" s="68"/>
      <c r="MZI4" s="68"/>
      <c r="MZJ4" s="68"/>
      <c r="MZK4" s="68"/>
      <c r="MZL4" s="68"/>
      <c r="MZM4" s="68"/>
      <c r="MZN4" s="68"/>
      <c r="MZO4" s="68"/>
      <c r="MZP4" s="68"/>
      <c r="MZQ4" s="68"/>
      <c r="MZR4" s="68"/>
      <c r="MZS4" s="68"/>
      <c r="MZT4" s="68"/>
      <c r="MZU4" s="68"/>
      <c r="MZV4" s="68"/>
      <c r="MZW4" s="68"/>
      <c r="MZX4" s="68"/>
      <c r="MZY4" s="68"/>
      <c r="MZZ4" s="68"/>
      <c r="NAA4" s="68"/>
      <c r="NAB4" s="68"/>
      <c r="NAC4" s="68"/>
      <c r="NAD4" s="68"/>
      <c r="NAE4" s="68"/>
      <c r="NAF4" s="68"/>
      <c r="NAG4" s="68"/>
      <c r="NAH4" s="68"/>
      <c r="NAI4" s="68"/>
      <c r="NAJ4" s="68"/>
      <c r="NAK4" s="68"/>
      <c r="NAL4" s="68"/>
      <c r="NAM4" s="68"/>
      <c r="NAN4" s="68"/>
      <c r="NAO4" s="68"/>
      <c r="NAP4" s="68"/>
      <c r="NAQ4" s="68"/>
      <c r="NAR4" s="68"/>
      <c r="NAS4" s="68"/>
      <c r="NAT4" s="68"/>
      <c r="NAU4" s="68"/>
      <c r="NAV4" s="68"/>
      <c r="NAW4" s="68"/>
      <c r="NAX4" s="68"/>
      <c r="NAY4" s="68"/>
      <c r="NAZ4" s="68"/>
      <c r="NBA4" s="68"/>
      <c r="NBB4" s="68"/>
      <c r="NBC4" s="68"/>
      <c r="NBD4" s="68"/>
      <c r="NBE4" s="68"/>
      <c r="NBF4" s="68"/>
      <c r="NBG4" s="68"/>
      <c r="NBH4" s="68"/>
      <c r="NBI4" s="68"/>
      <c r="NBJ4" s="68"/>
      <c r="NBK4" s="68"/>
      <c r="NBL4" s="68"/>
      <c r="NBM4" s="68"/>
      <c r="NBN4" s="68"/>
      <c r="NBO4" s="68"/>
      <c r="NBP4" s="68"/>
      <c r="NBQ4" s="68"/>
      <c r="NBR4" s="68"/>
      <c r="NBS4" s="68"/>
      <c r="NBT4" s="68"/>
      <c r="NBU4" s="68"/>
      <c r="NBV4" s="68"/>
      <c r="NBW4" s="68"/>
      <c r="NBX4" s="68"/>
      <c r="NBY4" s="68"/>
      <c r="NBZ4" s="68"/>
      <c r="NCA4" s="68"/>
      <c r="NCB4" s="68"/>
      <c r="NCC4" s="68"/>
      <c r="NCD4" s="68"/>
      <c r="NCE4" s="68"/>
      <c r="NCF4" s="68"/>
      <c r="NCG4" s="68"/>
      <c r="NCH4" s="68"/>
      <c r="NCI4" s="68"/>
      <c r="NCJ4" s="68"/>
      <c r="NCK4" s="68"/>
      <c r="NCL4" s="68"/>
      <c r="NCM4" s="68"/>
      <c r="NCN4" s="68"/>
      <c r="NCO4" s="68"/>
      <c r="NCP4" s="68"/>
      <c r="NCQ4" s="68"/>
      <c r="NCR4" s="68"/>
      <c r="NCS4" s="68"/>
      <c r="NCT4" s="68"/>
      <c r="NCU4" s="68"/>
      <c r="NCV4" s="68"/>
      <c r="NCW4" s="68"/>
      <c r="NCX4" s="68"/>
      <c r="NCY4" s="68"/>
      <c r="NCZ4" s="68"/>
      <c r="NDA4" s="68"/>
      <c r="NDB4" s="68"/>
      <c r="NDC4" s="68"/>
      <c r="NDD4" s="68"/>
      <c r="NDE4" s="68"/>
      <c r="NDF4" s="68"/>
      <c r="NDG4" s="68"/>
      <c r="NDH4" s="68"/>
      <c r="NDI4" s="68"/>
      <c r="NDJ4" s="68"/>
      <c r="NDK4" s="68"/>
      <c r="NDL4" s="68"/>
      <c r="NDM4" s="68"/>
      <c r="NDN4" s="68"/>
      <c r="NDO4" s="68"/>
      <c r="NDP4" s="68"/>
      <c r="NDQ4" s="68"/>
      <c r="NDR4" s="68"/>
      <c r="NDS4" s="68"/>
      <c r="NDT4" s="68"/>
      <c r="NDU4" s="68"/>
      <c r="NDV4" s="68"/>
      <c r="NDW4" s="68"/>
      <c r="NDX4" s="68"/>
      <c r="NDY4" s="68"/>
      <c r="NDZ4" s="68"/>
      <c r="NEA4" s="68"/>
      <c r="NEB4" s="68"/>
      <c r="NEC4" s="68"/>
      <c r="NED4" s="68"/>
      <c r="NEE4" s="68"/>
      <c r="NEF4" s="68"/>
      <c r="NEG4" s="68"/>
      <c r="NEH4" s="68"/>
      <c r="NEI4" s="68"/>
      <c r="NEJ4" s="68"/>
      <c r="NEK4" s="68"/>
      <c r="NEL4" s="68"/>
      <c r="NEM4" s="68"/>
      <c r="NEN4" s="68"/>
      <c r="NEO4" s="68"/>
      <c r="NEP4" s="68"/>
      <c r="NEQ4" s="68"/>
      <c r="NER4" s="68"/>
      <c r="NES4" s="68"/>
      <c r="NET4" s="68"/>
      <c r="NEU4" s="68"/>
      <c r="NEV4" s="68"/>
      <c r="NEW4" s="68"/>
      <c r="NEX4" s="68"/>
      <c r="NEY4" s="68"/>
      <c r="NEZ4" s="68"/>
      <c r="NFA4" s="68"/>
      <c r="NFB4" s="68"/>
      <c r="NFC4" s="68"/>
      <c r="NFD4" s="68"/>
      <c r="NFE4" s="68"/>
      <c r="NFF4" s="68"/>
      <c r="NFG4" s="68"/>
      <c r="NFH4" s="68"/>
      <c r="NFI4" s="68"/>
      <c r="NFJ4" s="68"/>
      <c r="NFK4" s="68"/>
      <c r="NFL4" s="68"/>
      <c r="NFM4" s="68"/>
      <c r="NFN4" s="68"/>
      <c r="NFO4" s="68"/>
      <c r="NFP4" s="68"/>
      <c r="NFQ4" s="68"/>
      <c r="NFR4" s="68"/>
      <c r="NFS4" s="68"/>
      <c r="NFT4" s="68"/>
      <c r="NFU4" s="68"/>
      <c r="NFV4" s="68"/>
      <c r="NFW4" s="68"/>
      <c r="NFX4" s="68"/>
      <c r="NFY4" s="68"/>
      <c r="NFZ4" s="68"/>
      <c r="NGA4" s="68"/>
      <c r="NGB4" s="68"/>
      <c r="NGC4" s="68"/>
      <c r="NGD4" s="68"/>
      <c r="NGE4" s="68"/>
      <c r="NGF4" s="68"/>
      <c r="NGG4" s="68"/>
      <c r="NGH4" s="68"/>
      <c r="NGI4" s="68"/>
      <c r="NGJ4" s="68"/>
      <c r="NGK4" s="68"/>
      <c r="NGL4" s="68"/>
      <c r="NGM4" s="68"/>
      <c r="NGN4" s="68"/>
      <c r="NGO4" s="68"/>
      <c r="NGP4" s="68"/>
      <c r="NGQ4" s="68"/>
      <c r="NGR4" s="68"/>
      <c r="NGS4" s="68"/>
      <c r="NGT4" s="68"/>
      <c r="NGU4" s="68"/>
      <c r="NGV4" s="68"/>
      <c r="NGW4" s="68"/>
      <c r="NGX4" s="68"/>
      <c r="NGY4" s="68"/>
      <c r="NGZ4" s="68"/>
      <c r="NHA4" s="68"/>
      <c r="NHB4" s="68"/>
      <c r="NHC4" s="68"/>
      <c r="NHD4" s="68"/>
      <c r="NHE4" s="68"/>
      <c r="NHF4" s="68"/>
      <c r="NHG4" s="68"/>
      <c r="NHH4" s="68"/>
      <c r="NHI4" s="68"/>
      <c r="NHJ4" s="68"/>
      <c r="NHK4" s="68"/>
      <c r="NHL4" s="68"/>
      <c r="NHM4" s="68"/>
      <c r="NHN4" s="68"/>
      <c r="NHO4" s="68"/>
      <c r="NHP4" s="68"/>
      <c r="NHQ4" s="68"/>
      <c r="NHR4" s="68"/>
      <c r="NHS4" s="68"/>
      <c r="NHT4" s="68"/>
      <c r="NHU4" s="68"/>
      <c r="NHV4" s="68"/>
      <c r="NHW4" s="68"/>
      <c r="NHX4" s="68"/>
      <c r="NHY4" s="68"/>
      <c r="NHZ4" s="68"/>
      <c r="NIA4" s="68"/>
      <c r="NIB4" s="68"/>
      <c r="NIC4" s="68"/>
      <c r="NID4" s="68"/>
      <c r="NIE4" s="68"/>
      <c r="NIF4" s="68"/>
      <c r="NIG4" s="68"/>
      <c r="NIH4" s="68"/>
      <c r="NII4" s="68"/>
      <c r="NIJ4" s="68"/>
      <c r="NIK4" s="68"/>
      <c r="NIL4" s="68"/>
      <c r="NIM4" s="68"/>
      <c r="NIN4" s="68"/>
      <c r="NIO4" s="68"/>
      <c r="NIP4" s="68"/>
      <c r="NIQ4" s="68"/>
      <c r="NIR4" s="68"/>
      <c r="NIS4" s="68"/>
      <c r="NIT4" s="68"/>
      <c r="NIU4" s="68"/>
      <c r="NIV4" s="68"/>
      <c r="NIW4" s="68"/>
      <c r="NIX4" s="68"/>
      <c r="NIY4" s="68"/>
      <c r="NIZ4" s="68"/>
      <c r="NJA4" s="68"/>
      <c r="NJB4" s="68"/>
      <c r="NJC4" s="68"/>
      <c r="NJD4" s="68"/>
      <c r="NJE4" s="68"/>
      <c r="NJF4" s="68"/>
      <c r="NJG4" s="68"/>
      <c r="NJH4" s="68"/>
      <c r="NJI4" s="68"/>
      <c r="NJJ4" s="68"/>
      <c r="NJK4" s="68"/>
      <c r="NJL4" s="68"/>
      <c r="NJM4" s="68"/>
      <c r="NJN4" s="68"/>
      <c r="NJO4" s="68"/>
      <c r="NJP4" s="68"/>
      <c r="NJQ4" s="68"/>
      <c r="NJR4" s="68"/>
      <c r="NJS4" s="68"/>
      <c r="NJT4" s="68"/>
      <c r="NJU4" s="68"/>
      <c r="NJV4" s="68"/>
      <c r="NJW4" s="68"/>
      <c r="NJX4" s="68"/>
      <c r="NJY4" s="68"/>
      <c r="NJZ4" s="68"/>
      <c r="NKA4" s="68"/>
      <c r="NKB4" s="68"/>
      <c r="NKC4" s="68"/>
      <c r="NKD4" s="68"/>
      <c r="NKE4" s="68"/>
      <c r="NKF4" s="68"/>
      <c r="NKG4" s="68"/>
      <c r="NKH4" s="68"/>
      <c r="NKI4" s="68"/>
      <c r="NKJ4" s="68"/>
      <c r="NKK4" s="68"/>
      <c r="NKL4" s="68"/>
      <c r="NKM4" s="68"/>
      <c r="NKN4" s="68"/>
      <c r="NKO4" s="68"/>
      <c r="NKP4" s="68"/>
      <c r="NKQ4" s="68"/>
      <c r="NKR4" s="68"/>
      <c r="NKS4" s="68"/>
      <c r="NKT4" s="68"/>
      <c r="NKU4" s="68"/>
      <c r="NKV4" s="68"/>
      <c r="NKW4" s="68"/>
      <c r="NKX4" s="68"/>
      <c r="NKY4" s="68"/>
      <c r="NKZ4" s="68"/>
      <c r="NLA4" s="68"/>
      <c r="NLB4" s="68"/>
      <c r="NLC4" s="68"/>
      <c r="NLD4" s="68"/>
      <c r="NLE4" s="68"/>
      <c r="NLF4" s="68"/>
      <c r="NLG4" s="68"/>
      <c r="NLH4" s="68"/>
      <c r="NLI4" s="68"/>
      <c r="NLJ4" s="68"/>
      <c r="NLK4" s="68"/>
      <c r="NLL4" s="68"/>
      <c r="NLM4" s="68"/>
      <c r="NLN4" s="68"/>
      <c r="NLO4" s="68"/>
      <c r="NLP4" s="68"/>
      <c r="NLQ4" s="68"/>
      <c r="NLR4" s="68"/>
      <c r="NLS4" s="68"/>
      <c r="NLT4" s="68"/>
      <c r="NLU4" s="68"/>
      <c r="NLV4" s="68"/>
      <c r="NLW4" s="68"/>
      <c r="NLX4" s="68"/>
      <c r="NLY4" s="68"/>
      <c r="NLZ4" s="68"/>
      <c r="NMA4" s="68"/>
      <c r="NMB4" s="68"/>
      <c r="NMC4" s="68"/>
      <c r="NMD4" s="68"/>
      <c r="NME4" s="68"/>
      <c r="NMF4" s="68"/>
      <c r="NMG4" s="68"/>
      <c r="NMH4" s="68"/>
      <c r="NMI4" s="68"/>
      <c r="NMJ4" s="68"/>
      <c r="NMK4" s="68"/>
      <c r="NML4" s="68"/>
      <c r="NMM4" s="68"/>
      <c r="NMN4" s="68"/>
      <c r="NMO4" s="68"/>
      <c r="NMP4" s="68"/>
      <c r="NMQ4" s="68"/>
      <c r="NMR4" s="68"/>
      <c r="NMS4" s="68"/>
      <c r="NMT4" s="68"/>
      <c r="NMU4" s="68"/>
      <c r="NMV4" s="68"/>
      <c r="NMW4" s="68"/>
      <c r="NMX4" s="68"/>
      <c r="NMY4" s="68"/>
      <c r="NMZ4" s="68"/>
      <c r="NNA4" s="68"/>
      <c r="NNB4" s="68"/>
      <c r="NNC4" s="68"/>
      <c r="NND4" s="68"/>
      <c r="NNE4" s="68"/>
      <c r="NNF4" s="68"/>
      <c r="NNG4" s="68"/>
      <c r="NNH4" s="68"/>
      <c r="NNI4" s="68"/>
      <c r="NNJ4" s="68"/>
      <c r="NNK4" s="68"/>
      <c r="NNL4" s="68"/>
      <c r="NNM4" s="68"/>
      <c r="NNN4" s="68"/>
      <c r="NNO4" s="68"/>
      <c r="NNP4" s="68"/>
      <c r="NNQ4" s="68"/>
      <c r="NNR4" s="68"/>
      <c r="NNS4" s="68"/>
      <c r="NNT4" s="68"/>
      <c r="NNU4" s="68"/>
      <c r="NNV4" s="68"/>
      <c r="NNW4" s="68"/>
      <c r="NNX4" s="68"/>
      <c r="NNY4" s="68"/>
      <c r="NNZ4" s="68"/>
      <c r="NOA4" s="68"/>
      <c r="NOB4" s="68"/>
      <c r="NOC4" s="68"/>
      <c r="NOD4" s="68"/>
      <c r="NOE4" s="68"/>
      <c r="NOF4" s="68"/>
      <c r="NOG4" s="68"/>
      <c r="NOH4" s="68"/>
      <c r="NOI4" s="68"/>
      <c r="NOJ4" s="68"/>
      <c r="NOK4" s="68"/>
      <c r="NOL4" s="68"/>
      <c r="NOM4" s="68"/>
      <c r="NON4" s="68"/>
      <c r="NOO4" s="68"/>
      <c r="NOP4" s="68"/>
      <c r="NOQ4" s="68"/>
      <c r="NOR4" s="68"/>
      <c r="NOS4" s="68"/>
      <c r="NOT4" s="68"/>
      <c r="NOU4" s="68"/>
      <c r="NOV4" s="68"/>
      <c r="NOW4" s="68"/>
      <c r="NOX4" s="68"/>
      <c r="NOY4" s="68"/>
      <c r="NOZ4" s="68"/>
      <c r="NPA4" s="68"/>
      <c r="NPB4" s="68"/>
      <c r="NPC4" s="68"/>
      <c r="NPD4" s="68"/>
      <c r="NPE4" s="68"/>
      <c r="NPF4" s="68"/>
      <c r="NPG4" s="68"/>
      <c r="NPH4" s="68"/>
      <c r="NPI4" s="68"/>
      <c r="NPJ4" s="68"/>
      <c r="NPK4" s="68"/>
      <c r="NPL4" s="68"/>
      <c r="NPM4" s="68"/>
      <c r="NPN4" s="68"/>
      <c r="NPO4" s="68"/>
      <c r="NPP4" s="68"/>
      <c r="NPQ4" s="68"/>
      <c r="NPR4" s="68"/>
      <c r="NPS4" s="68"/>
      <c r="NPT4" s="68"/>
      <c r="NPU4" s="68"/>
      <c r="NPV4" s="68"/>
      <c r="NPW4" s="68"/>
      <c r="NPX4" s="68"/>
      <c r="NPY4" s="68"/>
      <c r="NPZ4" s="68"/>
      <c r="NQA4" s="68"/>
      <c r="NQB4" s="68"/>
      <c r="NQC4" s="68"/>
      <c r="NQD4" s="68"/>
      <c r="NQE4" s="68"/>
      <c r="NQF4" s="68"/>
      <c r="NQG4" s="68"/>
      <c r="NQH4" s="68"/>
      <c r="NQI4" s="68"/>
      <c r="NQJ4" s="68"/>
      <c r="NQK4" s="68"/>
      <c r="NQL4" s="68"/>
      <c r="NQM4" s="68"/>
      <c r="NQN4" s="68"/>
      <c r="NQO4" s="68"/>
      <c r="NQP4" s="68"/>
      <c r="NQQ4" s="68"/>
      <c r="NQR4" s="68"/>
      <c r="NQS4" s="68"/>
      <c r="NQT4" s="68"/>
      <c r="NQU4" s="68"/>
      <c r="NQV4" s="68"/>
      <c r="NQW4" s="68"/>
      <c r="NQX4" s="68"/>
      <c r="NQY4" s="68"/>
      <c r="NQZ4" s="68"/>
      <c r="NRA4" s="68"/>
      <c r="NRB4" s="68"/>
      <c r="NRC4" s="68"/>
      <c r="NRD4" s="68"/>
      <c r="NRE4" s="68"/>
      <c r="NRF4" s="68"/>
      <c r="NRG4" s="68"/>
      <c r="NRH4" s="68"/>
      <c r="NRI4" s="68"/>
      <c r="NRJ4" s="68"/>
      <c r="NRK4" s="68"/>
      <c r="NRL4" s="68"/>
      <c r="NRM4" s="68"/>
      <c r="NRN4" s="68"/>
      <c r="NRO4" s="68"/>
      <c r="NRP4" s="68"/>
      <c r="NRQ4" s="68"/>
      <c r="NRR4" s="68"/>
      <c r="NRS4" s="68"/>
      <c r="NRT4" s="68"/>
      <c r="NRU4" s="68"/>
      <c r="NRV4" s="68"/>
      <c r="NRW4" s="68"/>
      <c r="NRX4" s="68"/>
      <c r="NRY4" s="68"/>
      <c r="NRZ4" s="68"/>
      <c r="NSA4" s="68"/>
      <c r="NSB4" s="68"/>
      <c r="NSC4" s="68"/>
      <c r="NSD4" s="68"/>
      <c r="NSE4" s="68"/>
      <c r="NSF4" s="68"/>
      <c r="NSG4" s="68"/>
      <c r="NSH4" s="68"/>
      <c r="NSI4" s="68"/>
      <c r="NSJ4" s="68"/>
      <c r="NSK4" s="68"/>
      <c r="NSL4" s="68"/>
      <c r="NSM4" s="68"/>
      <c r="NSN4" s="68"/>
      <c r="NSO4" s="68"/>
      <c r="NSP4" s="68"/>
      <c r="NSQ4" s="68"/>
      <c r="NSR4" s="68"/>
      <c r="NSS4" s="68"/>
      <c r="NST4" s="68"/>
      <c r="NSU4" s="68"/>
      <c r="NSV4" s="68"/>
      <c r="NSW4" s="68"/>
      <c r="NSX4" s="68"/>
      <c r="NSY4" s="68"/>
      <c r="NSZ4" s="68"/>
      <c r="NTA4" s="68"/>
      <c r="NTB4" s="68"/>
      <c r="NTC4" s="68"/>
      <c r="NTD4" s="68"/>
      <c r="NTE4" s="68"/>
      <c r="NTF4" s="68"/>
      <c r="NTG4" s="68"/>
      <c r="NTH4" s="68"/>
      <c r="NTI4" s="68"/>
      <c r="NTJ4" s="68"/>
      <c r="NTK4" s="68"/>
      <c r="NTL4" s="68"/>
      <c r="NTM4" s="68"/>
      <c r="NTN4" s="68"/>
      <c r="NTO4" s="68"/>
      <c r="NTP4" s="68"/>
      <c r="NTQ4" s="68"/>
      <c r="NTR4" s="68"/>
      <c r="NTS4" s="68"/>
      <c r="NTT4" s="68"/>
      <c r="NTU4" s="68"/>
      <c r="NTV4" s="68"/>
      <c r="NTW4" s="68"/>
      <c r="NTX4" s="68"/>
      <c r="NTY4" s="68"/>
      <c r="NTZ4" s="68"/>
      <c r="NUA4" s="68"/>
      <c r="NUB4" s="68"/>
      <c r="NUC4" s="68"/>
      <c r="NUD4" s="68"/>
      <c r="NUE4" s="68"/>
      <c r="NUF4" s="68"/>
      <c r="NUG4" s="68"/>
      <c r="NUH4" s="68"/>
      <c r="NUI4" s="68"/>
      <c r="NUJ4" s="68"/>
      <c r="NUK4" s="68"/>
      <c r="NUL4" s="68"/>
      <c r="NUM4" s="68"/>
      <c r="NUN4" s="68"/>
      <c r="NUO4" s="68"/>
      <c r="NUP4" s="68"/>
      <c r="NUQ4" s="68"/>
      <c r="NUR4" s="68"/>
      <c r="NUS4" s="68"/>
      <c r="NUT4" s="68"/>
      <c r="NUU4" s="68"/>
      <c r="NUV4" s="68"/>
      <c r="NUW4" s="68"/>
      <c r="NUX4" s="68"/>
      <c r="NUY4" s="68"/>
      <c r="NUZ4" s="68"/>
      <c r="NVA4" s="68"/>
      <c r="NVB4" s="68"/>
      <c r="NVC4" s="68"/>
      <c r="NVD4" s="68"/>
      <c r="NVE4" s="68"/>
      <c r="NVF4" s="68"/>
      <c r="NVG4" s="68"/>
      <c r="NVH4" s="68"/>
      <c r="NVI4" s="68"/>
      <c r="NVJ4" s="68"/>
      <c r="NVK4" s="68"/>
      <c r="NVL4" s="68"/>
      <c r="NVM4" s="68"/>
      <c r="NVN4" s="68"/>
      <c r="NVO4" s="68"/>
      <c r="NVP4" s="68"/>
      <c r="NVQ4" s="68"/>
      <c r="NVR4" s="68"/>
      <c r="NVS4" s="68"/>
      <c r="NVT4" s="68"/>
      <c r="NVU4" s="68"/>
      <c r="NVV4" s="68"/>
      <c r="NVW4" s="68"/>
      <c r="NVX4" s="68"/>
      <c r="NVY4" s="68"/>
      <c r="NVZ4" s="68"/>
      <c r="NWA4" s="68"/>
      <c r="NWB4" s="68"/>
      <c r="NWC4" s="68"/>
      <c r="NWD4" s="68"/>
      <c r="NWE4" s="68"/>
      <c r="NWF4" s="68"/>
      <c r="NWG4" s="68"/>
      <c r="NWH4" s="68"/>
      <c r="NWI4" s="68"/>
      <c r="NWJ4" s="68"/>
      <c r="NWK4" s="68"/>
      <c r="NWL4" s="68"/>
      <c r="NWM4" s="68"/>
      <c r="NWN4" s="68"/>
      <c r="NWO4" s="68"/>
      <c r="NWP4" s="68"/>
      <c r="NWQ4" s="68"/>
      <c r="NWR4" s="68"/>
      <c r="NWS4" s="68"/>
      <c r="NWT4" s="68"/>
      <c r="NWU4" s="68"/>
      <c r="NWV4" s="68"/>
      <c r="NWW4" s="68"/>
      <c r="NWX4" s="68"/>
      <c r="NWY4" s="68"/>
      <c r="NWZ4" s="68"/>
      <c r="NXA4" s="68"/>
      <c r="NXB4" s="68"/>
      <c r="NXC4" s="68"/>
      <c r="NXD4" s="68"/>
      <c r="NXE4" s="68"/>
      <c r="NXF4" s="68"/>
      <c r="NXG4" s="68"/>
      <c r="NXH4" s="68"/>
      <c r="NXI4" s="68"/>
      <c r="NXJ4" s="68"/>
      <c r="NXK4" s="68"/>
      <c r="NXL4" s="68"/>
      <c r="NXM4" s="68"/>
      <c r="NXN4" s="68"/>
      <c r="NXO4" s="68"/>
      <c r="NXP4" s="68"/>
      <c r="NXQ4" s="68"/>
      <c r="NXR4" s="68"/>
      <c r="NXS4" s="68"/>
      <c r="NXT4" s="68"/>
      <c r="NXU4" s="68"/>
      <c r="NXV4" s="68"/>
      <c r="NXW4" s="68"/>
      <c r="NXX4" s="68"/>
      <c r="NXY4" s="68"/>
      <c r="NXZ4" s="68"/>
      <c r="NYA4" s="68"/>
      <c r="NYB4" s="68"/>
      <c r="NYC4" s="68"/>
      <c r="NYD4" s="68"/>
      <c r="NYE4" s="68"/>
      <c r="NYF4" s="68"/>
      <c r="NYG4" s="68"/>
      <c r="NYH4" s="68"/>
      <c r="NYI4" s="68"/>
      <c r="NYJ4" s="68"/>
      <c r="NYK4" s="68"/>
      <c r="NYL4" s="68"/>
      <c r="NYM4" s="68"/>
      <c r="NYN4" s="68"/>
      <c r="NYO4" s="68"/>
      <c r="NYP4" s="68"/>
      <c r="NYQ4" s="68"/>
      <c r="NYR4" s="68"/>
      <c r="NYS4" s="68"/>
      <c r="NYT4" s="68"/>
      <c r="NYU4" s="68"/>
      <c r="NYV4" s="68"/>
      <c r="NYW4" s="68"/>
      <c r="NYX4" s="68"/>
      <c r="NYY4" s="68"/>
      <c r="NYZ4" s="68"/>
      <c r="NZA4" s="68"/>
      <c r="NZB4" s="68"/>
      <c r="NZC4" s="68"/>
      <c r="NZD4" s="68"/>
      <c r="NZE4" s="68"/>
      <c r="NZF4" s="68"/>
      <c r="NZG4" s="68"/>
      <c r="NZH4" s="68"/>
      <c r="NZI4" s="68"/>
      <c r="NZJ4" s="68"/>
      <c r="NZK4" s="68"/>
      <c r="NZL4" s="68"/>
      <c r="NZM4" s="68"/>
      <c r="NZN4" s="68"/>
      <c r="NZO4" s="68"/>
      <c r="NZP4" s="68"/>
      <c r="NZQ4" s="68"/>
      <c r="NZR4" s="68"/>
      <c r="NZS4" s="68"/>
      <c r="NZT4" s="68"/>
      <c r="NZU4" s="68"/>
      <c r="NZV4" s="68"/>
      <c r="NZW4" s="68"/>
      <c r="NZX4" s="68"/>
      <c r="NZY4" s="68"/>
      <c r="NZZ4" s="68"/>
      <c r="OAA4" s="68"/>
      <c r="OAB4" s="68"/>
      <c r="OAC4" s="68"/>
      <c r="OAD4" s="68"/>
      <c r="OAE4" s="68"/>
      <c r="OAF4" s="68"/>
      <c r="OAG4" s="68"/>
      <c r="OAH4" s="68"/>
      <c r="OAI4" s="68"/>
      <c r="OAJ4" s="68"/>
      <c r="OAK4" s="68"/>
      <c r="OAL4" s="68"/>
      <c r="OAM4" s="68"/>
      <c r="OAN4" s="68"/>
      <c r="OAO4" s="68"/>
      <c r="OAP4" s="68"/>
      <c r="OAQ4" s="68"/>
      <c r="OAR4" s="68"/>
      <c r="OAS4" s="68"/>
      <c r="OAT4" s="68"/>
      <c r="OAU4" s="68"/>
      <c r="OAV4" s="68"/>
      <c r="OAW4" s="68"/>
      <c r="OAX4" s="68"/>
      <c r="OAY4" s="68"/>
      <c r="OAZ4" s="68"/>
      <c r="OBA4" s="68"/>
      <c r="OBB4" s="68"/>
      <c r="OBC4" s="68"/>
      <c r="OBD4" s="68"/>
      <c r="OBE4" s="68"/>
      <c r="OBF4" s="68"/>
      <c r="OBG4" s="68"/>
      <c r="OBH4" s="68"/>
      <c r="OBI4" s="68"/>
      <c r="OBJ4" s="68"/>
      <c r="OBK4" s="68"/>
      <c r="OBL4" s="68"/>
      <c r="OBM4" s="68"/>
      <c r="OBN4" s="68"/>
      <c r="OBO4" s="68"/>
      <c r="OBP4" s="68"/>
      <c r="OBQ4" s="68"/>
      <c r="OBR4" s="68"/>
      <c r="OBS4" s="68"/>
      <c r="OBT4" s="68"/>
      <c r="OBU4" s="68"/>
      <c r="OBV4" s="68"/>
      <c r="OBW4" s="68"/>
      <c r="OBX4" s="68"/>
      <c r="OBY4" s="68"/>
      <c r="OBZ4" s="68"/>
      <c r="OCA4" s="68"/>
      <c r="OCB4" s="68"/>
      <c r="OCC4" s="68"/>
      <c r="OCD4" s="68"/>
      <c r="OCE4" s="68"/>
      <c r="OCF4" s="68"/>
      <c r="OCG4" s="68"/>
      <c r="OCH4" s="68"/>
      <c r="OCI4" s="68"/>
      <c r="OCJ4" s="68"/>
      <c r="OCK4" s="68"/>
      <c r="OCL4" s="68"/>
      <c r="OCM4" s="68"/>
      <c r="OCN4" s="68"/>
      <c r="OCO4" s="68"/>
      <c r="OCP4" s="68"/>
      <c r="OCQ4" s="68"/>
      <c r="OCR4" s="68"/>
      <c r="OCS4" s="68"/>
      <c r="OCT4" s="68"/>
      <c r="OCU4" s="68"/>
      <c r="OCV4" s="68"/>
      <c r="OCW4" s="68"/>
      <c r="OCX4" s="68"/>
      <c r="OCY4" s="68"/>
      <c r="OCZ4" s="68"/>
      <c r="ODA4" s="68"/>
      <c r="ODB4" s="68"/>
      <c r="ODC4" s="68"/>
      <c r="ODD4" s="68"/>
      <c r="ODE4" s="68"/>
      <c r="ODF4" s="68"/>
      <c r="ODG4" s="68"/>
      <c r="ODH4" s="68"/>
      <c r="ODI4" s="68"/>
      <c r="ODJ4" s="68"/>
      <c r="ODK4" s="68"/>
      <c r="ODL4" s="68"/>
      <c r="ODM4" s="68"/>
      <c r="ODN4" s="68"/>
      <c r="ODO4" s="68"/>
      <c r="ODP4" s="68"/>
      <c r="ODQ4" s="68"/>
      <c r="ODR4" s="68"/>
      <c r="ODS4" s="68"/>
      <c r="ODT4" s="68"/>
      <c r="ODU4" s="68"/>
      <c r="ODV4" s="68"/>
      <c r="ODW4" s="68"/>
      <c r="ODX4" s="68"/>
      <c r="ODY4" s="68"/>
      <c r="ODZ4" s="68"/>
      <c r="OEA4" s="68"/>
      <c r="OEB4" s="68"/>
      <c r="OEC4" s="68"/>
      <c r="OED4" s="68"/>
      <c r="OEE4" s="68"/>
      <c r="OEF4" s="68"/>
      <c r="OEG4" s="68"/>
      <c r="OEH4" s="68"/>
      <c r="OEI4" s="68"/>
      <c r="OEJ4" s="68"/>
      <c r="OEK4" s="68"/>
      <c r="OEL4" s="68"/>
      <c r="OEM4" s="68"/>
      <c r="OEN4" s="68"/>
      <c r="OEO4" s="68"/>
      <c r="OEP4" s="68"/>
      <c r="OEQ4" s="68"/>
      <c r="OER4" s="68"/>
      <c r="OES4" s="68"/>
      <c r="OET4" s="68"/>
      <c r="OEU4" s="68"/>
      <c r="OEV4" s="68"/>
      <c r="OEW4" s="68"/>
      <c r="OEX4" s="68"/>
      <c r="OEY4" s="68"/>
      <c r="OEZ4" s="68"/>
      <c r="OFA4" s="68"/>
      <c r="OFB4" s="68"/>
      <c r="OFC4" s="68"/>
      <c r="OFD4" s="68"/>
      <c r="OFE4" s="68"/>
      <c r="OFF4" s="68"/>
      <c r="OFG4" s="68"/>
      <c r="OFH4" s="68"/>
      <c r="OFI4" s="68"/>
      <c r="OFJ4" s="68"/>
      <c r="OFK4" s="68"/>
      <c r="OFL4" s="68"/>
      <c r="OFM4" s="68"/>
      <c r="OFN4" s="68"/>
      <c r="OFO4" s="68"/>
      <c r="OFP4" s="68"/>
      <c r="OFQ4" s="68"/>
      <c r="OFR4" s="68"/>
      <c r="OFS4" s="68"/>
      <c r="OFT4" s="68"/>
      <c r="OFU4" s="68"/>
      <c r="OFV4" s="68"/>
      <c r="OFW4" s="68"/>
      <c r="OFX4" s="68"/>
      <c r="OFY4" s="68"/>
      <c r="OFZ4" s="68"/>
      <c r="OGA4" s="68"/>
      <c r="OGB4" s="68"/>
      <c r="OGC4" s="68"/>
      <c r="OGD4" s="68"/>
      <c r="OGE4" s="68"/>
      <c r="OGF4" s="68"/>
      <c r="OGG4" s="68"/>
      <c r="OGH4" s="68"/>
      <c r="OGI4" s="68"/>
      <c r="OGJ4" s="68"/>
      <c r="OGK4" s="68"/>
      <c r="OGL4" s="68"/>
      <c r="OGM4" s="68"/>
      <c r="OGN4" s="68"/>
      <c r="OGO4" s="68"/>
      <c r="OGP4" s="68"/>
      <c r="OGQ4" s="68"/>
      <c r="OGR4" s="68"/>
      <c r="OGS4" s="68"/>
      <c r="OGT4" s="68"/>
      <c r="OGU4" s="68"/>
      <c r="OGV4" s="68"/>
      <c r="OGW4" s="68"/>
      <c r="OGX4" s="68"/>
      <c r="OGY4" s="68"/>
      <c r="OGZ4" s="68"/>
      <c r="OHA4" s="68"/>
      <c r="OHB4" s="68"/>
      <c r="OHC4" s="68"/>
      <c r="OHD4" s="68"/>
      <c r="OHE4" s="68"/>
      <c r="OHF4" s="68"/>
      <c r="OHG4" s="68"/>
      <c r="OHH4" s="68"/>
      <c r="OHI4" s="68"/>
      <c r="OHJ4" s="68"/>
      <c r="OHK4" s="68"/>
      <c r="OHL4" s="68"/>
      <c r="OHM4" s="68"/>
      <c r="OHN4" s="68"/>
      <c r="OHO4" s="68"/>
      <c r="OHP4" s="68"/>
      <c r="OHQ4" s="68"/>
      <c r="OHR4" s="68"/>
      <c r="OHS4" s="68"/>
      <c r="OHT4" s="68"/>
      <c r="OHU4" s="68"/>
      <c r="OHV4" s="68"/>
      <c r="OHW4" s="68"/>
      <c r="OHX4" s="68"/>
      <c r="OHY4" s="68"/>
      <c r="OHZ4" s="68"/>
      <c r="OIA4" s="68"/>
      <c r="OIB4" s="68"/>
      <c r="OIC4" s="68"/>
      <c r="OID4" s="68"/>
      <c r="OIE4" s="68"/>
      <c r="OIF4" s="68"/>
      <c r="OIG4" s="68"/>
      <c r="OIH4" s="68"/>
      <c r="OII4" s="68"/>
      <c r="OIJ4" s="68"/>
      <c r="OIK4" s="68"/>
      <c r="OIL4" s="68"/>
      <c r="OIM4" s="68"/>
      <c r="OIN4" s="68"/>
      <c r="OIO4" s="68"/>
      <c r="OIP4" s="68"/>
      <c r="OIQ4" s="68"/>
      <c r="OIR4" s="68"/>
      <c r="OIS4" s="68"/>
      <c r="OIT4" s="68"/>
      <c r="OIU4" s="68"/>
      <c r="OIV4" s="68"/>
      <c r="OIW4" s="68"/>
      <c r="OIX4" s="68"/>
      <c r="OIY4" s="68"/>
      <c r="OIZ4" s="68"/>
      <c r="OJA4" s="68"/>
      <c r="OJB4" s="68"/>
      <c r="OJC4" s="68"/>
      <c r="OJD4" s="68"/>
      <c r="OJE4" s="68"/>
      <c r="OJF4" s="68"/>
      <c r="OJG4" s="68"/>
      <c r="OJH4" s="68"/>
      <c r="OJI4" s="68"/>
      <c r="OJJ4" s="68"/>
      <c r="OJK4" s="68"/>
      <c r="OJL4" s="68"/>
      <c r="OJM4" s="68"/>
      <c r="OJN4" s="68"/>
      <c r="OJO4" s="68"/>
      <c r="OJP4" s="68"/>
      <c r="OJQ4" s="68"/>
      <c r="OJR4" s="68"/>
      <c r="OJS4" s="68"/>
      <c r="OJT4" s="68"/>
      <c r="OJU4" s="68"/>
      <c r="OJV4" s="68"/>
      <c r="OJW4" s="68"/>
      <c r="OJX4" s="68"/>
      <c r="OJY4" s="68"/>
      <c r="OJZ4" s="68"/>
      <c r="OKA4" s="68"/>
      <c r="OKB4" s="68"/>
      <c r="OKC4" s="68"/>
      <c r="OKD4" s="68"/>
      <c r="OKE4" s="68"/>
      <c r="OKF4" s="68"/>
      <c r="OKG4" s="68"/>
      <c r="OKH4" s="68"/>
      <c r="OKI4" s="68"/>
      <c r="OKJ4" s="68"/>
      <c r="OKK4" s="68"/>
      <c r="OKL4" s="68"/>
      <c r="OKM4" s="68"/>
      <c r="OKN4" s="68"/>
      <c r="OKO4" s="68"/>
      <c r="OKP4" s="68"/>
      <c r="OKQ4" s="68"/>
      <c r="OKR4" s="68"/>
      <c r="OKS4" s="68"/>
      <c r="OKT4" s="68"/>
      <c r="OKU4" s="68"/>
      <c r="OKV4" s="68"/>
      <c r="OKW4" s="68"/>
      <c r="OKX4" s="68"/>
      <c r="OKY4" s="68"/>
      <c r="OKZ4" s="68"/>
      <c r="OLA4" s="68"/>
      <c r="OLB4" s="68"/>
      <c r="OLC4" s="68"/>
      <c r="OLD4" s="68"/>
      <c r="OLE4" s="68"/>
      <c r="OLF4" s="68"/>
      <c r="OLG4" s="68"/>
      <c r="OLH4" s="68"/>
      <c r="OLI4" s="68"/>
      <c r="OLJ4" s="68"/>
      <c r="OLK4" s="68"/>
      <c r="OLL4" s="68"/>
      <c r="OLM4" s="68"/>
      <c r="OLN4" s="68"/>
      <c r="OLO4" s="68"/>
      <c r="OLP4" s="68"/>
      <c r="OLQ4" s="68"/>
      <c r="OLR4" s="68"/>
      <c r="OLS4" s="68"/>
      <c r="OLT4" s="68"/>
      <c r="OLU4" s="68"/>
      <c r="OLV4" s="68"/>
      <c r="OLW4" s="68"/>
      <c r="OLX4" s="68"/>
      <c r="OLY4" s="68"/>
      <c r="OLZ4" s="68"/>
      <c r="OMA4" s="68"/>
      <c r="OMB4" s="68"/>
      <c r="OMC4" s="68"/>
      <c r="OMD4" s="68"/>
      <c r="OME4" s="68"/>
      <c r="OMF4" s="68"/>
      <c r="OMG4" s="68"/>
      <c r="OMH4" s="68"/>
      <c r="OMI4" s="68"/>
      <c r="OMJ4" s="68"/>
      <c r="OMK4" s="68"/>
      <c r="OML4" s="68"/>
      <c r="OMM4" s="68"/>
      <c r="OMN4" s="68"/>
      <c r="OMO4" s="68"/>
      <c r="OMP4" s="68"/>
      <c r="OMQ4" s="68"/>
      <c r="OMR4" s="68"/>
      <c r="OMS4" s="68"/>
      <c r="OMT4" s="68"/>
      <c r="OMU4" s="68"/>
      <c r="OMV4" s="68"/>
      <c r="OMW4" s="68"/>
      <c r="OMX4" s="68"/>
      <c r="OMY4" s="68"/>
      <c r="OMZ4" s="68"/>
      <c r="ONA4" s="68"/>
      <c r="ONB4" s="68"/>
      <c r="ONC4" s="68"/>
      <c r="OND4" s="68"/>
      <c r="ONE4" s="68"/>
      <c r="ONF4" s="68"/>
      <c r="ONG4" s="68"/>
      <c r="ONH4" s="68"/>
      <c r="ONI4" s="68"/>
      <c r="ONJ4" s="68"/>
      <c r="ONK4" s="68"/>
      <c r="ONL4" s="68"/>
      <c r="ONM4" s="68"/>
      <c r="ONN4" s="68"/>
      <c r="ONO4" s="68"/>
      <c r="ONP4" s="68"/>
      <c r="ONQ4" s="68"/>
      <c r="ONR4" s="68"/>
      <c r="ONS4" s="68"/>
      <c r="ONT4" s="68"/>
      <c r="ONU4" s="68"/>
      <c r="ONV4" s="68"/>
      <c r="ONW4" s="68"/>
      <c r="ONX4" s="68"/>
      <c r="ONY4" s="68"/>
      <c r="ONZ4" s="68"/>
      <c r="OOA4" s="68"/>
      <c r="OOB4" s="68"/>
      <c r="OOC4" s="68"/>
      <c r="OOD4" s="68"/>
      <c r="OOE4" s="68"/>
      <c r="OOF4" s="68"/>
      <c r="OOG4" s="68"/>
      <c r="OOH4" s="68"/>
      <c r="OOI4" s="68"/>
      <c r="OOJ4" s="68"/>
      <c r="OOK4" s="68"/>
      <c r="OOL4" s="68"/>
      <c r="OOM4" s="68"/>
      <c r="OON4" s="68"/>
      <c r="OOO4" s="68"/>
      <c r="OOP4" s="68"/>
      <c r="OOQ4" s="68"/>
      <c r="OOR4" s="68"/>
      <c r="OOS4" s="68"/>
      <c r="OOT4" s="68"/>
      <c r="OOU4" s="68"/>
      <c r="OOV4" s="68"/>
      <c r="OOW4" s="68"/>
      <c r="OOX4" s="68"/>
      <c r="OOY4" s="68"/>
      <c r="OOZ4" s="68"/>
      <c r="OPA4" s="68"/>
      <c r="OPB4" s="68"/>
      <c r="OPC4" s="68"/>
      <c r="OPD4" s="68"/>
      <c r="OPE4" s="68"/>
      <c r="OPF4" s="68"/>
      <c r="OPG4" s="68"/>
      <c r="OPH4" s="68"/>
      <c r="OPI4" s="68"/>
      <c r="OPJ4" s="68"/>
      <c r="OPK4" s="68"/>
      <c r="OPL4" s="68"/>
      <c r="OPM4" s="68"/>
      <c r="OPN4" s="68"/>
      <c r="OPO4" s="68"/>
      <c r="OPP4" s="68"/>
      <c r="OPQ4" s="68"/>
      <c r="OPR4" s="68"/>
      <c r="OPS4" s="68"/>
      <c r="OPT4" s="68"/>
      <c r="OPU4" s="68"/>
      <c r="OPV4" s="68"/>
      <c r="OPW4" s="68"/>
      <c r="OPX4" s="68"/>
      <c r="OPY4" s="68"/>
      <c r="OPZ4" s="68"/>
      <c r="OQA4" s="68"/>
      <c r="OQB4" s="68"/>
      <c r="OQC4" s="68"/>
      <c r="OQD4" s="68"/>
      <c r="OQE4" s="68"/>
      <c r="OQF4" s="68"/>
      <c r="OQG4" s="68"/>
      <c r="OQH4" s="68"/>
      <c r="OQI4" s="68"/>
      <c r="OQJ4" s="68"/>
      <c r="OQK4" s="68"/>
      <c r="OQL4" s="68"/>
      <c r="OQM4" s="68"/>
      <c r="OQN4" s="68"/>
      <c r="OQO4" s="68"/>
      <c r="OQP4" s="68"/>
      <c r="OQQ4" s="68"/>
      <c r="OQR4" s="68"/>
      <c r="OQS4" s="68"/>
      <c r="OQT4" s="68"/>
      <c r="OQU4" s="68"/>
      <c r="OQV4" s="68"/>
      <c r="OQW4" s="68"/>
      <c r="OQX4" s="68"/>
      <c r="OQY4" s="68"/>
      <c r="OQZ4" s="68"/>
      <c r="ORA4" s="68"/>
      <c r="ORB4" s="68"/>
      <c r="ORC4" s="68"/>
      <c r="ORD4" s="68"/>
      <c r="ORE4" s="68"/>
      <c r="ORF4" s="68"/>
      <c r="ORG4" s="68"/>
      <c r="ORH4" s="68"/>
      <c r="ORI4" s="68"/>
      <c r="ORJ4" s="68"/>
      <c r="ORK4" s="68"/>
      <c r="ORL4" s="68"/>
      <c r="ORM4" s="68"/>
      <c r="ORN4" s="68"/>
      <c r="ORO4" s="68"/>
      <c r="ORP4" s="68"/>
      <c r="ORQ4" s="68"/>
      <c r="ORR4" s="68"/>
      <c r="ORS4" s="68"/>
      <c r="ORT4" s="68"/>
      <c r="ORU4" s="68"/>
      <c r="ORV4" s="68"/>
      <c r="ORW4" s="68"/>
      <c r="ORX4" s="68"/>
      <c r="ORY4" s="68"/>
      <c r="ORZ4" s="68"/>
      <c r="OSA4" s="68"/>
      <c r="OSB4" s="68"/>
      <c r="OSC4" s="68"/>
      <c r="OSD4" s="68"/>
      <c r="OSE4" s="68"/>
      <c r="OSF4" s="68"/>
      <c r="OSG4" s="68"/>
      <c r="OSH4" s="68"/>
      <c r="OSI4" s="68"/>
      <c r="OSJ4" s="68"/>
      <c r="OSK4" s="68"/>
      <c r="OSL4" s="68"/>
      <c r="OSM4" s="68"/>
      <c r="OSN4" s="68"/>
      <c r="OSO4" s="68"/>
      <c r="OSP4" s="68"/>
      <c r="OSQ4" s="68"/>
      <c r="OSR4" s="68"/>
      <c r="OSS4" s="68"/>
      <c r="OST4" s="68"/>
      <c r="OSU4" s="68"/>
      <c r="OSV4" s="68"/>
      <c r="OSW4" s="68"/>
      <c r="OSX4" s="68"/>
      <c r="OSY4" s="68"/>
      <c r="OSZ4" s="68"/>
      <c r="OTA4" s="68"/>
      <c r="OTB4" s="68"/>
      <c r="OTC4" s="68"/>
      <c r="OTD4" s="68"/>
      <c r="OTE4" s="68"/>
      <c r="OTF4" s="68"/>
      <c r="OTG4" s="68"/>
      <c r="OTH4" s="68"/>
      <c r="OTI4" s="68"/>
      <c r="OTJ4" s="68"/>
      <c r="OTK4" s="68"/>
      <c r="OTL4" s="68"/>
      <c r="OTM4" s="68"/>
      <c r="OTN4" s="68"/>
      <c r="OTO4" s="68"/>
      <c r="OTP4" s="68"/>
      <c r="OTQ4" s="68"/>
      <c r="OTR4" s="68"/>
      <c r="OTS4" s="68"/>
      <c r="OTT4" s="68"/>
      <c r="OTU4" s="68"/>
      <c r="OTV4" s="68"/>
      <c r="OTW4" s="68"/>
      <c r="OTX4" s="68"/>
      <c r="OTY4" s="68"/>
      <c r="OTZ4" s="68"/>
      <c r="OUA4" s="68"/>
      <c r="OUB4" s="68"/>
      <c r="OUC4" s="68"/>
      <c r="OUD4" s="68"/>
      <c r="OUE4" s="68"/>
      <c r="OUF4" s="68"/>
      <c r="OUG4" s="68"/>
      <c r="OUH4" s="68"/>
      <c r="OUI4" s="68"/>
      <c r="OUJ4" s="68"/>
      <c r="OUK4" s="68"/>
      <c r="OUL4" s="68"/>
      <c r="OUM4" s="68"/>
      <c r="OUN4" s="68"/>
      <c r="OUO4" s="68"/>
      <c r="OUP4" s="68"/>
      <c r="OUQ4" s="68"/>
      <c r="OUR4" s="68"/>
      <c r="OUS4" s="68"/>
      <c r="OUT4" s="68"/>
      <c r="OUU4" s="68"/>
      <c r="OUV4" s="68"/>
      <c r="OUW4" s="68"/>
      <c r="OUX4" s="68"/>
      <c r="OUY4" s="68"/>
      <c r="OUZ4" s="68"/>
      <c r="OVA4" s="68"/>
      <c r="OVB4" s="68"/>
      <c r="OVC4" s="68"/>
      <c r="OVD4" s="68"/>
      <c r="OVE4" s="68"/>
      <c r="OVF4" s="68"/>
      <c r="OVG4" s="68"/>
      <c r="OVH4" s="68"/>
      <c r="OVI4" s="68"/>
      <c r="OVJ4" s="68"/>
      <c r="OVK4" s="68"/>
      <c r="OVL4" s="68"/>
      <c r="OVM4" s="68"/>
      <c r="OVN4" s="68"/>
      <c r="OVO4" s="68"/>
      <c r="OVP4" s="68"/>
      <c r="OVQ4" s="68"/>
      <c r="OVR4" s="68"/>
      <c r="OVS4" s="68"/>
      <c r="OVT4" s="68"/>
      <c r="OVU4" s="68"/>
      <c r="OVV4" s="68"/>
      <c r="OVW4" s="68"/>
      <c r="OVX4" s="68"/>
      <c r="OVY4" s="68"/>
      <c r="OVZ4" s="68"/>
      <c r="OWA4" s="68"/>
      <c r="OWB4" s="68"/>
      <c r="OWC4" s="68"/>
      <c r="OWD4" s="68"/>
      <c r="OWE4" s="68"/>
      <c r="OWF4" s="68"/>
      <c r="OWG4" s="68"/>
      <c r="OWH4" s="68"/>
      <c r="OWI4" s="68"/>
      <c r="OWJ4" s="68"/>
      <c r="OWK4" s="68"/>
      <c r="OWL4" s="68"/>
      <c r="OWM4" s="68"/>
      <c r="OWN4" s="68"/>
      <c r="OWO4" s="68"/>
      <c r="OWP4" s="68"/>
      <c r="OWQ4" s="68"/>
      <c r="OWR4" s="68"/>
      <c r="OWS4" s="68"/>
      <c r="OWT4" s="68"/>
      <c r="OWU4" s="68"/>
      <c r="OWV4" s="68"/>
      <c r="OWW4" s="68"/>
      <c r="OWX4" s="68"/>
      <c r="OWY4" s="68"/>
      <c r="OWZ4" s="68"/>
      <c r="OXA4" s="68"/>
      <c r="OXB4" s="68"/>
      <c r="OXC4" s="68"/>
      <c r="OXD4" s="68"/>
      <c r="OXE4" s="68"/>
      <c r="OXF4" s="68"/>
      <c r="OXG4" s="68"/>
      <c r="OXH4" s="68"/>
      <c r="OXI4" s="68"/>
      <c r="OXJ4" s="68"/>
      <c r="OXK4" s="68"/>
      <c r="OXL4" s="68"/>
      <c r="OXM4" s="68"/>
      <c r="OXN4" s="68"/>
      <c r="OXO4" s="68"/>
      <c r="OXP4" s="68"/>
      <c r="OXQ4" s="68"/>
      <c r="OXR4" s="68"/>
      <c r="OXS4" s="68"/>
      <c r="OXT4" s="68"/>
      <c r="OXU4" s="68"/>
      <c r="OXV4" s="68"/>
      <c r="OXW4" s="68"/>
      <c r="OXX4" s="68"/>
      <c r="OXY4" s="68"/>
      <c r="OXZ4" s="68"/>
      <c r="OYA4" s="68"/>
      <c r="OYB4" s="68"/>
      <c r="OYC4" s="68"/>
      <c r="OYD4" s="68"/>
      <c r="OYE4" s="68"/>
      <c r="OYF4" s="68"/>
      <c r="OYG4" s="68"/>
      <c r="OYH4" s="68"/>
      <c r="OYI4" s="68"/>
      <c r="OYJ4" s="68"/>
      <c r="OYK4" s="68"/>
      <c r="OYL4" s="68"/>
      <c r="OYM4" s="68"/>
      <c r="OYN4" s="68"/>
      <c r="OYO4" s="68"/>
      <c r="OYP4" s="68"/>
      <c r="OYQ4" s="68"/>
      <c r="OYR4" s="68"/>
      <c r="OYS4" s="68"/>
      <c r="OYT4" s="68"/>
      <c r="OYU4" s="68"/>
      <c r="OYV4" s="68"/>
      <c r="OYW4" s="68"/>
      <c r="OYX4" s="68"/>
      <c r="OYY4" s="68"/>
      <c r="OYZ4" s="68"/>
      <c r="OZA4" s="68"/>
      <c r="OZB4" s="68"/>
      <c r="OZC4" s="68"/>
      <c r="OZD4" s="68"/>
      <c r="OZE4" s="68"/>
      <c r="OZF4" s="68"/>
      <c r="OZG4" s="68"/>
      <c r="OZH4" s="68"/>
      <c r="OZI4" s="68"/>
      <c r="OZJ4" s="68"/>
      <c r="OZK4" s="68"/>
      <c r="OZL4" s="68"/>
      <c r="OZM4" s="68"/>
      <c r="OZN4" s="68"/>
      <c r="OZO4" s="68"/>
      <c r="OZP4" s="68"/>
      <c r="OZQ4" s="68"/>
      <c r="OZR4" s="68"/>
      <c r="OZS4" s="68"/>
      <c r="OZT4" s="68"/>
      <c r="OZU4" s="68"/>
      <c r="OZV4" s="68"/>
      <c r="OZW4" s="68"/>
      <c r="OZX4" s="68"/>
      <c r="OZY4" s="68"/>
      <c r="OZZ4" s="68"/>
      <c r="PAA4" s="68"/>
      <c r="PAB4" s="68"/>
      <c r="PAC4" s="68"/>
      <c r="PAD4" s="68"/>
      <c r="PAE4" s="68"/>
      <c r="PAF4" s="68"/>
      <c r="PAG4" s="68"/>
      <c r="PAH4" s="68"/>
      <c r="PAI4" s="68"/>
      <c r="PAJ4" s="68"/>
      <c r="PAK4" s="68"/>
      <c r="PAL4" s="68"/>
      <c r="PAM4" s="68"/>
      <c r="PAN4" s="68"/>
      <c r="PAO4" s="68"/>
      <c r="PAP4" s="68"/>
      <c r="PAQ4" s="68"/>
      <c r="PAR4" s="68"/>
      <c r="PAS4" s="68"/>
      <c r="PAT4" s="68"/>
      <c r="PAU4" s="68"/>
      <c r="PAV4" s="68"/>
      <c r="PAW4" s="68"/>
      <c r="PAX4" s="68"/>
      <c r="PAY4" s="68"/>
      <c r="PAZ4" s="68"/>
      <c r="PBA4" s="68"/>
      <c r="PBB4" s="68"/>
      <c r="PBC4" s="68"/>
      <c r="PBD4" s="68"/>
      <c r="PBE4" s="68"/>
      <c r="PBF4" s="68"/>
      <c r="PBG4" s="68"/>
      <c r="PBH4" s="68"/>
      <c r="PBI4" s="68"/>
      <c r="PBJ4" s="68"/>
      <c r="PBK4" s="68"/>
      <c r="PBL4" s="68"/>
      <c r="PBM4" s="68"/>
      <c r="PBN4" s="68"/>
      <c r="PBO4" s="68"/>
      <c r="PBP4" s="68"/>
      <c r="PBQ4" s="68"/>
      <c r="PBR4" s="68"/>
      <c r="PBS4" s="68"/>
      <c r="PBT4" s="68"/>
      <c r="PBU4" s="68"/>
      <c r="PBV4" s="68"/>
      <c r="PBW4" s="68"/>
      <c r="PBX4" s="68"/>
      <c r="PBY4" s="68"/>
      <c r="PBZ4" s="68"/>
      <c r="PCA4" s="68"/>
      <c r="PCB4" s="68"/>
      <c r="PCC4" s="68"/>
      <c r="PCD4" s="68"/>
      <c r="PCE4" s="68"/>
      <c r="PCF4" s="68"/>
      <c r="PCG4" s="68"/>
      <c r="PCH4" s="68"/>
      <c r="PCI4" s="68"/>
      <c r="PCJ4" s="68"/>
      <c r="PCK4" s="68"/>
      <c r="PCL4" s="68"/>
      <c r="PCM4" s="68"/>
      <c r="PCN4" s="68"/>
      <c r="PCO4" s="68"/>
      <c r="PCP4" s="68"/>
      <c r="PCQ4" s="68"/>
      <c r="PCR4" s="68"/>
      <c r="PCS4" s="68"/>
      <c r="PCT4" s="68"/>
      <c r="PCU4" s="68"/>
      <c r="PCV4" s="68"/>
      <c r="PCW4" s="68"/>
      <c r="PCX4" s="68"/>
      <c r="PCY4" s="68"/>
      <c r="PCZ4" s="68"/>
      <c r="PDA4" s="68"/>
      <c r="PDB4" s="68"/>
      <c r="PDC4" s="68"/>
      <c r="PDD4" s="68"/>
      <c r="PDE4" s="68"/>
      <c r="PDF4" s="68"/>
      <c r="PDG4" s="68"/>
      <c r="PDH4" s="68"/>
      <c r="PDI4" s="68"/>
      <c r="PDJ4" s="68"/>
      <c r="PDK4" s="68"/>
      <c r="PDL4" s="68"/>
      <c r="PDM4" s="68"/>
      <c r="PDN4" s="68"/>
      <c r="PDO4" s="68"/>
      <c r="PDP4" s="68"/>
      <c r="PDQ4" s="68"/>
      <c r="PDR4" s="68"/>
      <c r="PDS4" s="68"/>
      <c r="PDT4" s="68"/>
      <c r="PDU4" s="68"/>
      <c r="PDV4" s="68"/>
      <c r="PDW4" s="68"/>
      <c r="PDX4" s="68"/>
      <c r="PDY4" s="68"/>
      <c r="PDZ4" s="68"/>
      <c r="PEA4" s="68"/>
      <c r="PEB4" s="68"/>
      <c r="PEC4" s="68"/>
      <c r="PED4" s="68"/>
      <c r="PEE4" s="68"/>
      <c r="PEF4" s="68"/>
      <c r="PEG4" s="68"/>
      <c r="PEH4" s="68"/>
      <c r="PEI4" s="68"/>
      <c r="PEJ4" s="68"/>
      <c r="PEK4" s="68"/>
      <c r="PEL4" s="68"/>
      <c r="PEM4" s="68"/>
      <c r="PEN4" s="68"/>
      <c r="PEO4" s="68"/>
      <c r="PEP4" s="68"/>
      <c r="PEQ4" s="68"/>
      <c r="PER4" s="68"/>
      <c r="PES4" s="68"/>
      <c r="PET4" s="68"/>
      <c r="PEU4" s="68"/>
      <c r="PEV4" s="68"/>
      <c r="PEW4" s="68"/>
      <c r="PEX4" s="68"/>
      <c r="PEY4" s="68"/>
      <c r="PEZ4" s="68"/>
      <c r="PFA4" s="68"/>
      <c r="PFB4" s="68"/>
      <c r="PFC4" s="68"/>
      <c r="PFD4" s="68"/>
      <c r="PFE4" s="68"/>
      <c r="PFF4" s="68"/>
      <c r="PFG4" s="68"/>
      <c r="PFH4" s="68"/>
      <c r="PFI4" s="68"/>
      <c r="PFJ4" s="68"/>
      <c r="PFK4" s="68"/>
      <c r="PFL4" s="68"/>
      <c r="PFM4" s="68"/>
      <c r="PFN4" s="68"/>
      <c r="PFO4" s="68"/>
      <c r="PFP4" s="68"/>
      <c r="PFQ4" s="68"/>
      <c r="PFR4" s="68"/>
      <c r="PFS4" s="68"/>
      <c r="PFT4" s="68"/>
      <c r="PFU4" s="68"/>
      <c r="PFV4" s="68"/>
      <c r="PFW4" s="68"/>
      <c r="PFX4" s="68"/>
      <c r="PFY4" s="68"/>
      <c r="PFZ4" s="68"/>
      <c r="PGA4" s="68"/>
      <c r="PGB4" s="68"/>
      <c r="PGC4" s="68"/>
      <c r="PGD4" s="68"/>
      <c r="PGE4" s="68"/>
      <c r="PGF4" s="68"/>
      <c r="PGG4" s="68"/>
      <c r="PGH4" s="68"/>
      <c r="PGI4" s="68"/>
      <c r="PGJ4" s="68"/>
      <c r="PGK4" s="68"/>
      <c r="PGL4" s="68"/>
      <c r="PGM4" s="68"/>
      <c r="PGN4" s="68"/>
      <c r="PGO4" s="68"/>
      <c r="PGP4" s="68"/>
      <c r="PGQ4" s="68"/>
      <c r="PGR4" s="68"/>
      <c r="PGS4" s="68"/>
      <c r="PGT4" s="68"/>
      <c r="PGU4" s="68"/>
      <c r="PGV4" s="68"/>
      <c r="PGW4" s="68"/>
      <c r="PGX4" s="68"/>
      <c r="PGY4" s="68"/>
      <c r="PGZ4" s="68"/>
      <c r="PHA4" s="68"/>
      <c r="PHB4" s="68"/>
      <c r="PHC4" s="68"/>
      <c r="PHD4" s="68"/>
      <c r="PHE4" s="68"/>
      <c r="PHF4" s="68"/>
      <c r="PHG4" s="68"/>
      <c r="PHH4" s="68"/>
      <c r="PHI4" s="68"/>
      <c r="PHJ4" s="68"/>
      <c r="PHK4" s="68"/>
      <c r="PHL4" s="68"/>
      <c r="PHM4" s="68"/>
      <c r="PHN4" s="68"/>
      <c r="PHO4" s="68"/>
      <c r="PHP4" s="68"/>
      <c r="PHQ4" s="68"/>
      <c r="PHR4" s="68"/>
      <c r="PHS4" s="68"/>
      <c r="PHT4" s="68"/>
      <c r="PHU4" s="68"/>
      <c r="PHV4" s="68"/>
      <c r="PHW4" s="68"/>
      <c r="PHX4" s="68"/>
      <c r="PHY4" s="68"/>
      <c r="PHZ4" s="68"/>
      <c r="PIA4" s="68"/>
      <c r="PIB4" s="68"/>
      <c r="PIC4" s="68"/>
      <c r="PID4" s="68"/>
      <c r="PIE4" s="68"/>
      <c r="PIF4" s="68"/>
      <c r="PIG4" s="68"/>
      <c r="PIH4" s="68"/>
      <c r="PII4" s="68"/>
      <c r="PIJ4" s="68"/>
      <c r="PIK4" s="68"/>
      <c r="PIL4" s="68"/>
      <c r="PIM4" s="68"/>
      <c r="PIN4" s="68"/>
      <c r="PIO4" s="68"/>
      <c r="PIP4" s="68"/>
      <c r="PIQ4" s="68"/>
      <c r="PIR4" s="68"/>
      <c r="PIS4" s="68"/>
      <c r="PIT4" s="68"/>
      <c r="PIU4" s="68"/>
      <c r="PIV4" s="68"/>
      <c r="PIW4" s="68"/>
      <c r="PIX4" s="68"/>
      <c r="PIY4" s="68"/>
      <c r="PIZ4" s="68"/>
      <c r="PJA4" s="68"/>
      <c r="PJB4" s="68"/>
      <c r="PJC4" s="68"/>
      <c r="PJD4" s="68"/>
      <c r="PJE4" s="68"/>
      <c r="PJF4" s="68"/>
      <c r="PJG4" s="68"/>
      <c r="PJH4" s="68"/>
      <c r="PJI4" s="68"/>
      <c r="PJJ4" s="68"/>
      <c r="PJK4" s="68"/>
      <c r="PJL4" s="68"/>
      <c r="PJM4" s="68"/>
      <c r="PJN4" s="68"/>
      <c r="PJO4" s="68"/>
      <c r="PJP4" s="68"/>
      <c r="PJQ4" s="68"/>
      <c r="PJR4" s="68"/>
      <c r="PJS4" s="68"/>
      <c r="PJT4" s="68"/>
      <c r="PJU4" s="68"/>
      <c r="PJV4" s="68"/>
      <c r="PJW4" s="68"/>
      <c r="PJX4" s="68"/>
      <c r="PJY4" s="68"/>
      <c r="PJZ4" s="68"/>
      <c r="PKA4" s="68"/>
      <c r="PKB4" s="68"/>
      <c r="PKC4" s="68"/>
      <c r="PKD4" s="68"/>
      <c r="PKE4" s="68"/>
      <c r="PKF4" s="68"/>
      <c r="PKG4" s="68"/>
      <c r="PKH4" s="68"/>
      <c r="PKI4" s="68"/>
      <c r="PKJ4" s="68"/>
      <c r="PKK4" s="68"/>
      <c r="PKL4" s="68"/>
      <c r="PKM4" s="68"/>
      <c r="PKN4" s="68"/>
      <c r="PKO4" s="68"/>
      <c r="PKP4" s="68"/>
      <c r="PKQ4" s="68"/>
      <c r="PKR4" s="68"/>
      <c r="PKS4" s="68"/>
      <c r="PKT4" s="68"/>
      <c r="PKU4" s="68"/>
      <c r="PKV4" s="68"/>
      <c r="PKW4" s="68"/>
      <c r="PKX4" s="68"/>
      <c r="PKY4" s="68"/>
      <c r="PKZ4" s="68"/>
      <c r="PLA4" s="68"/>
      <c r="PLB4" s="68"/>
      <c r="PLC4" s="68"/>
      <c r="PLD4" s="68"/>
      <c r="PLE4" s="68"/>
      <c r="PLF4" s="68"/>
      <c r="PLG4" s="68"/>
      <c r="PLH4" s="68"/>
      <c r="PLI4" s="68"/>
      <c r="PLJ4" s="68"/>
      <c r="PLK4" s="68"/>
      <c r="PLL4" s="68"/>
      <c r="PLM4" s="68"/>
      <c r="PLN4" s="68"/>
      <c r="PLO4" s="68"/>
      <c r="PLP4" s="68"/>
      <c r="PLQ4" s="68"/>
      <c r="PLR4" s="68"/>
      <c r="PLS4" s="68"/>
      <c r="PLT4" s="68"/>
      <c r="PLU4" s="68"/>
      <c r="PLV4" s="68"/>
      <c r="PLW4" s="68"/>
      <c r="PLX4" s="68"/>
      <c r="PLY4" s="68"/>
      <c r="PLZ4" s="68"/>
      <c r="PMA4" s="68"/>
      <c r="PMB4" s="68"/>
      <c r="PMC4" s="68"/>
      <c r="PMD4" s="68"/>
      <c r="PME4" s="68"/>
      <c r="PMF4" s="68"/>
      <c r="PMG4" s="68"/>
      <c r="PMH4" s="68"/>
      <c r="PMI4" s="68"/>
      <c r="PMJ4" s="68"/>
      <c r="PMK4" s="68"/>
      <c r="PML4" s="68"/>
      <c r="PMM4" s="68"/>
      <c r="PMN4" s="68"/>
      <c r="PMO4" s="68"/>
      <c r="PMP4" s="68"/>
      <c r="PMQ4" s="68"/>
      <c r="PMR4" s="68"/>
      <c r="PMS4" s="68"/>
      <c r="PMT4" s="68"/>
      <c r="PMU4" s="68"/>
      <c r="PMV4" s="68"/>
      <c r="PMW4" s="68"/>
      <c r="PMX4" s="68"/>
      <c r="PMY4" s="68"/>
      <c r="PMZ4" s="68"/>
      <c r="PNA4" s="68"/>
      <c r="PNB4" s="68"/>
      <c r="PNC4" s="68"/>
      <c r="PND4" s="68"/>
      <c r="PNE4" s="68"/>
      <c r="PNF4" s="68"/>
      <c r="PNG4" s="68"/>
      <c r="PNH4" s="68"/>
      <c r="PNI4" s="68"/>
      <c r="PNJ4" s="68"/>
      <c r="PNK4" s="68"/>
      <c r="PNL4" s="68"/>
      <c r="PNM4" s="68"/>
      <c r="PNN4" s="68"/>
      <c r="PNO4" s="68"/>
      <c r="PNP4" s="68"/>
      <c r="PNQ4" s="68"/>
      <c r="PNR4" s="68"/>
      <c r="PNS4" s="68"/>
      <c r="PNT4" s="68"/>
      <c r="PNU4" s="68"/>
      <c r="PNV4" s="68"/>
      <c r="PNW4" s="68"/>
      <c r="PNX4" s="68"/>
      <c r="PNY4" s="68"/>
      <c r="PNZ4" s="68"/>
      <c r="POA4" s="68"/>
      <c r="POB4" s="68"/>
      <c r="POC4" s="68"/>
      <c r="POD4" s="68"/>
      <c r="POE4" s="68"/>
      <c r="POF4" s="68"/>
      <c r="POG4" s="68"/>
      <c r="POH4" s="68"/>
      <c r="POI4" s="68"/>
      <c r="POJ4" s="68"/>
      <c r="POK4" s="68"/>
      <c r="POL4" s="68"/>
      <c r="POM4" s="68"/>
      <c r="PON4" s="68"/>
      <c r="POO4" s="68"/>
      <c r="POP4" s="68"/>
      <c r="POQ4" s="68"/>
      <c r="POR4" s="68"/>
      <c r="POS4" s="68"/>
      <c r="POT4" s="68"/>
      <c r="POU4" s="68"/>
      <c r="POV4" s="68"/>
      <c r="POW4" s="68"/>
      <c r="POX4" s="68"/>
      <c r="POY4" s="68"/>
      <c r="POZ4" s="68"/>
      <c r="PPA4" s="68"/>
      <c r="PPB4" s="68"/>
      <c r="PPC4" s="68"/>
      <c r="PPD4" s="68"/>
      <c r="PPE4" s="68"/>
      <c r="PPF4" s="68"/>
      <c r="PPG4" s="68"/>
      <c r="PPH4" s="68"/>
      <c r="PPI4" s="68"/>
      <c r="PPJ4" s="68"/>
      <c r="PPK4" s="68"/>
      <c r="PPL4" s="68"/>
      <c r="PPM4" s="68"/>
      <c r="PPN4" s="68"/>
      <c r="PPO4" s="68"/>
      <c r="PPP4" s="68"/>
      <c r="PPQ4" s="68"/>
      <c r="PPR4" s="68"/>
      <c r="PPS4" s="68"/>
      <c r="PPT4" s="68"/>
      <c r="PPU4" s="68"/>
      <c r="PPV4" s="68"/>
      <c r="PPW4" s="68"/>
      <c r="PPX4" s="68"/>
      <c r="PPY4" s="68"/>
      <c r="PPZ4" s="68"/>
      <c r="PQA4" s="68"/>
      <c r="PQB4" s="68"/>
      <c r="PQC4" s="68"/>
      <c r="PQD4" s="68"/>
      <c r="PQE4" s="68"/>
      <c r="PQF4" s="68"/>
      <c r="PQG4" s="68"/>
      <c r="PQH4" s="68"/>
      <c r="PQI4" s="68"/>
      <c r="PQJ4" s="68"/>
      <c r="PQK4" s="68"/>
      <c r="PQL4" s="68"/>
      <c r="PQM4" s="68"/>
      <c r="PQN4" s="68"/>
      <c r="PQO4" s="68"/>
      <c r="PQP4" s="68"/>
      <c r="PQQ4" s="68"/>
      <c r="PQR4" s="68"/>
      <c r="PQS4" s="68"/>
      <c r="PQT4" s="68"/>
      <c r="PQU4" s="68"/>
      <c r="PQV4" s="68"/>
      <c r="PQW4" s="68"/>
      <c r="PQX4" s="68"/>
      <c r="PQY4" s="68"/>
      <c r="PQZ4" s="68"/>
      <c r="PRA4" s="68"/>
      <c r="PRB4" s="68"/>
      <c r="PRC4" s="68"/>
      <c r="PRD4" s="68"/>
      <c r="PRE4" s="68"/>
      <c r="PRF4" s="68"/>
      <c r="PRG4" s="68"/>
      <c r="PRH4" s="68"/>
      <c r="PRI4" s="68"/>
      <c r="PRJ4" s="68"/>
      <c r="PRK4" s="68"/>
      <c r="PRL4" s="68"/>
      <c r="PRM4" s="68"/>
      <c r="PRN4" s="68"/>
      <c r="PRO4" s="68"/>
      <c r="PRP4" s="68"/>
      <c r="PRQ4" s="68"/>
      <c r="PRR4" s="68"/>
      <c r="PRS4" s="68"/>
      <c r="PRT4" s="68"/>
      <c r="PRU4" s="68"/>
      <c r="PRV4" s="68"/>
      <c r="PRW4" s="68"/>
      <c r="PRX4" s="68"/>
      <c r="PRY4" s="68"/>
      <c r="PRZ4" s="68"/>
      <c r="PSA4" s="68"/>
      <c r="PSB4" s="68"/>
      <c r="PSC4" s="68"/>
      <c r="PSD4" s="68"/>
      <c r="PSE4" s="68"/>
      <c r="PSF4" s="68"/>
      <c r="PSG4" s="68"/>
      <c r="PSH4" s="68"/>
      <c r="PSI4" s="68"/>
      <c r="PSJ4" s="68"/>
      <c r="PSK4" s="68"/>
      <c r="PSL4" s="68"/>
      <c r="PSM4" s="68"/>
      <c r="PSN4" s="68"/>
      <c r="PSO4" s="68"/>
      <c r="PSP4" s="68"/>
      <c r="PSQ4" s="68"/>
      <c r="PSR4" s="68"/>
      <c r="PSS4" s="68"/>
      <c r="PST4" s="68"/>
      <c r="PSU4" s="68"/>
      <c r="PSV4" s="68"/>
      <c r="PSW4" s="68"/>
      <c r="PSX4" s="68"/>
      <c r="PSY4" s="68"/>
      <c r="PSZ4" s="68"/>
      <c r="PTA4" s="68"/>
      <c r="PTB4" s="68"/>
      <c r="PTC4" s="68"/>
      <c r="PTD4" s="68"/>
      <c r="PTE4" s="68"/>
      <c r="PTF4" s="68"/>
      <c r="PTG4" s="68"/>
      <c r="PTH4" s="68"/>
      <c r="PTI4" s="68"/>
      <c r="PTJ4" s="68"/>
      <c r="PTK4" s="68"/>
      <c r="PTL4" s="68"/>
      <c r="PTM4" s="68"/>
      <c r="PTN4" s="68"/>
      <c r="PTO4" s="68"/>
      <c r="PTP4" s="68"/>
      <c r="PTQ4" s="68"/>
      <c r="PTR4" s="68"/>
      <c r="PTS4" s="68"/>
      <c r="PTT4" s="68"/>
      <c r="PTU4" s="68"/>
      <c r="PTV4" s="68"/>
      <c r="PTW4" s="68"/>
      <c r="PTX4" s="68"/>
      <c r="PTY4" s="68"/>
      <c r="PTZ4" s="68"/>
      <c r="PUA4" s="68"/>
      <c r="PUB4" s="68"/>
      <c r="PUC4" s="68"/>
      <c r="PUD4" s="68"/>
      <c r="PUE4" s="68"/>
      <c r="PUF4" s="68"/>
      <c r="PUG4" s="68"/>
      <c r="PUH4" s="68"/>
      <c r="PUI4" s="68"/>
      <c r="PUJ4" s="68"/>
      <c r="PUK4" s="68"/>
      <c r="PUL4" s="68"/>
      <c r="PUM4" s="68"/>
      <c r="PUN4" s="68"/>
      <c r="PUO4" s="68"/>
      <c r="PUP4" s="68"/>
      <c r="PUQ4" s="68"/>
      <c r="PUR4" s="68"/>
      <c r="PUS4" s="68"/>
      <c r="PUT4" s="68"/>
      <c r="PUU4" s="68"/>
      <c r="PUV4" s="68"/>
      <c r="PUW4" s="68"/>
      <c r="PUX4" s="68"/>
      <c r="PUY4" s="68"/>
      <c r="PUZ4" s="68"/>
      <c r="PVA4" s="68"/>
      <c r="PVB4" s="68"/>
      <c r="PVC4" s="68"/>
      <c r="PVD4" s="68"/>
      <c r="PVE4" s="68"/>
      <c r="PVF4" s="68"/>
      <c r="PVG4" s="68"/>
      <c r="PVH4" s="68"/>
      <c r="PVI4" s="68"/>
      <c r="PVJ4" s="68"/>
      <c r="PVK4" s="68"/>
      <c r="PVL4" s="68"/>
      <c r="PVM4" s="68"/>
      <c r="PVN4" s="68"/>
      <c r="PVO4" s="68"/>
      <c r="PVP4" s="68"/>
      <c r="PVQ4" s="68"/>
      <c r="PVR4" s="68"/>
      <c r="PVS4" s="68"/>
      <c r="PVT4" s="68"/>
      <c r="PVU4" s="68"/>
      <c r="PVV4" s="68"/>
      <c r="PVW4" s="68"/>
      <c r="PVX4" s="68"/>
      <c r="PVY4" s="68"/>
      <c r="PVZ4" s="68"/>
      <c r="PWA4" s="68"/>
      <c r="PWB4" s="68"/>
      <c r="PWC4" s="68"/>
      <c r="PWD4" s="68"/>
      <c r="PWE4" s="68"/>
      <c r="PWF4" s="68"/>
      <c r="PWG4" s="68"/>
      <c r="PWH4" s="68"/>
      <c r="PWI4" s="68"/>
      <c r="PWJ4" s="68"/>
      <c r="PWK4" s="68"/>
      <c r="PWL4" s="68"/>
      <c r="PWM4" s="68"/>
      <c r="PWN4" s="68"/>
      <c r="PWO4" s="68"/>
      <c r="PWP4" s="68"/>
      <c r="PWQ4" s="68"/>
      <c r="PWR4" s="68"/>
      <c r="PWS4" s="68"/>
      <c r="PWT4" s="68"/>
      <c r="PWU4" s="68"/>
      <c r="PWV4" s="68"/>
      <c r="PWW4" s="68"/>
      <c r="PWX4" s="68"/>
      <c r="PWY4" s="68"/>
      <c r="PWZ4" s="68"/>
      <c r="PXA4" s="68"/>
      <c r="PXB4" s="68"/>
      <c r="PXC4" s="68"/>
      <c r="PXD4" s="68"/>
      <c r="PXE4" s="68"/>
      <c r="PXF4" s="68"/>
      <c r="PXG4" s="68"/>
      <c r="PXH4" s="68"/>
      <c r="PXI4" s="68"/>
      <c r="PXJ4" s="68"/>
      <c r="PXK4" s="68"/>
      <c r="PXL4" s="68"/>
      <c r="PXM4" s="68"/>
      <c r="PXN4" s="68"/>
      <c r="PXO4" s="68"/>
      <c r="PXP4" s="68"/>
      <c r="PXQ4" s="68"/>
      <c r="PXR4" s="68"/>
      <c r="PXS4" s="68"/>
      <c r="PXT4" s="68"/>
      <c r="PXU4" s="68"/>
      <c r="PXV4" s="68"/>
      <c r="PXW4" s="68"/>
      <c r="PXX4" s="68"/>
      <c r="PXY4" s="68"/>
      <c r="PXZ4" s="68"/>
      <c r="PYA4" s="68"/>
      <c r="PYB4" s="68"/>
      <c r="PYC4" s="68"/>
      <c r="PYD4" s="68"/>
      <c r="PYE4" s="68"/>
      <c r="PYF4" s="68"/>
      <c r="PYG4" s="68"/>
      <c r="PYH4" s="68"/>
      <c r="PYI4" s="68"/>
      <c r="PYJ4" s="68"/>
      <c r="PYK4" s="68"/>
      <c r="PYL4" s="68"/>
      <c r="PYM4" s="68"/>
      <c r="PYN4" s="68"/>
      <c r="PYO4" s="68"/>
      <c r="PYP4" s="68"/>
      <c r="PYQ4" s="68"/>
      <c r="PYR4" s="68"/>
      <c r="PYS4" s="68"/>
      <c r="PYT4" s="68"/>
      <c r="PYU4" s="68"/>
      <c r="PYV4" s="68"/>
      <c r="PYW4" s="68"/>
      <c r="PYX4" s="68"/>
      <c r="PYY4" s="68"/>
      <c r="PYZ4" s="68"/>
      <c r="PZA4" s="68"/>
      <c r="PZB4" s="68"/>
      <c r="PZC4" s="68"/>
      <c r="PZD4" s="68"/>
      <c r="PZE4" s="68"/>
      <c r="PZF4" s="68"/>
      <c r="PZG4" s="68"/>
      <c r="PZH4" s="68"/>
      <c r="PZI4" s="68"/>
      <c r="PZJ4" s="68"/>
      <c r="PZK4" s="68"/>
      <c r="PZL4" s="68"/>
      <c r="PZM4" s="68"/>
      <c r="PZN4" s="68"/>
      <c r="PZO4" s="68"/>
      <c r="PZP4" s="68"/>
      <c r="PZQ4" s="68"/>
      <c r="PZR4" s="68"/>
      <c r="PZS4" s="68"/>
      <c r="PZT4" s="68"/>
      <c r="PZU4" s="68"/>
      <c r="PZV4" s="68"/>
      <c r="PZW4" s="68"/>
      <c r="PZX4" s="68"/>
      <c r="PZY4" s="68"/>
      <c r="PZZ4" s="68"/>
      <c r="QAA4" s="68"/>
      <c r="QAB4" s="68"/>
      <c r="QAC4" s="68"/>
      <c r="QAD4" s="68"/>
      <c r="QAE4" s="68"/>
      <c r="QAF4" s="68"/>
      <c r="QAG4" s="68"/>
      <c r="QAH4" s="68"/>
      <c r="QAI4" s="68"/>
      <c r="QAJ4" s="68"/>
      <c r="QAK4" s="68"/>
      <c r="QAL4" s="68"/>
      <c r="QAM4" s="68"/>
      <c r="QAN4" s="68"/>
      <c r="QAO4" s="68"/>
      <c r="QAP4" s="68"/>
      <c r="QAQ4" s="68"/>
      <c r="QAR4" s="68"/>
      <c r="QAS4" s="68"/>
      <c r="QAT4" s="68"/>
      <c r="QAU4" s="68"/>
      <c r="QAV4" s="68"/>
      <c r="QAW4" s="68"/>
      <c r="QAX4" s="68"/>
      <c r="QAY4" s="68"/>
      <c r="QAZ4" s="68"/>
      <c r="QBA4" s="68"/>
      <c r="QBB4" s="68"/>
      <c r="QBC4" s="68"/>
      <c r="QBD4" s="68"/>
      <c r="QBE4" s="68"/>
      <c r="QBF4" s="68"/>
      <c r="QBG4" s="68"/>
      <c r="QBH4" s="68"/>
      <c r="QBI4" s="68"/>
      <c r="QBJ4" s="68"/>
      <c r="QBK4" s="68"/>
      <c r="QBL4" s="68"/>
      <c r="QBM4" s="68"/>
      <c r="QBN4" s="68"/>
      <c r="QBO4" s="68"/>
      <c r="QBP4" s="68"/>
      <c r="QBQ4" s="68"/>
      <c r="QBR4" s="68"/>
      <c r="QBS4" s="68"/>
      <c r="QBT4" s="68"/>
      <c r="QBU4" s="68"/>
      <c r="QBV4" s="68"/>
      <c r="QBW4" s="68"/>
      <c r="QBX4" s="68"/>
      <c r="QBY4" s="68"/>
      <c r="QBZ4" s="68"/>
      <c r="QCA4" s="68"/>
      <c r="QCB4" s="68"/>
      <c r="QCC4" s="68"/>
      <c r="QCD4" s="68"/>
      <c r="QCE4" s="68"/>
      <c r="QCF4" s="68"/>
      <c r="QCG4" s="68"/>
      <c r="QCH4" s="68"/>
      <c r="QCI4" s="68"/>
      <c r="QCJ4" s="68"/>
      <c r="QCK4" s="68"/>
      <c r="QCL4" s="68"/>
      <c r="QCM4" s="68"/>
      <c r="QCN4" s="68"/>
      <c r="QCO4" s="68"/>
      <c r="QCP4" s="68"/>
      <c r="QCQ4" s="68"/>
      <c r="QCR4" s="68"/>
      <c r="QCS4" s="68"/>
      <c r="QCT4" s="68"/>
      <c r="QCU4" s="68"/>
      <c r="QCV4" s="68"/>
      <c r="QCW4" s="68"/>
      <c r="QCX4" s="68"/>
      <c r="QCY4" s="68"/>
      <c r="QCZ4" s="68"/>
      <c r="QDA4" s="68"/>
      <c r="QDB4" s="68"/>
      <c r="QDC4" s="68"/>
      <c r="QDD4" s="68"/>
      <c r="QDE4" s="68"/>
      <c r="QDF4" s="68"/>
      <c r="QDG4" s="68"/>
      <c r="QDH4" s="68"/>
      <c r="QDI4" s="68"/>
      <c r="QDJ4" s="68"/>
      <c r="QDK4" s="68"/>
      <c r="QDL4" s="68"/>
      <c r="QDM4" s="68"/>
      <c r="QDN4" s="68"/>
      <c r="QDO4" s="68"/>
      <c r="QDP4" s="68"/>
      <c r="QDQ4" s="68"/>
      <c r="QDR4" s="68"/>
      <c r="QDS4" s="68"/>
      <c r="QDT4" s="68"/>
      <c r="QDU4" s="68"/>
      <c r="QDV4" s="68"/>
      <c r="QDW4" s="68"/>
      <c r="QDX4" s="68"/>
      <c r="QDY4" s="68"/>
      <c r="QDZ4" s="68"/>
      <c r="QEA4" s="68"/>
      <c r="QEB4" s="68"/>
      <c r="QEC4" s="68"/>
      <c r="QED4" s="68"/>
      <c r="QEE4" s="68"/>
      <c r="QEF4" s="68"/>
      <c r="QEG4" s="68"/>
      <c r="QEH4" s="68"/>
      <c r="QEI4" s="68"/>
      <c r="QEJ4" s="68"/>
      <c r="QEK4" s="68"/>
      <c r="QEL4" s="68"/>
      <c r="QEM4" s="68"/>
      <c r="QEN4" s="68"/>
      <c r="QEO4" s="68"/>
      <c r="QEP4" s="68"/>
      <c r="QEQ4" s="68"/>
      <c r="QER4" s="68"/>
      <c r="QES4" s="68"/>
      <c r="QET4" s="68"/>
      <c r="QEU4" s="68"/>
      <c r="QEV4" s="68"/>
      <c r="QEW4" s="68"/>
      <c r="QEX4" s="68"/>
      <c r="QEY4" s="68"/>
      <c r="QEZ4" s="68"/>
      <c r="QFA4" s="68"/>
      <c r="QFB4" s="68"/>
      <c r="QFC4" s="68"/>
      <c r="QFD4" s="68"/>
      <c r="QFE4" s="68"/>
      <c r="QFF4" s="68"/>
      <c r="QFG4" s="68"/>
      <c r="QFH4" s="68"/>
      <c r="QFI4" s="68"/>
      <c r="QFJ4" s="68"/>
      <c r="QFK4" s="68"/>
      <c r="QFL4" s="68"/>
      <c r="QFM4" s="68"/>
      <c r="QFN4" s="68"/>
      <c r="QFO4" s="68"/>
      <c r="QFP4" s="68"/>
      <c r="QFQ4" s="68"/>
      <c r="QFR4" s="68"/>
      <c r="QFS4" s="68"/>
      <c r="QFT4" s="68"/>
      <c r="QFU4" s="68"/>
      <c r="QFV4" s="68"/>
      <c r="QFW4" s="68"/>
      <c r="QFX4" s="68"/>
      <c r="QFY4" s="68"/>
      <c r="QFZ4" s="68"/>
      <c r="QGA4" s="68"/>
      <c r="QGB4" s="68"/>
      <c r="QGC4" s="68"/>
      <c r="QGD4" s="68"/>
      <c r="QGE4" s="68"/>
      <c r="QGF4" s="68"/>
      <c r="QGG4" s="68"/>
      <c r="QGH4" s="68"/>
      <c r="QGI4" s="68"/>
      <c r="QGJ4" s="68"/>
      <c r="QGK4" s="68"/>
      <c r="QGL4" s="68"/>
      <c r="QGM4" s="68"/>
      <c r="QGN4" s="68"/>
      <c r="QGO4" s="68"/>
      <c r="QGP4" s="68"/>
      <c r="QGQ4" s="68"/>
      <c r="QGR4" s="68"/>
      <c r="QGS4" s="68"/>
      <c r="QGT4" s="68"/>
      <c r="QGU4" s="68"/>
      <c r="QGV4" s="68"/>
      <c r="QGW4" s="68"/>
      <c r="QGX4" s="68"/>
      <c r="QGY4" s="68"/>
      <c r="QGZ4" s="68"/>
      <c r="QHA4" s="68"/>
      <c r="QHB4" s="68"/>
      <c r="QHC4" s="68"/>
      <c r="QHD4" s="68"/>
      <c r="QHE4" s="68"/>
      <c r="QHF4" s="68"/>
      <c r="QHG4" s="68"/>
      <c r="QHH4" s="68"/>
      <c r="QHI4" s="68"/>
      <c r="QHJ4" s="68"/>
      <c r="QHK4" s="68"/>
      <c r="QHL4" s="68"/>
      <c r="QHM4" s="68"/>
      <c r="QHN4" s="68"/>
      <c r="QHO4" s="68"/>
      <c r="QHP4" s="68"/>
      <c r="QHQ4" s="68"/>
      <c r="QHR4" s="68"/>
      <c r="QHS4" s="68"/>
      <c r="QHT4" s="68"/>
      <c r="QHU4" s="68"/>
      <c r="QHV4" s="68"/>
      <c r="QHW4" s="68"/>
      <c r="QHX4" s="68"/>
      <c r="QHY4" s="68"/>
      <c r="QHZ4" s="68"/>
      <c r="QIA4" s="68"/>
      <c r="QIB4" s="68"/>
      <c r="QIC4" s="68"/>
      <c r="QID4" s="68"/>
      <c r="QIE4" s="68"/>
      <c r="QIF4" s="68"/>
      <c r="QIG4" s="68"/>
      <c r="QIH4" s="68"/>
      <c r="QII4" s="68"/>
      <c r="QIJ4" s="68"/>
      <c r="QIK4" s="68"/>
      <c r="QIL4" s="68"/>
      <c r="QIM4" s="68"/>
      <c r="QIN4" s="68"/>
      <c r="QIO4" s="68"/>
      <c r="QIP4" s="68"/>
      <c r="QIQ4" s="68"/>
      <c r="QIR4" s="68"/>
      <c r="QIS4" s="68"/>
      <c r="QIT4" s="68"/>
      <c r="QIU4" s="68"/>
      <c r="QIV4" s="68"/>
      <c r="QIW4" s="68"/>
      <c r="QIX4" s="68"/>
      <c r="QIY4" s="68"/>
      <c r="QIZ4" s="68"/>
      <c r="QJA4" s="68"/>
      <c r="QJB4" s="68"/>
      <c r="QJC4" s="68"/>
      <c r="QJD4" s="68"/>
      <c r="QJE4" s="68"/>
      <c r="QJF4" s="68"/>
      <c r="QJG4" s="68"/>
      <c r="QJH4" s="68"/>
      <c r="QJI4" s="68"/>
      <c r="QJJ4" s="68"/>
      <c r="QJK4" s="68"/>
      <c r="QJL4" s="68"/>
      <c r="QJM4" s="68"/>
      <c r="QJN4" s="68"/>
      <c r="QJO4" s="68"/>
      <c r="QJP4" s="68"/>
      <c r="QJQ4" s="68"/>
      <c r="QJR4" s="68"/>
      <c r="QJS4" s="68"/>
      <c r="QJT4" s="68"/>
      <c r="QJU4" s="68"/>
      <c r="QJV4" s="68"/>
      <c r="QJW4" s="68"/>
      <c r="QJX4" s="68"/>
      <c r="QJY4" s="68"/>
      <c r="QJZ4" s="68"/>
      <c r="QKA4" s="68"/>
      <c r="QKB4" s="68"/>
      <c r="QKC4" s="68"/>
      <c r="QKD4" s="68"/>
      <c r="QKE4" s="68"/>
      <c r="QKF4" s="68"/>
      <c r="QKG4" s="68"/>
      <c r="QKH4" s="68"/>
      <c r="QKI4" s="68"/>
      <c r="QKJ4" s="68"/>
      <c r="QKK4" s="68"/>
      <c r="QKL4" s="68"/>
      <c r="QKM4" s="68"/>
      <c r="QKN4" s="68"/>
      <c r="QKO4" s="68"/>
      <c r="QKP4" s="68"/>
      <c r="QKQ4" s="68"/>
      <c r="QKR4" s="68"/>
      <c r="QKS4" s="68"/>
      <c r="QKT4" s="68"/>
      <c r="QKU4" s="68"/>
      <c r="QKV4" s="68"/>
      <c r="QKW4" s="68"/>
      <c r="QKX4" s="68"/>
      <c r="QKY4" s="68"/>
      <c r="QKZ4" s="68"/>
      <c r="QLA4" s="68"/>
      <c r="QLB4" s="68"/>
      <c r="QLC4" s="68"/>
      <c r="QLD4" s="68"/>
      <c r="QLE4" s="68"/>
      <c r="QLF4" s="68"/>
      <c r="QLG4" s="68"/>
      <c r="QLH4" s="68"/>
      <c r="QLI4" s="68"/>
      <c r="QLJ4" s="68"/>
      <c r="QLK4" s="68"/>
      <c r="QLL4" s="68"/>
      <c r="QLM4" s="68"/>
      <c r="QLN4" s="68"/>
      <c r="QLO4" s="68"/>
      <c r="QLP4" s="68"/>
      <c r="QLQ4" s="68"/>
      <c r="QLR4" s="68"/>
      <c r="QLS4" s="68"/>
      <c r="QLT4" s="68"/>
      <c r="QLU4" s="68"/>
      <c r="QLV4" s="68"/>
      <c r="QLW4" s="68"/>
      <c r="QLX4" s="68"/>
      <c r="QLY4" s="68"/>
      <c r="QLZ4" s="68"/>
      <c r="QMA4" s="68"/>
      <c r="QMB4" s="68"/>
      <c r="QMC4" s="68"/>
      <c r="QMD4" s="68"/>
      <c r="QME4" s="68"/>
      <c r="QMF4" s="68"/>
      <c r="QMG4" s="68"/>
      <c r="QMH4" s="68"/>
      <c r="QMI4" s="68"/>
      <c r="QMJ4" s="68"/>
      <c r="QMK4" s="68"/>
      <c r="QML4" s="68"/>
      <c r="QMM4" s="68"/>
      <c r="QMN4" s="68"/>
      <c r="QMO4" s="68"/>
      <c r="QMP4" s="68"/>
      <c r="QMQ4" s="68"/>
      <c r="QMR4" s="68"/>
      <c r="QMS4" s="68"/>
      <c r="QMT4" s="68"/>
      <c r="QMU4" s="68"/>
      <c r="QMV4" s="68"/>
      <c r="QMW4" s="68"/>
      <c r="QMX4" s="68"/>
      <c r="QMY4" s="68"/>
      <c r="QMZ4" s="68"/>
      <c r="QNA4" s="68"/>
      <c r="QNB4" s="68"/>
      <c r="QNC4" s="68"/>
      <c r="QND4" s="68"/>
      <c r="QNE4" s="68"/>
      <c r="QNF4" s="68"/>
      <c r="QNG4" s="68"/>
      <c r="QNH4" s="68"/>
      <c r="QNI4" s="68"/>
      <c r="QNJ4" s="68"/>
      <c r="QNK4" s="68"/>
      <c r="QNL4" s="68"/>
      <c r="QNM4" s="68"/>
      <c r="QNN4" s="68"/>
      <c r="QNO4" s="68"/>
      <c r="QNP4" s="68"/>
      <c r="QNQ4" s="68"/>
      <c r="QNR4" s="68"/>
      <c r="QNS4" s="68"/>
      <c r="QNT4" s="68"/>
      <c r="QNU4" s="68"/>
      <c r="QNV4" s="68"/>
      <c r="QNW4" s="68"/>
      <c r="QNX4" s="68"/>
      <c r="QNY4" s="68"/>
      <c r="QNZ4" s="68"/>
      <c r="QOA4" s="68"/>
      <c r="QOB4" s="68"/>
      <c r="QOC4" s="68"/>
      <c r="QOD4" s="68"/>
      <c r="QOE4" s="68"/>
      <c r="QOF4" s="68"/>
      <c r="QOG4" s="68"/>
      <c r="QOH4" s="68"/>
      <c r="QOI4" s="68"/>
      <c r="QOJ4" s="68"/>
      <c r="QOK4" s="68"/>
      <c r="QOL4" s="68"/>
      <c r="QOM4" s="68"/>
      <c r="QON4" s="68"/>
      <c r="QOO4" s="68"/>
      <c r="QOP4" s="68"/>
      <c r="QOQ4" s="68"/>
      <c r="QOR4" s="68"/>
      <c r="QOS4" s="68"/>
      <c r="QOT4" s="68"/>
      <c r="QOU4" s="68"/>
      <c r="QOV4" s="68"/>
      <c r="QOW4" s="68"/>
      <c r="QOX4" s="68"/>
      <c r="QOY4" s="68"/>
      <c r="QOZ4" s="68"/>
      <c r="QPA4" s="68"/>
      <c r="QPB4" s="68"/>
      <c r="QPC4" s="68"/>
      <c r="QPD4" s="68"/>
      <c r="QPE4" s="68"/>
      <c r="QPF4" s="68"/>
      <c r="QPG4" s="68"/>
      <c r="QPH4" s="68"/>
      <c r="QPI4" s="68"/>
      <c r="QPJ4" s="68"/>
      <c r="QPK4" s="68"/>
      <c r="QPL4" s="68"/>
      <c r="QPM4" s="68"/>
      <c r="QPN4" s="68"/>
      <c r="QPO4" s="68"/>
      <c r="QPP4" s="68"/>
      <c r="QPQ4" s="68"/>
      <c r="QPR4" s="68"/>
      <c r="QPS4" s="68"/>
      <c r="QPT4" s="68"/>
      <c r="QPU4" s="68"/>
      <c r="QPV4" s="68"/>
      <c r="QPW4" s="68"/>
      <c r="QPX4" s="68"/>
      <c r="QPY4" s="68"/>
      <c r="QPZ4" s="68"/>
      <c r="QQA4" s="68"/>
      <c r="QQB4" s="68"/>
      <c r="QQC4" s="68"/>
      <c r="QQD4" s="68"/>
      <c r="QQE4" s="68"/>
      <c r="QQF4" s="68"/>
      <c r="QQG4" s="68"/>
      <c r="QQH4" s="68"/>
      <c r="QQI4" s="68"/>
      <c r="QQJ4" s="68"/>
      <c r="QQK4" s="68"/>
      <c r="QQL4" s="68"/>
      <c r="QQM4" s="68"/>
      <c r="QQN4" s="68"/>
      <c r="QQO4" s="68"/>
      <c r="QQP4" s="68"/>
      <c r="QQQ4" s="68"/>
      <c r="QQR4" s="68"/>
      <c r="QQS4" s="68"/>
      <c r="QQT4" s="68"/>
      <c r="QQU4" s="68"/>
      <c r="QQV4" s="68"/>
      <c r="QQW4" s="68"/>
      <c r="QQX4" s="68"/>
      <c r="QQY4" s="68"/>
      <c r="QQZ4" s="68"/>
      <c r="QRA4" s="68"/>
      <c r="QRB4" s="68"/>
      <c r="QRC4" s="68"/>
      <c r="QRD4" s="68"/>
      <c r="QRE4" s="68"/>
      <c r="QRF4" s="68"/>
      <c r="QRG4" s="68"/>
      <c r="QRH4" s="68"/>
      <c r="QRI4" s="68"/>
      <c r="QRJ4" s="68"/>
      <c r="QRK4" s="68"/>
      <c r="QRL4" s="68"/>
      <c r="QRM4" s="68"/>
      <c r="QRN4" s="68"/>
      <c r="QRO4" s="68"/>
      <c r="QRP4" s="68"/>
      <c r="QRQ4" s="68"/>
      <c r="QRR4" s="68"/>
      <c r="QRS4" s="68"/>
      <c r="QRT4" s="68"/>
      <c r="QRU4" s="68"/>
      <c r="QRV4" s="68"/>
      <c r="QRW4" s="68"/>
      <c r="QRX4" s="68"/>
      <c r="QRY4" s="68"/>
      <c r="QRZ4" s="68"/>
      <c r="QSA4" s="68"/>
      <c r="QSB4" s="68"/>
      <c r="QSC4" s="68"/>
      <c r="QSD4" s="68"/>
      <c r="QSE4" s="68"/>
      <c r="QSF4" s="68"/>
      <c r="QSG4" s="68"/>
      <c r="QSH4" s="68"/>
      <c r="QSI4" s="68"/>
      <c r="QSJ4" s="68"/>
      <c r="QSK4" s="68"/>
      <c r="QSL4" s="68"/>
      <c r="QSM4" s="68"/>
      <c r="QSN4" s="68"/>
      <c r="QSO4" s="68"/>
      <c r="QSP4" s="68"/>
      <c r="QSQ4" s="68"/>
      <c r="QSR4" s="68"/>
      <c r="QSS4" s="68"/>
      <c r="QST4" s="68"/>
      <c r="QSU4" s="68"/>
      <c r="QSV4" s="68"/>
      <c r="QSW4" s="68"/>
      <c r="QSX4" s="68"/>
      <c r="QSY4" s="68"/>
      <c r="QSZ4" s="68"/>
      <c r="QTA4" s="68"/>
      <c r="QTB4" s="68"/>
      <c r="QTC4" s="68"/>
      <c r="QTD4" s="68"/>
      <c r="QTE4" s="68"/>
      <c r="QTF4" s="68"/>
      <c r="QTG4" s="68"/>
      <c r="QTH4" s="68"/>
      <c r="QTI4" s="68"/>
      <c r="QTJ4" s="68"/>
      <c r="QTK4" s="68"/>
      <c r="QTL4" s="68"/>
      <c r="QTM4" s="68"/>
      <c r="QTN4" s="68"/>
      <c r="QTO4" s="68"/>
      <c r="QTP4" s="68"/>
      <c r="QTQ4" s="68"/>
      <c r="QTR4" s="68"/>
      <c r="QTS4" s="68"/>
      <c r="QTT4" s="68"/>
      <c r="QTU4" s="68"/>
      <c r="QTV4" s="68"/>
      <c r="QTW4" s="68"/>
      <c r="QTX4" s="68"/>
      <c r="QTY4" s="68"/>
      <c r="QTZ4" s="68"/>
      <c r="QUA4" s="68"/>
      <c r="QUB4" s="68"/>
      <c r="QUC4" s="68"/>
      <c r="QUD4" s="68"/>
      <c r="QUE4" s="68"/>
      <c r="QUF4" s="68"/>
      <c r="QUG4" s="68"/>
      <c r="QUH4" s="68"/>
      <c r="QUI4" s="68"/>
      <c r="QUJ4" s="68"/>
      <c r="QUK4" s="68"/>
      <c r="QUL4" s="68"/>
      <c r="QUM4" s="68"/>
      <c r="QUN4" s="68"/>
      <c r="QUO4" s="68"/>
      <c r="QUP4" s="68"/>
      <c r="QUQ4" s="68"/>
      <c r="QUR4" s="68"/>
      <c r="QUS4" s="68"/>
      <c r="QUT4" s="68"/>
      <c r="QUU4" s="68"/>
      <c r="QUV4" s="68"/>
      <c r="QUW4" s="68"/>
      <c r="QUX4" s="68"/>
      <c r="QUY4" s="68"/>
      <c r="QUZ4" s="68"/>
      <c r="QVA4" s="68"/>
      <c r="QVB4" s="68"/>
      <c r="QVC4" s="68"/>
      <c r="QVD4" s="68"/>
      <c r="QVE4" s="68"/>
      <c r="QVF4" s="68"/>
      <c r="QVG4" s="68"/>
      <c r="QVH4" s="68"/>
      <c r="QVI4" s="68"/>
      <c r="QVJ4" s="68"/>
      <c r="QVK4" s="68"/>
      <c r="QVL4" s="68"/>
      <c r="QVM4" s="68"/>
      <c r="QVN4" s="68"/>
      <c r="QVO4" s="68"/>
      <c r="QVP4" s="68"/>
      <c r="QVQ4" s="68"/>
      <c r="QVR4" s="68"/>
      <c r="QVS4" s="68"/>
      <c r="QVT4" s="68"/>
      <c r="QVU4" s="68"/>
      <c r="QVV4" s="68"/>
      <c r="QVW4" s="68"/>
      <c r="QVX4" s="68"/>
      <c r="QVY4" s="68"/>
      <c r="QVZ4" s="68"/>
      <c r="QWA4" s="68"/>
      <c r="QWB4" s="68"/>
      <c r="QWC4" s="68"/>
      <c r="QWD4" s="68"/>
      <c r="QWE4" s="68"/>
      <c r="QWF4" s="68"/>
      <c r="QWG4" s="68"/>
      <c r="QWH4" s="68"/>
      <c r="QWI4" s="68"/>
      <c r="QWJ4" s="68"/>
      <c r="QWK4" s="68"/>
      <c r="QWL4" s="68"/>
      <c r="QWM4" s="68"/>
      <c r="QWN4" s="68"/>
      <c r="QWO4" s="68"/>
      <c r="QWP4" s="68"/>
      <c r="QWQ4" s="68"/>
      <c r="QWR4" s="68"/>
      <c r="QWS4" s="68"/>
      <c r="QWT4" s="68"/>
      <c r="QWU4" s="68"/>
      <c r="QWV4" s="68"/>
      <c r="QWW4" s="68"/>
      <c r="QWX4" s="68"/>
      <c r="QWY4" s="68"/>
      <c r="QWZ4" s="68"/>
      <c r="QXA4" s="68"/>
      <c r="QXB4" s="68"/>
      <c r="QXC4" s="68"/>
      <c r="QXD4" s="68"/>
      <c r="QXE4" s="68"/>
      <c r="QXF4" s="68"/>
      <c r="QXG4" s="68"/>
      <c r="QXH4" s="68"/>
      <c r="QXI4" s="68"/>
      <c r="QXJ4" s="68"/>
      <c r="QXK4" s="68"/>
      <c r="QXL4" s="68"/>
      <c r="QXM4" s="68"/>
      <c r="QXN4" s="68"/>
      <c r="QXO4" s="68"/>
      <c r="QXP4" s="68"/>
      <c r="QXQ4" s="68"/>
      <c r="QXR4" s="68"/>
      <c r="QXS4" s="68"/>
      <c r="QXT4" s="68"/>
      <c r="QXU4" s="68"/>
      <c r="QXV4" s="68"/>
      <c r="QXW4" s="68"/>
      <c r="QXX4" s="68"/>
      <c r="QXY4" s="68"/>
      <c r="QXZ4" s="68"/>
      <c r="QYA4" s="68"/>
      <c r="QYB4" s="68"/>
      <c r="QYC4" s="68"/>
      <c r="QYD4" s="68"/>
      <c r="QYE4" s="68"/>
      <c r="QYF4" s="68"/>
      <c r="QYG4" s="68"/>
      <c r="QYH4" s="68"/>
      <c r="QYI4" s="68"/>
      <c r="QYJ4" s="68"/>
      <c r="QYK4" s="68"/>
      <c r="QYL4" s="68"/>
      <c r="QYM4" s="68"/>
      <c r="QYN4" s="68"/>
      <c r="QYO4" s="68"/>
      <c r="QYP4" s="68"/>
      <c r="QYQ4" s="68"/>
      <c r="QYR4" s="68"/>
      <c r="QYS4" s="68"/>
      <c r="QYT4" s="68"/>
      <c r="QYU4" s="68"/>
      <c r="QYV4" s="68"/>
      <c r="QYW4" s="68"/>
      <c r="QYX4" s="68"/>
      <c r="QYY4" s="68"/>
      <c r="QYZ4" s="68"/>
      <c r="QZA4" s="68"/>
      <c r="QZB4" s="68"/>
      <c r="QZC4" s="68"/>
      <c r="QZD4" s="68"/>
      <c r="QZE4" s="68"/>
      <c r="QZF4" s="68"/>
      <c r="QZG4" s="68"/>
      <c r="QZH4" s="68"/>
      <c r="QZI4" s="68"/>
      <c r="QZJ4" s="68"/>
      <c r="QZK4" s="68"/>
      <c r="QZL4" s="68"/>
      <c r="QZM4" s="68"/>
      <c r="QZN4" s="68"/>
      <c r="QZO4" s="68"/>
      <c r="QZP4" s="68"/>
      <c r="QZQ4" s="68"/>
      <c r="QZR4" s="68"/>
      <c r="QZS4" s="68"/>
      <c r="QZT4" s="68"/>
      <c r="QZU4" s="68"/>
      <c r="QZV4" s="68"/>
      <c r="QZW4" s="68"/>
      <c r="QZX4" s="68"/>
      <c r="QZY4" s="68"/>
      <c r="QZZ4" s="68"/>
      <c r="RAA4" s="68"/>
      <c r="RAB4" s="68"/>
      <c r="RAC4" s="68"/>
      <c r="RAD4" s="68"/>
      <c r="RAE4" s="68"/>
      <c r="RAF4" s="68"/>
      <c r="RAG4" s="68"/>
      <c r="RAH4" s="68"/>
      <c r="RAI4" s="68"/>
      <c r="RAJ4" s="68"/>
      <c r="RAK4" s="68"/>
      <c r="RAL4" s="68"/>
      <c r="RAM4" s="68"/>
      <c r="RAN4" s="68"/>
      <c r="RAO4" s="68"/>
      <c r="RAP4" s="68"/>
      <c r="RAQ4" s="68"/>
      <c r="RAR4" s="68"/>
      <c r="RAS4" s="68"/>
      <c r="RAT4" s="68"/>
      <c r="RAU4" s="68"/>
      <c r="RAV4" s="68"/>
      <c r="RAW4" s="68"/>
      <c r="RAX4" s="68"/>
      <c r="RAY4" s="68"/>
      <c r="RAZ4" s="68"/>
      <c r="RBA4" s="68"/>
      <c r="RBB4" s="68"/>
      <c r="RBC4" s="68"/>
      <c r="RBD4" s="68"/>
      <c r="RBE4" s="68"/>
      <c r="RBF4" s="68"/>
      <c r="RBG4" s="68"/>
      <c r="RBH4" s="68"/>
      <c r="RBI4" s="68"/>
      <c r="RBJ4" s="68"/>
      <c r="RBK4" s="68"/>
      <c r="RBL4" s="68"/>
      <c r="RBM4" s="68"/>
      <c r="RBN4" s="68"/>
      <c r="RBO4" s="68"/>
      <c r="RBP4" s="68"/>
      <c r="RBQ4" s="68"/>
      <c r="RBR4" s="68"/>
      <c r="RBS4" s="68"/>
      <c r="RBT4" s="68"/>
      <c r="RBU4" s="68"/>
      <c r="RBV4" s="68"/>
      <c r="RBW4" s="68"/>
      <c r="RBX4" s="68"/>
      <c r="RBY4" s="68"/>
      <c r="RBZ4" s="68"/>
      <c r="RCA4" s="68"/>
      <c r="RCB4" s="68"/>
      <c r="RCC4" s="68"/>
      <c r="RCD4" s="68"/>
      <c r="RCE4" s="68"/>
      <c r="RCF4" s="68"/>
      <c r="RCG4" s="68"/>
      <c r="RCH4" s="68"/>
      <c r="RCI4" s="68"/>
      <c r="RCJ4" s="68"/>
      <c r="RCK4" s="68"/>
      <c r="RCL4" s="68"/>
      <c r="RCM4" s="68"/>
      <c r="RCN4" s="68"/>
      <c r="RCO4" s="68"/>
      <c r="RCP4" s="68"/>
      <c r="RCQ4" s="68"/>
      <c r="RCR4" s="68"/>
      <c r="RCS4" s="68"/>
      <c r="RCT4" s="68"/>
      <c r="RCU4" s="68"/>
      <c r="RCV4" s="68"/>
      <c r="RCW4" s="68"/>
      <c r="RCX4" s="68"/>
      <c r="RCY4" s="68"/>
      <c r="RCZ4" s="68"/>
      <c r="RDA4" s="68"/>
      <c r="RDB4" s="68"/>
      <c r="RDC4" s="68"/>
      <c r="RDD4" s="68"/>
      <c r="RDE4" s="68"/>
      <c r="RDF4" s="68"/>
      <c r="RDG4" s="68"/>
      <c r="RDH4" s="68"/>
      <c r="RDI4" s="68"/>
      <c r="RDJ4" s="68"/>
      <c r="RDK4" s="68"/>
      <c r="RDL4" s="68"/>
      <c r="RDM4" s="68"/>
      <c r="RDN4" s="68"/>
      <c r="RDO4" s="68"/>
      <c r="RDP4" s="68"/>
      <c r="RDQ4" s="68"/>
      <c r="RDR4" s="68"/>
      <c r="RDS4" s="68"/>
      <c r="RDT4" s="68"/>
      <c r="RDU4" s="68"/>
      <c r="RDV4" s="68"/>
      <c r="RDW4" s="68"/>
      <c r="RDX4" s="68"/>
      <c r="RDY4" s="68"/>
      <c r="RDZ4" s="68"/>
      <c r="REA4" s="68"/>
      <c r="REB4" s="68"/>
      <c r="REC4" s="68"/>
      <c r="RED4" s="68"/>
      <c r="REE4" s="68"/>
      <c r="REF4" s="68"/>
      <c r="REG4" s="68"/>
      <c r="REH4" s="68"/>
      <c r="REI4" s="68"/>
      <c r="REJ4" s="68"/>
      <c r="REK4" s="68"/>
      <c r="REL4" s="68"/>
      <c r="REM4" s="68"/>
      <c r="REN4" s="68"/>
      <c r="REO4" s="68"/>
      <c r="REP4" s="68"/>
      <c r="REQ4" s="68"/>
      <c r="RER4" s="68"/>
      <c r="RES4" s="68"/>
      <c r="RET4" s="68"/>
      <c r="REU4" s="68"/>
      <c r="REV4" s="68"/>
      <c r="REW4" s="68"/>
      <c r="REX4" s="68"/>
      <c r="REY4" s="68"/>
      <c r="REZ4" s="68"/>
      <c r="RFA4" s="68"/>
      <c r="RFB4" s="68"/>
      <c r="RFC4" s="68"/>
      <c r="RFD4" s="68"/>
      <c r="RFE4" s="68"/>
      <c r="RFF4" s="68"/>
      <c r="RFG4" s="68"/>
      <c r="RFH4" s="68"/>
      <c r="RFI4" s="68"/>
      <c r="RFJ4" s="68"/>
      <c r="RFK4" s="68"/>
      <c r="RFL4" s="68"/>
      <c r="RFM4" s="68"/>
      <c r="RFN4" s="68"/>
      <c r="RFO4" s="68"/>
      <c r="RFP4" s="68"/>
      <c r="RFQ4" s="68"/>
      <c r="RFR4" s="68"/>
      <c r="RFS4" s="68"/>
      <c r="RFT4" s="68"/>
      <c r="RFU4" s="68"/>
      <c r="RFV4" s="68"/>
      <c r="RFW4" s="68"/>
      <c r="RFX4" s="68"/>
      <c r="RFY4" s="68"/>
      <c r="RFZ4" s="68"/>
      <c r="RGA4" s="68"/>
      <c r="RGB4" s="68"/>
      <c r="RGC4" s="68"/>
      <c r="RGD4" s="68"/>
      <c r="RGE4" s="68"/>
      <c r="RGF4" s="68"/>
      <c r="RGG4" s="68"/>
      <c r="RGH4" s="68"/>
      <c r="RGI4" s="68"/>
      <c r="RGJ4" s="68"/>
      <c r="RGK4" s="68"/>
      <c r="RGL4" s="68"/>
      <c r="RGM4" s="68"/>
      <c r="RGN4" s="68"/>
      <c r="RGO4" s="68"/>
      <c r="RGP4" s="68"/>
      <c r="RGQ4" s="68"/>
      <c r="RGR4" s="68"/>
      <c r="RGS4" s="68"/>
      <c r="RGT4" s="68"/>
      <c r="RGU4" s="68"/>
      <c r="RGV4" s="68"/>
      <c r="RGW4" s="68"/>
      <c r="RGX4" s="68"/>
      <c r="RGY4" s="68"/>
      <c r="RGZ4" s="68"/>
      <c r="RHA4" s="68"/>
      <c r="RHB4" s="68"/>
      <c r="RHC4" s="68"/>
      <c r="RHD4" s="68"/>
      <c r="RHE4" s="68"/>
      <c r="RHF4" s="68"/>
      <c r="RHG4" s="68"/>
      <c r="RHH4" s="68"/>
      <c r="RHI4" s="68"/>
      <c r="RHJ4" s="68"/>
      <c r="RHK4" s="68"/>
      <c r="RHL4" s="68"/>
      <c r="RHM4" s="68"/>
      <c r="RHN4" s="68"/>
      <c r="RHO4" s="68"/>
      <c r="RHP4" s="68"/>
      <c r="RHQ4" s="68"/>
      <c r="RHR4" s="68"/>
      <c r="RHS4" s="68"/>
      <c r="RHT4" s="68"/>
      <c r="RHU4" s="68"/>
      <c r="RHV4" s="68"/>
      <c r="RHW4" s="68"/>
      <c r="RHX4" s="68"/>
      <c r="RHY4" s="68"/>
      <c r="RHZ4" s="68"/>
      <c r="RIA4" s="68"/>
      <c r="RIB4" s="68"/>
      <c r="RIC4" s="68"/>
      <c r="RID4" s="68"/>
      <c r="RIE4" s="68"/>
      <c r="RIF4" s="68"/>
      <c r="RIG4" s="68"/>
      <c r="RIH4" s="68"/>
      <c r="RII4" s="68"/>
      <c r="RIJ4" s="68"/>
      <c r="RIK4" s="68"/>
      <c r="RIL4" s="68"/>
      <c r="RIM4" s="68"/>
      <c r="RIN4" s="68"/>
      <c r="RIO4" s="68"/>
      <c r="RIP4" s="68"/>
      <c r="RIQ4" s="68"/>
      <c r="RIR4" s="68"/>
      <c r="RIS4" s="68"/>
      <c r="RIT4" s="68"/>
      <c r="RIU4" s="68"/>
      <c r="RIV4" s="68"/>
      <c r="RIW4" s="68"/>
      <c r="RIX4" s="68"/>
      <c r="RIY4" s="68"/>
      <c r="RIZ4" s="68"/>
      <c r="RJA4" s="68"/>
      <c r="RJB4" s="68"/>
      <c r="RJC4" s="68"/>
      <c r="RJD4" s="68"/>
      <c r="RJE4" s="68"/>
      <c r="RJF4" s="68"/>
      <c r="RJG4" s="68"/>
      <c r="RJH4" s="68"/>
      <c r="RJI4" s="68"/>
      <c r="RJJ4" s="68"/>
      <c r="RJK4" s="68"/>
      <c r="RJL4" s="68"/>
      <c r="RJM4" s="68"/>
      <c r="RJN4" s="68"/>
      <c r="RJO4" s="68"/>
      <c r="RJP4" s="68"/>
      <c r="RJQ4" s="68"/>
      <c r="RJR4" s="68"/>
      <c r="RJS4" s="68"/>
      <c r="RJT4" s="68"/>
      <c r="RJU4" s="68"/>
      <c r="RJV4" s="68"/>
      <c r="RJW4" s="68"/>
      <c r="RJX4" s="68"/>
      <c r="RJY4" s="68"/>
      <c r="RJZ4" s="68"/>
      <c r="RKA4" s="68"/>
      <c r="RKB4" s="68"/>
      <c r="RKC4" s="68"/>
      <c r="RKD4" s="68"/>
      <c r="RKE4" s="68"/>
      <c r="RKF4" s="68"/>
      <c r="RKG4" s="68"/>
      <c r="RKH4" s="68"/>
      <c r="RKI4" s="68"/>
      <c r="RKJ4" s="68"/>
      <c r="RKK4" s="68"/>
      <c r="RKL4" s="68"/>
      <c r="RKM4" s="68"/>
      <c r="RKN4" s="68"/>
      <c r="RKO4" s="68"/>
      <c r="RKP4" s="68"/>
      <c r="RKQ4" s="68"/>
      <c r="RKR4" s="68"/>
      <c r="RKS4" s="68"/>
      <c r="RKT4" s="68"/>
      <c r="RKU4" s="68"/>
      <c r="RKV4" s="68"/>
      <c r="RKW4" s="68"/>
      <c r="RKX4" s="68"/>
      <c r="RKY4" s="68"/>
      <c r="RKZ4" s="68"/>
      <c r="RLA4" s="68"/>
      <c r="RLB4" s="68"/>
      <c r="RLC4" s="68"/>
      <c r="RLD4" s="68"/>
      <c r="RLE4" s="68"/>
      <c r="RLF4" s="68"/>
      <c r="RLG4" s="68"/>
      <c r="RLH4" s="68"/>
      <c r="RLI4" s="68"/>
      <c r="RLJ4" s="68"/>
      <c r="RLK4" s="68"/>
      <c r="RLL4" s="68"/>
      <c r="RLM4" s="68"/>
      <c r="RLN4" s="68"/>
      <c r="RLO4" s="68"/>
      <c r="RLP4" s="68"/>
      <c r="RLQ4" s="68"/>
      <c r="RLR4" s="68"/>
      <c r="RLS4" s="68"/>
      <c r="RLT4" s="68"/>
      <c r="RLU4" s="68"/>
      <c r="RLV4" s="68"/>
      <c r="RLW4" s="68"/>
      <c r="RLX4" s="68"/>
      <c r="RLY4" s="68"/>
      <c r="RLZ4" s="68"/>
      <c r="RMA4" s="68"/>
      <c r="RMB4" s="68"/>
      <c r="RMC4" s="68"/>
      <c r="RMD4" s="68"/>
      <c r="RME4" s="68"/>
      <c r="RMF4" s="68"/>
      <c r="RMG4" s="68"/>
      <c r="RMH4" s="68"/>
      <c r="RMI4" s="68"/>
      <c r="RMJ4" s="68"/>
      <c r="RMK4" s="68"/>
      <c r="RML4" s="68"/>
      <c r="RMM4" s="68"/>
      <c r="RMN4" s="68"/>
      <c r="RMO4" s="68"/>
      <c r="RMP4" s="68"/>
      <c r="RMQ4" s="68"/>
      <c r="RMR4" s="68"/>
      <c r="RMS4" s="68"/>
      <c r="RMT4" s="68"/>
      <c r="RMU4" s="68"/>
      <c r="RMV4" s="68"/>
      <c r="RMW4" s="68"/>
      <c r="RMX4" s="68"/>
      <c r="RMY4" s="68"/>
      <c r="RMZ4" s="68"/>
      <c r="RNA4" s="68"/>
      <c r="RNB4" s="68"/>
      <c r="RNC4" s="68"/>
      <c r="RND4" s="68"/>
      <c r="RNE4" s="68"/>
      <c r="RNF4" s="68"/>
      <c r="RNG4" s="68"/>
      <c r="RNH4" s="68"/>
      <c r="RNI4" s="68"/>
      <c r="RNJ4" s="68"/>
      <c r="RNK4" s="68"/>
      <c r="RNL4" s="68"/>
      <c r="RNM4" s="68"/>
      <c r="RNN4" s="68"/>
      <c r="RNO4" s="68"/>
      <c r="RNP4" s="68"/>
      <c r="RNQ4" s="68"/>
      <c r="RNR4" s="68"/>
      <c r="RNS4" s="68"/>
      <c r="RNT4" s="68"/>
      <c r="RNU4" s="68"/>
      <c r="RNV4" s="68"/>
      <c r="RNW4" s="68"/>
      <c r="RNX4" s="68"/>
      <c r="RNY4" s="68"/>
      <c r="RNZ4" s="68"/>
      <c r="ROA4" s="68"/>
      <c r="ROB4" s="68"/>
      <c r="ROC4" s="68"/>
      <c r="ROD4" s="68"/>
      <c r="ROE4" s="68"/>
      <c r="ROF4" s="68"/>
      <c r="ROG4" s="68"/>
      <c r="ROH4" s="68"/>
      <c r="ROI4" s="68"/>
      <c r="ROJ4" s="68"/>
      <c r="ROK4" s="68"/>
      <c r="ROL4" s="68"/>
      <c r="ROM4" s="68"/>
      <c r="RON4" s="68"/>
      <c r="ROO4" s="68"/>
      <c r="ROP4" s="68"/>
      <c r="ROQ4" s="68"/>
      <c r="ROR4" s="68"/>
      <c r="ROS4" s="68"/>
      <c r="ROT4" s="68"/>
      <c r="ROU4" s="68"/>
      <c r="ROV4" s="68"/>
      <c r="ROW4" s="68"/>
      <c r="ROX4" s="68"/>
      <c r="ROY4" s="68"/>
      <c r="ROZ4" s="68"/>
      <c r="RPA4" s="68"/>
      <c r="RPB4" s="68"/>
      <c r="RPC4" s="68"/>
      <c r="RPD4" s="68"/>
      <c r="RPE4" s="68"/>
      <c r="RPF4" s="68"/>
      <c r="RPG4" s="68"/>
      <c r="RPH4" s="68"/>
      <c r="RPI4" s="68"/>
      <c r="RPJ4" s="68"/>
      <c r="RPK4" s="68"/>
      <c r="RPL4" s="68"/>
      <c r="RPM4" s="68"/>
      <c r="RPN4" s="68"/>
      <c r="RPO4" s="68"/>
      <c r="RPP4" s="68"/>
      <c r="RPQ4" s="68"/>
      <c r="RPR4" s="68"/>
      <c r="RPS4" s="68"/>
      <c r="RPT4" s="68"/>
      <c r="RPU4" s="68"/>
      <c r="RPV4" s="68"/>
      <c r="RPW4" s="68"/>
      <c r="RPX4" s="68"/>
      <c r="RPY4" s="68"/>
      <c r="RPZ4" s="68"/>
      <c r="RQA4" s="68"/>
      <c r="RQB4" s="68"/>
      <c r="RQC4" s="68"/>
      <c r="RQD4" s="68"/>
      <c r="RQE4" s="68"/>
      <c r="RQF4" s="68"/>
      <c r="RQG4" s="68"/>
      <c r="RQH4" s="68"/>
      <c r="RQI4" s="68"/>
      <c r="RQJ4" s="68"/>
      <c r="RQK4" s="68"/>
      <c r="RQL4" s="68"/>
      <c r="RQM4" s="68"/>
      <c r="RQN4" s="68"/>
      <c r="RQO4" s="68"/>
      <c r="RQP4" s="68"/>
      <c r="RQQ4" s="68"/>
      <c r="RQR4" s="68"/>
      <c r="RQS4" s="68"/>
      <c r="RQT4" s="68"/>
      <c r="RQU4" s="68"/>
      <c r="RQV4" s="68"/>
      <c r="RQW4" s="68"/>
      <c r="RQX4" s="68"/>
      <c r="RQY4" s="68"/>
      <c r="RQZ4" s="68"/>
      <c r="RRA4" s="68"/>
      <c r="RRB4" s="68"/>
      <c r="RRC4" s="68"/>
      <c r="RRD4" s="68"/>
      <c r="RRE4" s="68"/>
      <c r="RRF4" s="68"/>
      <c r="RRG4" s="68"/>
      <c r="RRH4" s="68"/>
      <c r="RRI4" s="68"/>
      <c r="RRJ4" s="68"/>
      <c r="RRK4" s="68"/>
      <c r="RRL4" s="68"/>
      <c r="RRM4" s="68"/>
      <c r="RRN4" s="68"/>
      <c r="RRO4" s="68"/>
      <c r="RRP4" s="68"/>
      <c r="RRQ4" s="68"/>
      <c r="RRR4" s="68"/>
      <c r="RRS4" s="68"/>
      <c r="RRT4" s="68"/>
      <c r="RRU4" s="68"/>
      <c r="RRV4" s="68"/>
      <c r="RRW4" s="68"/>
      <c r="RRX4" s="68"/>
      <c r="RRY4" s="68"/>
      <c r="RRZ4" s="68"/>
      <c r="RSA4" s="68"/>
      <c r="RSB4" s="68"/>
      <c r="RSC4" s="68"/>
      <c r="RSD4" s="68"/>
      <c r="RSE4" s="68"/>
      <c r="RSF4" s="68"/>
      <c r="RSG4" s="68"/>
      <c r="RSH4" s="68"/>
      <c r="RSI4" s="68"/>
      <c r="RSJ4" s="68"/>
      <c r="RSK4" s="68"/>
      <c r="RSL4" s="68"/>
      <c r="RSM4" s="68"/>
      <c r="RSN4" s="68"/>
      <c r="RSO4" s="68"/>
      <c r="RSP4" s="68"/>
      <c r="RSQ4" s="68"/>
      <c r="RSR4" s="68"/>
      <c r="RSS4" s="68"/>
      <c r="RST4" s="68"/>
      <c r="RSU4" s="68"/>
      <c r="RSV4" s="68"/>
      <c r="RSW4" s="68"/>
      <c r="RSX4" s="68"/>
      <c r="RSY4" s="68"/>
      <c r="RSZ4" s="68"/>
      <c r="RTA4" s="68"/>
      <c r="RTB4" s="68"/>
      <c r="RTC4" s="68"/>
      <c r="RTD4" s="68"/>
      <c r="RTE4" s="68"/>
      <c r="RTF4" s="68"/>
      <c r="RTG4" s="68"/>
      <c r="RTH4" s="68"/>
      <c r="RTI4" s="68"/>
      <c r="RTJ4" s="68"/>
      <c r="RTK4" s="68"/>
      <c r="RTL4" s="68"/>
      <c r="RTM4" s="68"/>
      <c r="RTN4" s="68"/>
      <c r="RTO4" s="68"/>
      <c r="RTP4" s="68"/>
      <c r="RTQ4" s="68"/>
      <c r="RTR4" s="68"/>
      <c r="RTS4" s="68"/>
      <c r="RTT4" s="68"/>
      <c r="RTU4" s="68"/>
      <c r="RTV4" s="68"/>
      <c r="RTW4" s="68"/>
      <c r="RTX4" s="68"/>
      <c r="RTY4" s="68"/>
      <c r="RTZ4" s="68"/>
      <c r="RUA4" s="68"/>
      <c r="RUB4" s="68"/>
      <c r="RUC4" s="68"/>
      <c r="RUD4" s="68"/>
      <c r="RUE4" s="68"/>
      <c r="RUF4" s="68"/>
      <c r="RUG4" s="68"/>
      <c r="RUH4" s="68"/>
      <c r="RUI4" s="68"/>
      <c r="RUJ4" s="68"/>
      <c r="RUK4" s="68"/>
      <c r="RUL4" s="68"/>
      <c r="RUM4" s="68"/>
      <c r="RUN4" s="68"/>
      <c r="RUO4" s="68"/>
      <c r="RUP4" s="68"/>
      <c r="RUQ4" s="68"/>
      <c r="RUR4" s="68"/>
      <c r="RUS4" s="68"/>
      <c r="RUT4" s="68"/>
      <c r="RUU4" s="68"/>
      <c r="RUV4" s="68"/>
      <c r="RUW4" s="68"/>
      <c r="RUX4" s="68"/>
      <c r="RUY4" s="68"/>
      <c r="RUZ4" s="68"/>
      <c r="RVA4" s="68"/>
      <c r="RVB4" s="68"/>
      <c r="RVC4" s="68"/>
      <c r="RVD4" s="68"/>
      <c r="RVE4" s="68"/>
      <c r="RVF4" s="68"/>
      <c r="RVG4" s="68"/>
      <c r="RVH4" s="68"/>
      <c r="RVI4" s="68"/>
      <c r="RVJ4" s="68"/>
      <c r="RVK4" s="68"/>
      <c r="RVL4" s="68"/>
      <c r="RVM4" s="68"/>
      <c r="RVN4" s="68"/>
      <c r="RVO4" s="68"/>
      <c r="RVP4" s="68"/>
      <c r="RVQ4" s="68"/>
      <c r="RVR4" s="68"/>
      <c r="RVS4" s="68"/>
      <c r="RVT4" s="68"/>
      <c r="RVU4" s="68"/>
      <c r="RVV4" s="68"/>
      <c r="RVW4" s="68"/>
      <c r="RVX4" s="68"/>
      <c r="RVY4" s="68"/>
      <c r="RVZ4" s="68"/>
      <c r="RWA4" s="68"/>
      <c r="RWB4" s="68"/>
      <c r="RWC4" s="68"/>
      <c r="RWD4" s="68"/>
      <c r="RWE4" s="68"/>
      <c r="RWF4" s="68"/>
      <c r="RWG4" s="68"/>
      <c r="RWH4" s="68"/>
      <c r="RWI4" s="68"/>
      <c r="RWJ4" s="68"/>
      <c r="RWK4" s="68"/>
      <c r="RWL4" s="68"/>
      <c r="RWM4" s="68"/>
      <c r="RWN4" s="68"/>
      <c r="RWO4" s="68"/>
      <c r="RWP4" s="68"/>
      <c r="RWQ4" s="68"/>
      <c r="RWR4" s="68"/>
      <c r="RWS4" s="68"/>
      <c r="RWT4" s="68"/>
      <c r="RWU4" s="68"/>
      <c r="RWV4" s="68"/>
      <c r="RWW4" s="68"/>
      <c r="RWX4" s="68"/>
      <c r="RWY4" s="68"/>
      <c r="RWZ4" s="68"/>
      <c r="RXA4" s="68"/>
      <c r="RXB4" s="68"/>
      <c r="RXC4" s="68"/>
      <c r="RXD4" s="68"/>
      <c r="RXE4" s="68"/>
      <c r="RXF4" s="68"/>
      <c r="RXG4" s="68"/>
      <c r="RXH4" s="68"/>
      <c r="RXI4" s="68"/>
      <c r="RXJ4" s="68"/>
      <c r="RXK4" s="68"/>
      <c r="RXL4" s="68"/>
      <c r="RXM4" s="68"/>
      <c r="RXN4" s="68"/>
      <c r="RXO4" s="68"/>
      <c r="RXP4" s="68"/>
      <c r="RXQ4" s="68"/>
      <c r="RXR4" s="68"/>
      <c r="RXS4" s="68"/>
      <c r="RXT4" s="68"/>
      <c r="RXU4" s="68"/>
      <c r="RXV4" s="68"/>
      <c r="RXW4" s="68"/>
      <c r="RXX4" s="68"/>
      <c r="RXY4" s="68"/>
      <c r="RXZ4" s="68"/>
      <c r="RYA4" s="68"/>
      <c r="RYB4" s="68"/>
      <c r="RYC4" s="68"/>
      <c r="RYD4" s="68"/>
      <c r="RYE4" s="68"/>
      <c r="RYF4" s="68"/>
      <c r="RYG4" s="68"/>
      <c r="RYH4" s="68"/>
      <c r="RYI4" s="68"/>
      <c r="RYJ4" s="68"/>
      <c r="RYK4" s="68"/>
      <c r="RYL4" s="68"/>
      <c r="RYM4" s="68"/>
      <c r="RYN4" s="68"/>
      <c r="RYO4" s="68"/>
      <c r="RYP4" s="68"/>
      <c r="RYQ4" s="68"/>
      <c r="RYR4" s="68"/>
      <c r="RYS4" s="68"/>
      <c r="RYT4" s="68"/>
      <c r="RYU4" s="68"/>
      <c r="RYV4" s="68"/>
      <c r="RYW4" s="68"/>
      <c r="RYX4" s="68"/>
      <c r="RYY4" s="68"/>
      <c r="RYZ4" s="68"/>
      <c r="RZA4" s="68"/>
      <c r="RZB4" s="68"/>
      <c r="RZC4" s="68"/>
      <c r="RZD4" s="68"/>
      <c r="RZE4" s="68"/>
      <c r="RZF4" s="68"/>
      <c r="RZG4" s="68"/>
      <c r="RZH4" s="68"/>
      <c r="RZI4" s="68"/>
      <c r="RZJ4" s="68"/>
      <c r="RZK4" s="68"/>
      <c r="RZL4" s="68"/>
      <c r="RZM4" s="68"/>
      <c r="RZN4" s="68"/>
      <c r="RZO4" s="68"/>
      <c r="RZP4" s="68"/>
      <c r="RZQ4" s="68"/>
      <c r="RZR4" s="68"/>
      <c r="RZS4" s="68"/>
      <c r="RZT4" s="68"/>
      <c r="RZU4" s="68"/>
      <c r="RZV4" s="68"/>
      <c r="RZW4" s="68"/>
      <c r="RZX4" s="68"/>
      <c r="RZY4" s="68"/>
      <c r="RZZ4" s="68"/>
      <c r="SAA4" s="68"/>
      <c r="SAB4" s="68"/>
      <c r="SAC4" s="68"/>
      <c r="SAD4" s="68"/>
      <c r="SAE4" s="68"/>
      <c r="SAF4" s="68"/>
      <c r="SAG4" s="68"/>
      <c r="SAH4" s="68"/>
      <c r="SAI4" s="68"/>
      <c r="SAJ4" s="68"/>
      <c r="SAK4" s="68"/>
      <c r="SAL4" s="68"/>
      <c r="SAM4" s="68"/>
      <c r="SAN4" s="68"/>
      <c r="SAO4" s="68"/>
      <c r="SAP4" s="68"/>
      <c r="SAQ4" s="68"/>
      <c r="SAR4" s="68"/>
      <c r="SAS4" s="68"/>
      <c r="SAT4" s="68"/>
      <c r="SAU4" s="68"/>
      <c r="SAV4" s="68"/>
      <c r="SAW4" s="68"/>
      <c r="SAX4" s="68"/>
      <c r="SAY4" s="68"/>
      <c r="SAZ4" s="68"/>
      <c r="SBA4" s="68"/>
      <c r="SBB4" s="68"/>
      <c r="SBC4" s="68"/>
      <c r="SBD4" s="68"/>
      <c r="SBE4" s="68"/>
      <c r="SBF4" s="68"/>
      <c r="SBG4" s="68"/>
      <c r="SBH4" s="68"/>
      <c r="SBI4" s="68"/>
      <c r="SBJ4" s="68"/>
      <c r="SBK4" s="68"/>
      <c r="SBL4" s="68"/>
      <c r="SBM4" s="68"/>
      <c r="SBN4" s="68"/>
      <c r="SBO4" s="68"/>
      <c r="SBP4" s="68"/>
      <c r="SBQ4" s="68"/>
      <c r="SBR4" s="68"/>
      <c r="SBS4" s="68"/>
      <c r="SBT4" s="68"/>
      <c r="SBU4" s="68"/>
      <c r="SBV4" s="68"/>
      <c r="SBW4" s="68"/>
      <c r="SBX4" s="68"/>
      <c r="SBY4" s="68"/>
      <c r="SBZ4" s="68"/>
      <c r="SCA4" s="68"/>
      <c r="SCB4" s="68"/>
      <c r="SCC4" s="68"/>
      <c r="SCD4" s="68"/>
      <c r="SCE4" s="68"/>
      <c r="SCF4" s="68"/>
      <c r="SCG4" s="68"/>
      <c r="SCH4" s="68"/>
      <c r="SCI4" s="68"/>
      <c r="SCJ4" s="68"/>
      <c r="SCK4" s="68"/>
      <c r="SCL4" s="68"/>
      <c r="SCM4" s="68"/>
      <c r="SCN4" s="68"/>
      <c r="SCO4" s="68"/>
      <c r="SCP4" s="68"/>
      <c r="SCQ4" s="68"/>
      <c r="SCR4" s="68"/>
      <c r="SCS4" s="68"/>
      <c r="SCT4" s="68"/>
      <c r="SCU4" s="68"/>
      <c r="SCV4" s="68"/>
      <c r="SCW4" s="68"/>
      <c r="SCX4" s="68"/>
      <c r="SCY4" s="68"/>
      <c r="SCZ4" s="68"/>
      <c r="SDA4" s="68"/>
      <c r="SDB4" s="68"/>
      <c r="SDC4" s="68"/>
      <c r="SDD4" s="68"/>
      <c r="SDE4" s="68"/>
      <c r="SDF4" s="68"/>
      <c r="SDG4" s="68"/>
      <c r="SDH4" s="68"/>
      <c r="SDI4" s="68"/>
      <c r="SDJ4" s="68"/>
      <c r="SDK4" s="68"/>
      <c r="SDL4" s="68"/>
      <c r="SDM4" s="68"/>
      <c r="SDN4" s="68"/>
      <c r="SDO4" s="68"/>
      <c r="SDP4" s="68"/>
      <c r="SDQ4" s="68"/>
      <c r="SDR4" s="68"/>
      <c r="SDS4" s="68"/>
      <c r="SDT4" s="68"/>
      <c r="SDU4" s="68"/>
      <c r="SDV4" s="68"/>
      <c r="SDW4" s="68"/>
      <c r="SDX4" s="68"/>
      <c r="SDY4" s="68"/>
      <c r="SDZ4" s="68"/>
      <c r="SEA4" s="68"/>
      <c r="SEB4" s="68"/>
      <c r="SEC4" s="68"/>
      <c r="SED4" s="68"/>
      <c r="SEE4" s="68"/>
      <c r="SEF4" s="68"/>
      <c r="SEG4" s="68"/>
      <c r="SEH4" s="68"/>
      <c r="SEI4" s="68"/>
      <c r="SEJ4" s="68"/>
      <c r="SEK4" s="68"/>
      <c r="SEL4" s="68"/>
      <c r="SEM4" s="68"/>
      <c r="SEN4" s="68"/>
      <c r="SEO4" s="68"/>
      <c r="SEP4" s="68"/>
      <c r="SEQ4" s="68"/>
      <c r="SER4" s="68"/>
      <c r="SES4" s="68"/>
      <c r="SET4" s="68"/>
      <c r="SEU4" s="68"/>
      <c r="SEV4" s="68"/>
      <c r="SEW4" s="68"/>
      <c r="SEX4" s="68"/>
      <c r="SEY4" s="68"/>
      <c r="SEZ4" s="68"/>
      <c r="SFA4" s="68"/>
      <c r="SFB4" s="68"/>
      <c r="SFC4" s="68"/>
      <c r="SFD4" s="68"/>
      <c r="SFE4" s="68"/>
      <c r="SFF4" s="68"/>
      <c r="SFG4" s="68"/>
      <c r="SFH4" s="68"/>
      <c r="SFI4" s="68"/>
      <c r="SFJ4" s="68"/>
      <c r="SFK4" s="68"/>
      <c r="SFL4" s="68"/>
      <c r="SFM4" s="68"/>
      <c r="SFN4" s="68"/>
      <c r="SFO4" s="68"/>
      <c r="SFP4" s="68"/>
      <c r="SFQ4" s="68"/>
      <c r="SFR4" s="68"/>
      <c r="SFS4" s="68"/>
      <c r="SFT4" s="68"/>
      <c r="SFU4" s="68"/>
      <c r="SFV4" s="68"/>
      <c r="SFW4" s="68"/>
      <c r="SFX4" s="68"/>
      <c r="SFY4" s="68"/>
      <c r="SFZ4" s="68"/>
      <c r="SGA4" s="68"/>
      <c r="SGB4" s="68"/>
      <c r="SGC4" s="68"/>
      <c r="SGD4" s="68"/>
      <c r="SGE4" s="68"/>
      <c r="SGF4" s="68"/>
      <c r="SGG4" s="68"/>
      <c r="SGH4" s="68"/>
      <c r="SGI4" s="68"/>
      <c r="SGJ4" s="68"/>
      <c r="SGK4" s="68"/>
      <c r="SGL4" s="68"/>
      <c r="SGM4" s="68"/>
      <c r="SGN4" s="68"/>
      <c r="SGO4" s="68"/>
      <c r="SGP4" s="68"/>
      <c r="SGQ4" s="68"/>
      <c r="SGR4" s="68"/>
      <c r="SGS4" s="68"/>
      <c r="SGT4" s="68"/>
      <c r="SGU4" s="68"/>
      <c r="SGV4" s="68"/>
      <c r="SGW4" s="68"/>
      <c r="SGX4" s="68"/>
      <c r="SGY4" s="68"/>
      <c r="SGZ4" s="68"/>
      <c r="SHA4" s="68"/>
      <c r="SHB4" s="68"/>
      <c r="SHC4" s="68"/>
      <c r="SHD4" s="68"/>
      <c r="SHE4" s="68"/>
      <c r="SHF4" s="68"/>
      <c r="SHG4" s="68"/>
      <c r="SHH4" s="68"/>
      <c r="SHI4" s="68"/>
      <c r="SHJ4" s="68"/>
      <c r="SHK4" s="68"/>
      <c r="SHL4" s="68"/>
      <c r="SHM4" s="68"/>
      <c r="SHN4" s="68"/>
      <c r="SHO4" s="68"/>
      <c r="SHP4" s="68"/>
      <c r="SHQ4" s="68"/>
      <c r="SHR4" s="68"/>
      <c r="SHS4" s="68"/>
      <c r="SHT4" s="68"/>
      <c r="SHU4" s="68"/>
      <c r="SHV4" s="68"/>
      <c r="SHW4" s="68"/>
      <c r="SHX4" s="68"/>
      <c r="SHY4" s="68"/>
      <c r="SHZ4" s="68"/>
      <c r="SIA4" s="68"/>
      <c r="SIB4" s="68"/>
      <c r="SIC4" s="68"/>
      <c r="SID4" s="68"/>
      <c r="SIE4" s="68"/>
      <c r="SIF4" s="68"/>
      <c r="SIG4" s="68"/>
      <c r="SIH4" s="68"/>
      <c r="SII4" s="68"/>
      <c r="SIJ4" s="68"/>
      <c r="SIK4" s="68"/>
      <c r="SIL4" s="68"/>
      <c r="SIM4" s="68"/>
      <c r="SIN4" s="68"/>
      <c r="SIO4" s="68"/>
      <c r="SIP4" s="68"/>
      <c r="SIQ4" s="68"/>
      <c r="SIR4" s="68"/>
      <c r="SIS4" s="68"/>
      <c r="SIT4" s="68"/>
      <c r="SIU4" s="68"/>
      <c r="SIV4" s="68"/>
      <c r="SIW4" s="68"/>
      <c r="SIX4" s="68"/>
      <c r="SIY4" s="68"/>
      <c r="SIZ4" s="68"/>
      <c r="SJA4" s="68"/>
      <c r="SJB4" s="68"/>
      <c r="SJC4" s="68"/>
      <c r="SJD4" s="68"/>
      <c r="SJE4" s="68"/>
      <c r="SJF4" s="68"/>
      <c r="SJG4" s="68"/>
      <c r="SJH4" s="68"/>
      <c r="SJI4" s="68"/>
      <c r="SJJ4" s="68"/>
      <c r="SJK4" s="68"/>
      <c r="SJL4" s="68"/>
      <c r="SJM4" s="68"/>
      <c r="SJN4" s="68"/>
      <c r="SJO4" s="68"/>
      <c r="SJP4" s="68"/>
      <c r="SJQ4" s="68"/>
      <c r="SJR4" s="68"/>
      <c r="SJS4" s="68"/>
      <c r="SJT4" s="68"/>
      <c r="SJU4" s="68"/>
      <c r="SJV4" s="68"/>
      <c r="SJW4" s="68"/>
      <c r="SJX4" s="68"/>
      <c r="SJY4" s="68"/>
      <c r="SJZ4" s="68"/>
      <c r="SKA4" s="68"/>
      <c r="SKB4" s="68"/>
      <c r="SKC4" s="68"/>
      <c r="SKD4" s="68"/>
      <c r="SKE4" s="68"/>
      <c r="SKF4" s="68"/>
      <c r="SKG4" s="68"/>
      <c r="SKH4" s="68"/>
      <c r="SKI4" s="68"/>
      <c r="SKJ4" s="68"/>
      <c r="SKK4" s="68"/>
      <c r="SKL4" s="68"/>
      <c r="SKM4" s="68"/>
      <c r="SKN4" s="68"/>
      <c r="SKO4" s="68"/>
      <c r="SKP4" s="68"/>
      <c r="SKQ4" s="68"/>
      <c r="SKR4" s="68"/>
      <c r="SKS4" s="68"/>
      <c r="SKT4" s="68"/>
      <c r="SKU4" s="68"/>
      <c r="SKV4" s="68"/>
      <c r="SKW4" s="68"/>
      <c r="SKX4" s="68"/>
      <c r="SKY4" s="68"/>
      <c r="SKZ4" s="68"/>
      <c r="SLA4" s="68"/>
      <c r="SLB4" s="68"/>
      <c r="SLC4" s="68"/>
      <c r="SLD4" s="68"/>
      <c r="SLE4" s="68"/>
      <c r="SLF4" s="68"/>
      <c r="SLG4" s="68"/>
      <c r="SLH4" s="68"/>
      <c r="SLI4" s="68"/>
      <c r="SLJ4" s="68"/>
      <c r="SLK4" s="68"/>
      <c r="SLL4" s="68"/>
      <c r="SLM4" s="68"/>
      <c r="SLN4" s="68"/>
      <c r="SLO4" s="68"/>
      <c r="SLP4" s="68"/>
      <c r="SLQ4" s="68"/>
      <c r="SLR4" s="68"/>
      <c r="SLS4" s="68"/>
      <c r="SLT4" s="68"/>
      <c r="SLU4" s="68"/>
      <c r="SLV4" s="68"/>
      <c r="SLW4" s="68"/>
      <c r="SLX4" s="68"/>
      <c r="SLY4" s="68"/>
      <c r="SLZ4" s="68"/>
      <c r="SMA4" s="68"/>
      <c r="SMB4" s="68"/>
      <c r="SMC4" s="68"/>
      <c r="SMD4" s="68"/>
      <c r="SME4" s="68"/>
      <c r="SMF4" s="68"/>
      <c r="SMG4" s="68"/>
      <c r="SMH4" s="68"/>
      <c r="SMI4" s="68"/>
      <c r="SMJ4" s="68"/>
      <c r="SMK4" s="68"/>
      <c r="SML4" s="68"/>
      <c r="SMM4" s="68"/>
      <c r="SMN4" s="68"/>
      <c r="SMO4" s="68"/>
      <c r="SMP4" s="68"/>
      <c r="SMQ4" s="68"/>
      <c r="SMR4" s="68"/>
      <c r="SMS4" s="68"/>
      <c r="SMT4" s="68"/>
      <c r="SMU4" s="68"/>
      <c r="SMV4" s="68"/>
      <c r="SMW4" s="68"/>
      <c r="SMX4" s="68"/>
      <c r="SMY4" s="68"/>
      <c r="SMZ4" s="68"/>
      <c r="SNA4" s="68"/>
      <c r="SNB4" s="68"/>
      <c r="SNC4" s="68"/>
      <c r="SND4" s="68"/>
      <c r="SNE4" s="68"/>
      <c r="SNF4" s="68"/>
      <c r="SNG4" s="68"/>
      <c r="SNH4" s="68"/>
      <c r="SNI4" s="68"/>
      <c r="SNJ4" s="68"/>
      <c r="SNK4" s="68"/>
      <c r="SNL4" s="68"/>
      <c r="SNM4" s="68"/>
      <c r="SNN4" s="68"/>
      <c r="SNO4" s="68"/>
      <c r="SNP4" s="68"/>
      <c r="SNQ4" s="68"/>
      <c r="SNR4" s="68"/>
      <c r="SNS4" s="68"/>
      <c r="SNT4" s="68"/>
      <c r="SNU4" s="68"/>
      <c r="SNV4" s="68"/>
      <c r="SNW4" s="68"/>
      <c r="SNX4" s="68"/>
      <c r="SNY4" s="68"/>
      <c r="SNZ4" s="68"/>
      <c r="SOA4" s="68"/>
      <c r="SOB4" s="68"/>
      <c r="SOC4" s="68"/>
      <c r="SOD4" s="68"/>
      <c r="SOE4" s="68"/>
      <c r="SOF4" s="68"/>
      <c r="SOG4" s="68"/>
      <c r="SOH4" s="68"/>
      <c r="SOI4" s="68"/>
      <c r="SOJ4" s="68"/>
      <c r="SOK4" s="68"/>
      <c r="SOL4" s="68"/>
      <c r="SOM4" s="68"/>
      <c r="SON4" s="68"/>
      <c r="SOO4" s="68"/>
      <c r="SOP4" s="68"/>
      <c r="SOQ4" s="68"/>
      <c r="SOR4" s="68"/>
      <c r="SOS4" s="68"/>
      <c r="SOT4" s="68"/>
      <c r="SOU4" s="68"/>
      <c r="SOV4" s="68"/>
      <c r="SOW4" s="68"/>
      <c r="SOX4" s="68"/>
      <c r="SOY4" s="68"/>
      <c r="SOZ4" s="68"/>
      <c r="SPA4" s="68"/>
      <c r="SPB4" s="68"/>
      <c r="SPC4" s="68"/>
      <c r="SPD4" s="68"/>
      <c r="SPE4" s="68"/>
      <c r="SPF4" s="68"/>
      <c r="SPG4" s="68"/>
      <c r="SPH4" s="68"/>
      <c r="SPI4" s="68"/>
      <c r="SPJ4" s="68"/>
      <c r="SPK4" s="68"/>
      <c r="SPL4" s="68"/>
      <c r="SPM4" s="68"/>
      <c r="SPN4" s="68"/>
      <c r="SPO4" s="68"/>
      <c r="SPP4" s="68"/>
      <c r="SPQ4" s="68"/>
      <c r="SPR4" s="68"/>
      <c r="SPS4" s="68"/>
      <c r="SPT4" s="68"/>
      <c r="SPU4" s="68"/>
      <c r="SPV4" s="68"/>
      <c r="SPW4" s="68"/>
      <c r="SPX4" s="68"/>
      <c r="SPY4" s="68"/>
      <c r="SPZ4" s="68"/>
      <c r="SQA4" s="68"/>
      <c r="SQB4" s="68"/>
      <c r="SQC4" s="68"/>
      <c r="SQD4" s="68"/>
      <c r="SQE4" s="68"/>
      <c r="SQF4" s="68"/>
      <c r="SQG4" s="68"/>
      <c r="SQH4" s="68"/>
      <c r="SQI4" s="68"/>
      <c r="SQJ4" s="68"/>
      <c r="SQK4" s="68"/>
      <c r="SQL4" s="68"/>
      <c r="SQM4" s="68"/>
      <c r="SQN4" s="68"/>
      <c r="SQO4" s="68"/>
      <c r="SQP4" s="68"/>
      <c r="SQQ4" s="68"/>
      <c r="SQR4" s="68"/>
      <c r="SQS4" s="68"/>
      <c r="SQT4" s="68"/>
      <c r="SQU4" s="68"/>
      <c r="SQV4" s="68"/>
      <c r="SQW4" s="68"/>
      <c r="SQX4" s="68"/>
      <c r="SQY4" s="68"/>
      <c r="SQZ4" s="68"/>
      <c r="SRA4" s="68"/>
      <c r="SRB4" s="68"/>
      <c r="SRC4" s="68"/>
      <c r="SRD4" s="68"/>
      <c r="SRE4" s="68"/>
      <c r="SRF4" s="68"/>
      <c r="SRG4" s="68"/>
      <c r="SRH4" s="68"/>
      <c r="SRI4" s="68"/>
      <c r="SRJ4" s="68"/>
      <c r="SRK4" s="68"/>
      <c r="SRL4" s="68"/>
      <c r="SRM4" s="68"/>
      <c r="SRN4" s="68"/>
      <c r="SRO4" s="68"/>
      <c r="SRP4" s="68"/>
      <c r="SRQ4" s="68"/>
      <c r="SRR4" s="68"/>
      <c r="SRS4" s="68"/>
      <c r="SRT4" s="68"/>
      <c r="SRU4" s="68"/>
      <c r="SRV4" s="68"/>
      <c r="SRW4" s="68"/>
      <c r="SRX4" s="68"/>
      <c r="SRY4" s="68"/>
      <c r="SRZ4" s="68"/>
      <c r="SSA4" s="68"/>
      <c r="SSB4" s="68"/>
      <c r="SSC4" s="68"/>
      <c r="SSD4" s="68"/>
      <c r="SSE4" s="68"/>
      <c r="SSF4" s="68"/>
      <c r="SSG4" s="68"/>
      <c r="SSH4" s="68"/>
      <c r="SSI4" s="68"/>
      <c r="SSJ4" s="68"/>
      <c r="SSK4" s="68"/>
      <c r="SSL4" s="68"/>
      <c r="SSM4" s="68"/>
      <c r="SSN4" s="68"/>
      <c r="SSO4" s="68"/>
      <c r="SSP4" s="68"/>
      <c r="SSQ4" s="68"/>
      <c r="SSR4" s="68"/>
      <c r="SSS4" s="68"/>
      <c r="SST4" s="68"/>
      <c r="SSU4" s="68"/>
      <c r="SSV4" s="68"/>
      <c r="SSW4" s="68"/>
      <c r="SSX4" s="68"/>
      <c r="SSY4" s="68"/>
      <c r="SSZ4" s="68"/>
      <c r="STA4" s="68"/>
      <c r="STB4" s="68"/>
      <c r="STC4" s="68"/>
      <c r="STD4" s="68"/>
      <c r="STE4" s="68"/>
      <c r="STF4" s="68"/>
      <c r="STG4" s="68"/>
      <c r="STH4" s="68"/>
      <c r="STI4" s="68"/>
      <c r="STJ4" s="68"/>
      <c r="STK4" s="68"/>
      <c r="STL4" s="68"/>
      <c r="STM4" s="68"/>
      <c r="STN4" s="68"/>
      <c r="STO4" s="68"/>
      <c r="STP4" s="68"/>
      <c r="STQ4" s="68"/>
      <c r="STR4" s="68"/>
      <c r="STS4" s="68"/>
      <c r="STT4" s="68"/>
      <c r="STU4" s="68"/>
      <c r="STV4" s="68"/>
      <c r="STW4" s="68"/>
      <c r="STX4" s="68"/>
      <c r="STY4" s="68"/>
      <c r="STZ4" s="68"/>
      <c r="SUA4" s="68"/>
      <c r="SUB4" s="68"/>
      <c r="SUC4" s="68"/>
      <c r="SUD4" s="68"/>
      <c r="SUE4" s="68"/>
      <c r="SUF4" s="68"/>
      <c r="SUG4" s="68"/>
      <c r="SUH4" s="68"/>
      <c r="SUI4" s="68"/>
      <c r="SUJ4" s="68"/>
      <c r="SUK4" s="68"/>
      <c r="SUL4" s="68"/>
      <c r="SUM4" s="68"/>
      <c r="SUN4" s="68"/>
      <c r="SUO4" s="68"/>
      <c r="SUP4" s="68"/>
      <c r="SUQ4" s="68"/>
      <c r="SUR4" s="68"/>
      <c r="SUS4" s="68"/>
      <c r="SUT4" s="68"/>
      <c r="SUU4" s="68"/>
      <c r="SUV4" s="68"/>
      <c r="SUW4" s="68"/>
      <c r="SUX4" s="68"/>
      <c r="SUY4" s="68"/>
      <c r="SUZ4" s="68"/>
      <c r="SVA4" s="68"/>
      <c r="SVB4" s="68"/>
      <c r="SVC4" s="68"/>
      <c r="SVD4" s="68"/>
      <c r="SVE4" s="68"/>
      <c r="SVF4" s="68"/>
      <c r="SVG4" s="68"/>
      <c r="SVH4" s="68"/>
      <c r="SVI4" s="68"/>
      <c r="SVJ4" s="68"/>
      <c r="SVK4" s="68"/>
      <c r="SVL4" s="68"/>
      <c r="SVM4" s="68"/>
      <c r="SVN4" s="68"/>
      <c r="SVO4" s="68"/>
      <c r="SVP4" s="68"/>
      <c r="SVQ4" s="68"/>
      <c r="SVR4" s="68"/>
      <c r="SVS4" s="68"/>
      <c r="SVT4" s="68"/>
      <c r="SVU4" s="68"/>
      <c r="SVV4" s="68"/>
      <c r="SVW4" s="68"/>
      <c r="SVX4" s="68"/>
      <c r="SVY4" s="68"/>
      <c r="SVZ4" s="68"/>
      <c r="SWA4" s="68"/>
      <c r="SWB4" s="68"/>
      <c r="SWC4" s="68"/>
      <c r="SWD4" s="68"/>
      <c r="SWE4" s="68"/>
      <c r="SWF4" s="68"/>
      <c r="SWG4" s="68"/>
      <c r="SWH4" s="68"/>
      <c r="SWI4" s="68"/>
      <c r="SWJ4" s="68"/>
      <c r="SWK4" s="68"/>
      <c r="SWL4" s="68"/>
      <c r="SWM4" s="68"/>
      <c r="SWN4" s="68"/>
      <c r="SWO4" s="68"/>
      <c r="SWP4" s="68"/>
      <c r="SWQ4" s="68"/>
      <c r="SWR4" s="68"/>
      <c r="SWS4" s="68"/>
      <c r="SWT4" s="68"/>
      <c r="SWU4" s="68"/>
      <c r="SWV4" s="68"/>
      <c r="SWW4" s="68"/>
      <c r="SWX4" s="68"/>
      <c r="SWY4" s="68"/>
      <c r="SWZ4" s="68"/>
      <c r="SXA4" s="68"/>
      <c r="SXB4" s="68"/>
      <c r="SXC4" s="68"/>
      <c r="SXD4" s="68"/>
      <c r="SXE4" s="68"/>
      <c r="SXF4" s="68"/>
      <c r="SXG4" s="68"/>
      <c r="SXH4" s="68"/>
      <c r="SXI4" s="68"/>
      <c r="SXJ4" s="68"/>
      <c r="SXK4" s="68"/>
      <c r="SXL4" s="68"/>
      <c r="SXM4" s="68"/>
      <c r="SXN4" s="68"/>
      <c r="SXO4" s="68"/>
      <c r="SXP4" s="68"/>
      <c r="SXQ4" s="68"/>
      <c r="SXR4" s="68"/>
      <c r="SXS4" s="68"/>
      <c r="SXT4" s="68"/>
      <c r="SXU4" s="68"/>
      <c r="SXV4" s="68"/>
      <c r="SXW4" s="68"/>
      <c r="SXX4" s="68"/>
      <c r="SXY4" s="68"/>
      <c r="SXZ4" s="68"/>
      <c r="SYA4" s="68"/>
      <c r="SYB4" s="68"/>
      <c r="SYC4" s="68"/>
      <c r="SYD4" s="68"/>
      <c r="SYE4" s="68"/>
      <c r="SYF4" s="68"/>
      <c r="SYG4" s="68"/>
      <c r="SYH4" s="68"/>
      <c r="SYI4" s="68"/>
      <c r="SYJ4" s="68"/>
      <c r="SYK4" s="68"/>
      <c r="SYL4" s="68"/>
      <c r="SYM4" s="68"/>
      <c r="SYN4" s="68"/>
      <c r="SYO4" s="68"/>
      <c r="SYP4" s="68"/>
      <c r="SYQ4" s="68"/>
      <c r="SYR4" s="68"/>
      <c r="SYS4" s="68"/>
      <c r="SYT4" s="68"/>
      <c r="SYU4" s="68"/>
      <c r="SYV4" s="68"/>
      <c r="SYW4" s="68"/>
      <c r="SYX4" s="68"/>
      <c r="SYY4" s="68"/>
      <c r="SYZ4" s="68"/>
      <c r="SZA4" s="68"/>
      <c r="SZB4" s="68"/>
      <c r="SZC4" s="68"/>
      <c r="SZD4" s="68"/>
      <c r="SZE4" s="68"/>
      <c r="SZF4" s="68"/>
      <c r="SZG4" s="68"/>
      <c r="SZH4" s="68"/>
      <c r="SZI4" s="68"/>
      <c r="SZJ4" s="68"/>
      <c r="SZK4" s="68"/>
      <c r="SZL4" s="68"/>
      <c r="SZM4" s="68"/>
      <c r="SZN4" s="68"/>
      <c r="SZO4" s="68"/>
      <c r="SZP4" s="68"/>
      <c r="SZQ4" s="68"/>
      <c r="SZR4" s="68"/>
      <c r="SZS4" s="68"/>
      <c r="SZT4" s="68"/>
      <c r="SZU4" s="68"/>
      <c r="SZV4" s="68"/>
      <c r="SZW4" s="68"/>
      <c r="SZX4" s="68"/>
      <c r="SZY4" s="68"/>
      <c r="SZZ4" s="68"/>
      <c r="TAA4" s="68"/>
      <c r="TAB4" s="68"/>
      <c r="TAC4" s="68"/>
      <c r="TAD4" s="68"/>
      <c r="TAE4" s="68"/>
      <c r="TAF4" s="68"/>
      <c r="TAG4" s="68"/>
      <c r="TAH4" s="68"/>
      <c r="TAI4" s="68"/>
      <c r="TAJ4" s="68"/>
      <c r="TAK4" s="68"/>
      <c r="TAL4" s="68"/>
      <c r="TAM4" s="68"/>
      <c r="TAN4" s="68"/>
      <c r="TAO4" s="68"/>
      <c r="TAP4" s="68"/>
      <c r="TAQ4" s="68"/>
      <c r="TAR4" s="68"/>
      <c r="TAS4" s="68"/>
      <c r="TAT4" s="68"/>
      <c r="TAU4" s="68"/>
      <c r="TAV4" s="68"/>
      <c r="TAW4" s="68"/>
      <c r="TAX4" s="68"/>
      <c r="TAY4" s="68"/>
      <c r="TAZ4" s="68"/>
      <c r="TBA4" s="68"/>
      <c r="TBB4" s="68"/>
      <c r="TBC4" s="68"/>
      <c r="TBD4" s="68"/>
      <c r="TBE4" s="68"/>
      <c r="TBF4" s="68"/>
      <c r="TBG4" s="68"/>
      <c r="TBH4" s="68"/>
      <c r="TBI4" s="68"/>
      <c r="TBJ4" s="68"/>
      <c r="TBK4" s="68"/>
      <c r="TBL4" s="68"/>
      <c r="TBM4" s="68"/>
      <c r="TBN4" s="68"/>
      <c r="TBO4" s="68"/>
      <c r="TBP4" s="68"/>
      <c r="TBQ4" s="68"/>
      <c r="TBR4" s="68"/>
      <c r="TBS4" s="68"/>
      <c r="TBT4" s="68"/>
      <c r="TBU4" s="68"/>
      <c r="TBV4" s="68"/>
      <c r="TBW4" s="68"/>
      <c r="TBX4" s="68"/>
      <c r="TBY4" s="68"/>
      <c r="TBZ4" s="68"/>
      <c r="TCA4" s="68"/>
      <c r="TCB4" s="68"/>
      <c r="TCC4" s="68"/>
      <c r="TCD4" s="68"/>
      <c r="TCE4" s="68"/>
      <c r="TCF4" s="68"/>
      <c r="TCG4" s="68"/>
      <c r="TCH4" s="68"/>
      <c r="TCI4" s="68"/>
      <c r="TCJ4" s="68"/>
      <c r="TCK4" s="68"/>
      <c r="TCL4" s="68"/>
      <c r="TCM4" s="68"/>
      <c r="TCN4" s="68"/>
      <c r="TCO4" s="68"/>
      <c r="TCP4" s="68"/>
      <c r="TCQ4" s="68"/>
      <c r="TCR4" s="68"/>
      <c r="TCS4" s="68"/>
      <c r="TCT4" s="68"/>
      <c r="TCU4" s="68"/>
      <c r="TCV4" s="68"/>
      <c r="TCW4" s="68"/>
      <c r="TCX4" s="68"/>
      <c r="TCY4" s="68"/>
      <c r="TCZ4" s="68"/>
      <c r="TDA4" s="68"/>
      <c r="TDB4" s="68"/>
      <c r="TDC4" s="68"/>
      <c r="TDD4" s="68"/>
      <c r="TDE4" s="68"/>
      <c r="TDF4" s="68"/>
      <c r="TDG4" s="68"/>
      <c r="TDH4" s="68"/>
      <c r="TDI4" s="68"/>
      <c r="TDJ4" s="68"/>
      <c r="TDK4" s="68"/>
      <c r="TDL4" s="68"/>
      <c r="TDM4" s="68"/>
      <c r="TDN4" s="68"/>
      <c r="TDO4" s="68"/>
      <c r="TDP4" s="68"/>
      <c r="TDQ4" s="68"/>
      <c r="TDR4" s="68"/>
      <c r="TDS4" s="68"/>
      <c r="TDT4" s="68"/>
      <c r="TDU4" s="68"/>
      <c r="TDV4" s="68"/>
      <c r="TDW4" s="68"/>
      <c r="TDX4" s="68"/>
      <c r="TDY4" s="68"/>
      <c r="TDZ4" s="68"/>
      <c r="TEA4" s="68"/>
      <c r="TEB4" s="68"/>
      <c r="TEC4" s="68"/>
      <c r="TED4" s="68"/>
      <c r="TEE4" s="68"/>
      <c r="TEF4" s="68"/>
      <c r="TEG4" s="68"/>
      <c r="TEH4" s="68"/>
      <c r="TEI4" s="68"/>
      <c r="TEJ4" s="68"/>
      <c r="TEK4" s="68"/>
      <c r="TEL4" s="68"/>
      <c r="TEM4" s="68"/>
      <c r="TEN4" s="68"/>
      <c r="TEO4" s="68"/>
      <c r="TEP4" s="68"/>
      <c r="TEQ4" s="68"/>
      <c r="TER4" s="68"/>
      <c r="TES4" s="68"/>
      <c r="TET4" s="68"/>
      <c r="TEU4" s="68"/>
      <c r="TEV4" s="68"/>
      <c r="TEW4" s="68"/>
      <c r="TEX4" s="68"/>
      <c r="TEY4" s="68"/>
      <c r="TEZ4" s="68"/>
      <c r="TFA4" s="68"/>
      <c r="TFB4" s="68"/>
      <c r="TFC4" s="68"/>
      <c r="TFD4" s="68"/>
      <c r="TFE4" s="68"/>
      <c r="TFF4" s="68"/>
      <c r="TFG4" s="68"/>
      <c r="TFH4" s="68"/>
      <c r="TFI4" s="68"/>
      <c r="TFJ4" s="68"/>
      <c r="TFK4" s="68"/>
      <c r="TFL4" s="68"/>
      <c r="TFM4" s="68"/>
      <c r="TFN4" s="68"/>
      <c r="TFO4" s="68"/>
      <c r="TFP4" s="68"/>
      <c r="TFQ4" s="68"/>
      <c r="TFR4" s="68"/>
      <c r="TFS4" s="68"/>
      <c r="TFT4" s="68"/>
      <c r="TFU4" s="68"/>
      <c r="TFV4" s="68"/>
      <c r="TFW4" s="68"/>
      <c r="TFX4" s="68"/>
      <c r="TFY4" s="68"/>
      <c r="TFZ4" s="68"/>
      <c r="TGA4" s="68"/>
      <c r="TGB4" s="68"/>
      <c r="TGC4" s="68"/>
      <c r="TGD4" s="68"/>
      <c r="TGE4" s="68"/>
      <c r="TGF4" s="68"/>
      <c r="TGG4" s="68"/>
      <c r="TGH4" s="68"/>
      <c r="TGI4" s="68"/>
      <c r="TGJ4" s="68"/>
      <c r="TGK4" s="68"/>
      <c r="TGL4" s="68"/>
      <c r="TGM4" s="68"/>
      <c r="TGN4" s="68"/>
      <c r="TGO4" s="68"/>
      <c r="TGP4" s="68"/>
      <c r="TGQ4" s="68"/>
      <c r="TGR4" s="68"/>
      <c r="TGS4" s="68"/>
      <c r="TGT4" s="68"/>
      <c r="TGU4" s="68"/>
      <c r="TGV4" s="68"/>
      <c r="TGW4" s="68"/>
      <c r="TGX4" s="68"/>
      <c r="TGY4" s="68"/>
      <c r="TGZ4" s="68"/>
      <c r="THA4" s="68"/>
      <c r="THB4" s="68"/>
      <c r="THC4" s="68"/>
      <c r="THD4" s="68"/>
      <c r="THE4" s="68"/>
      <c r="THF4" s="68"/>
      <c r="THG4" s="68"/>
      <c r="THH4" s="68"/>
      <c r="THI4" s="68"/>
      <c r="THJ4" s="68"/>
      <c r="THK4" s="68"/>
      <c r="THL4" s="68"/>
      <c r="THM4" s="68"/>
      <c r="THN4" s="68"/>
      <c r="THO4" s="68"/>
      <c r="THP4" s="68"/>
      <c r="THQ4" s="68"/>
      <c r="THR4" s="68"/>
      <c r="THS4" s="68"/>
      <c r="THT4" s="68"/>
      <c r="THU4" s="68"/>
      <c r="THV4" s="68"/>
      <c r="THW4" s="68"/>
      <c r="THX4" s="68"/>
      <c r="THY4" s="68"/>
      <c r="THZ4" s="68"/>
      <c r="TIA4" s="68"/>
      <c r="TIB4" s="68"/>
      <c r="TIC4" s="68"/>
      <c r="TID4" s="68"/>
      <c r="TIE4" s="68"/>
      <c r="TIF4" s="68"/>
      <c r="TIG4" s="68"/>
      <c r="TIH4" s="68"/>
      <c r="TII4" s="68"/>
      <c r="TIJ4" s="68"/>
      <c r="TIK4" s="68"/>
      <c r="TIL4" s="68"/>
      <c r="TIM4" s="68"/>
      <c r="TIN4" s="68"/>
      <c r="TIO4" s="68"/>
      <c r="TIP4" s="68"/>
      <c r="TIQ4" s="68"/>
      <c r="TIR4" s="68"/>
      <c r="TIS4" s="68"/>
      <c r="TIT4" s="68"/>
      <c r="TIU4" s="68"/>
      <c r="TIV4" s="68"/>
      <c r="TIW4" s="68"/>
      <c r="TIX4" s="68"/>
      <c r="TIY4" s="68"/>
      <c r="TIZ4" s="68"/>
      <c r="TJA4" s="68"/>
      <c r="TJB4" s="68"/>
      <c r="TJC4" s="68"/>
      <c r="TJD4" s="68"/>
      <c r="TJE4" s="68"/>
      <c r="TJF4" s="68"/>
      <c r="TJG4" s="68"/>
      <c r="TJH4" s="68"/>
      <c r="TJI4" s="68"/>
      <c r="TJJ4" s="68"/>
      <c r="TJK4" s="68"/>
      <c r="TJL4" s="68"/>
      <c r="TJM4" s="68"/>
      <c r="TJN4" s="68"/>
      <c r="TJO4" s="68"/>
      <c r="TJP4" s="68"/>
      <c r="TJQ4" s="68"/>
      <c r="TJR4" s="68"/>
      <c r="TJS4" s="68"/>
      <c r="TJT4" s="68"/>
      <c r="TJU4" s="68"/>
      <c r="TJV4" s="68"/>
      <c r="TJW4" s="68"/>
      <c r="TJX4" s="68"/>
      <c r="TJY4" s="68"/>
      <c r="TJZ4" s="68"/>
      <c r="TKA4" s="68"/>
      <c r="TKB4" s="68"/>
      <c r="TKC4" s="68"/>
      <c r="TKD4" s="68"/>
      <c r="TKE4" s="68"/>
      <c r="TKF4" s="68"/>
      <c r="TKG4" s="68"/>
      <c r="TKH4" s="68"/>
      <c r="TKI4" s="68"/>
      <c r="TKJ4" s="68"/>
      <c r="TKK4" s="68"/>
      <c r="TKL4" s="68"/>
      <c r="TKM4" s="68"/>
      <c r="TKN4" s="68"/>
      <c r="TKO4" s="68"/>
      <c r="TKP4" s="68"/>
      <c r="TKQ4" s="68"/>
      <c r="TKR4" s="68"/>
      <c r="TKS4" s="68"/>
      <c r="TKT4" s="68"/>
      <c r="TKU4" s="68"/>
      <c r="TKV4" s="68"/>
      <c r="TKW4" s="68"/>
      <c r="TKX4" s="68"/>
      <c r="TKY4" s="68"/>
      <c r="TKZ4" s="68"/>
      <c r="TLA4" s="68"/>
      <c r="TLB4" s="68"/>
      <c r="TLC4" s="68"/>
      <c r="TLD4" s="68"/>
      <c r="TLE4" s="68"/>
      <c r="TLF4" s="68"/>
      <c r="TLG4" s="68"/>
      <c r="TLH4" s="68"/>
      <c r="TLI4" s="68"/>
      <c r="TLJ4" s="68"/>
      <c r="TLK4" s="68"/>
      <c r="TLL4" s="68"/>
      <c r="TLM4" s="68"/>
      <c r="TLN4" s="68"/>
      <c r="TLO4" s="68"/>
      <c r="TLP4" s="68"/>
      <c r="TLQ4" s="68"/>
      <c r="TLR4" s="68"/>
      <c r="TLS4" s="68"/>
      <c r="TLT4" s="68"/>
      <c r="TLU4" s="68"/>
      <c r="TLV4" s="68"/>
      <c r="TLW4" s="68"/>
      <c r="TLX4" s="68"/>
      <c r="TLY4" s="68"/>
      <c r="TLZ4" s="68"/>
      <c r="TMA4" s="68"/>
      <c r="TMB4" s="68"/>
      <c r="TMC4" s="68"/>
      <c r="TMD4" s="68"/>
      <c r="TME4" s="68"/>
      <c r="TMF4" s="68"/>
      <c r="TMG4" s="68"/>
      <c r="TMH4" s="68"/>
      <c r="TMI4" s="68"/>
      <c r="TMJ4" s="68"/>
      <c r="TMK4" s="68"/>
      <c r="TML4" s="68"/>
      <c r="TMM4" s="68"/>
      <c r="TMN4" s="68"/>
      <c r="TMO4" s="68"/>
      <c r="TMP4" s="68"/>
      <c r="TMQ4" s="68"/>
      <c r="TMR4" s="68"/>
      <c r="TMS4" s="68"/>
      <c r="TMT4" s="68"/>
      <c r="TMU4" s="68"/>
      <c r="TMV4" s="68"/>
      <c r="TMW4" s="68"/>
      <c r="TMX4" s="68"/>
      <c r="TMY4" s="68"/>
      <c r="TMZ4" s="68"/>
      <c r="TNA4" s="68"/>
      <c r="TNB4" s="68"/>
      <c r="TNC4" s="68"/>
      <c r="TND4" s="68"/>
      <c r="TNE4" s="68"/>
      <c r="TNF4" s="68"/>
      <c r="TNG4" s="68"/>
      <c r="TNH4" s="68"/>
      <c r="TNI4" s="68"/>
      <c r="TNJ4" s="68"/>
      <c r="TNK4" s="68"/>
      <c r="TNL4" s="68"/>
      <c r="TNM4" s="68"/>
      <c r="TNN4" s="68"/>
      <c r="TNO4" s="68"/>
      <c r="TNP4" s="68"/>
      <c r="TNQ4" s="68"/>
      <c r="TNR4" s="68"/>
      <c r="TNS4" s="68"/>
      <c r="TNT4" s="68"/>
      <c r="TNU4" s="68"/>
      <c r="TNV4" s="68"/>
      <c r="TNW4" s="68"/>
      <c r="TNX4" s="68"/>
      <c r="TNY4" s="68"/>
      <c r="TNZ4" s="68"/>
      <c r="TOA4" s="68"/>
      <c r="TOB4" s="68"/>
      <c r="TOC4" s="68"/>
      <c r="TOD4" s="68"/>
      <c r="TOE4" s="68"/>
      <c r="TOF4" s="68"/>
      <c r="TOG4" s="68"/>
      <c r="TOH4" s="68"/>
      <c r="TOI4" s="68"/>
      <c r="TOJ4" s="68"/>
      <c r="TOK4" s="68"/>
      <c r="TOL4" s="68"/>
      <c r="TOM4" s="68"/>
      <c r="TON4" s="68"/>
      <c r="TOO4" s="68"/>
      <c r="TOP4" s="68"/>
      <c r="TOQ4" s="68"/>
      <c r="TOR4" s="68"/>
      <c r="TOS4" s="68"/>
      <c r="TOT4" s="68"/>
      <c r="TOU4" s="68"/>
      <c r="TOV4" s="68"/>
      <c r="TOW4" s="68"/>
      <c r="TOX4" s="68"/>
      <c r="TOY4" s="68"/>
      <c r="TOZ4" s="68"/>
      <c r="TPA4" s="68"/>
      <c r="TPB4" s="68"/>
      <c r="TPC4" s="68"/>
      <c r="TPD4" s="68"/>
      <c r="TPE4" s="68"/>
      <c r="TPF4" s="68"/>
      <c r="TPG4" s="68"/>
      <c r="TPH4" s="68"/>
      <c r="TPI4" s="68"/>
      <c r="TPJ4" s="68"/>
      <c r="TPK4" s="68"/>
      <c r="TPL4" s="68"/>
      <c r="TPM4" s="68"/>
      <c r="TPN4" s="68"/>
      <c r="TPO4" s="68"/>
      <c r="TPP4" s="68"/>
      <c r="TPQ4" s="68"/>
      <c r="TPR4" s="68"/>
      <c r="TPS4" s="68"/>
      <c r="TPT4" s="68"/>
      <c r="TPU4" s="68"/>
      <c r="TPV4" s="68"/>
      <c r="TPW4" s="68"/>
      <c r="TPX4" s="68"/>
      <c r="TPY4" s="68"/>
      <c r="TPZ4" s="68"/>
      <c r="TQA4" s="68"/>
      <c r="TQB4" s="68"/>
      <c r="TQC4" s="68"/>
      <c r="TQD4" s="68"/>
      <c r="TQE4" s="68"/>
      <c r="TQF4" s="68"/>
      <c r="TQG4" s="68"/>
      <c r="TQH4" s="68"/>
      <c r="TQI4" s="68"/>
      <c r="TQJ4" s="68"/>
      <c r="TQK4" s="68"/>
      <c r="TQL4" s="68"/>
      <c r="TQM4" s="68"/>
      <c r="TQN4" s="68"/>
      <c r="TQO4" s="68"/>
      <c r="TQP4" s="68"/>
      <c r="TQQ4" s="68"/>
      <c r="TQR4" s="68"/>
      <c r="TQS4" s="68"/>
      <c r="TQT4" s="68"/>
      <c r="TQU4" s="68"/>
      <c r="TQV4" s="68"/>
      <c r="TQW4" s="68"/>
      <c r="TQX4" s="68"/>
      <c r="TQY4" s="68"/>
      <c r="TQZ4" s="68"/>
      <c r="TRA4" s="68"/>
      <c r="TRB4" s="68"/>
      <c r="TRC4" s="68"/>
      <c r="TRD4" s="68"/>
      <c r="TRE4" s="68"/>
      <c r="TRF4" s="68"/>
      <c r="TRG4" s="68"/>
      <c r="TRH4" s="68"/>
      <c r="TRI4" s="68"/>
      <c r="TRJ4" s="68"/>
      <c r="TRK4" s="68"/>
      <c r="TRL4" s="68"/>
      <c r="TRM4" s="68"/>
      <c r="TRN4" s="68"/>
      <c r="TRO4" s="68"/>
      <c r="TRP4" s="68"/>
      <c r="TRQ4" s="68"/>
      <c r="TRR4" s="68"/>
      <c r="TRS4" s="68"/>
      <c r="TRT4" s="68"/>
      <c r="TRU4" s="68"/>
      <c r="TRV4" s="68"/>
      <c r="TRW4" s="68"/>
      <c r="TRX4" s="68"/>
      <c r="TRY4" s="68"/>
      <c r="TRZ4" s="68"/>
      <c r="TSA4" s="68"/>
      <c r="TSB4" s="68"/>
      <c r="TSC4" s="68"/>
      <c r="TSD4" s="68"/>
      <c r="TSE4" s="68"/>
      <c r="TSF4" s="68"/>
      <c r="TSG4" s="68"/>
      <c r="TSH4" s="68"/>
      <c r="TSI4" s="68"/>
      <c r="TSJ4" s="68"/>
      <c r="TSK4" s="68"/>
      <c r="TSL4" s="68"/>
      <c r="TSM4" s="68"/>
      <c r="TSN4" s="68"/>
      <c r="TSO4" s="68"/>
      <c r="TSP4" s="68"/>
      <c r="TSQ4" s="68"/>
      <c r="TSR4" s="68"/>
      <c r="TSS4" s="68"/>
      <c r="TST4" s="68"/>
      <c r="TSU4" s="68"/>
      <c r="TSV4" s="68"/>
      <c r="TSW4" s="68"/>
      <c r="TSX4" s="68"/>
      <c r="TSY4" s="68"/>
      <c r="TSZ4" s="68"/>
      <c r="TTA4" s="68"/>
      <c r="TTB4" s="68"/>
      <c r="TTC4" s="68"/>
      <c r="TTD4" s="68"/>
      <c r="TTE4" s="68"/>
      <c r="TTF4" s="68"/>
      <c r="TTG4" s="68"/>
      <c r="TTH4" s="68"/>
      <c r="TTI4" s="68"/>
      <c r="TTJ4" s="68"/>
      <c r="TTK4" s="68"/>
      <c r="TTL4" s="68"/>
      <c r="TTM4" s="68"/>
      <c r="TTN4" s="68"/>
      <c r="TTO4" s="68"/>
      <c r="TTP4" s="68"/>
      <c r="TTQ4" s="68"/>
      <c r="TTR4" s="68"/>
      <c r="TTS4" s="68"/>
      <c r="TTT4" s="68"/>
      <c r="TTU4" s="68"/>
      <c r="TTV4" s="68"/>
      <c r="TTW4" s="68"/>
      <c r="TTX4" s="68"/>
      <c r="TTY4" s="68"/>
      <c r="TTZ4" s="68"/>
      <c r="TUA4" s="68"/>
      <c r="TUB4" s="68"/>
      <c r="TUC4" s="68"/>
      <c r="TUD4" s="68"/>
      <c r="TUE4" s="68"/>
      <c r="TUF4" s="68"/>
      <c r="TUG4" s="68"/>
      <c r="TUH4" s="68"/>
      <c r="TUI4" s="68"/>
      <c r="TUJ4" s="68"/>
      <c r="TUK4" s="68"/>
      <c r="TUL4" s="68"/>
      <c r="TUM4" s="68"/>
      <c r="TUN4" s="68"/>
      <c r="TUO4" s="68"/>
      <c r="TUP4" s="68"/>
      <c r="TUQ4" s="68"/>
      <c r="TUR4" s="68"/>
      <c r="TUS4" s="68"/>
      <c r="TUT4" s="68"/>
      <c r="TUU4" s="68"/>
      <c r="TUV4" s="68"/>
      <c r="TUW4" s="68"/>
      <c r="TUX4" s="68"/>
      <c r="TUY4" s="68"/>
      <c r="TUZ4" s="68"/>
      <c r="TVA4" s="68"/>
      <c r="TVB4" s="68"/>
      <c r="TVC4" s="68"/>
      <c r="TVD4" s="68"/>
      <c r="TVE4" s="68"/>
      <c r="TVF4" s="68"/>
      <c r="TVG4" s="68"/>
      <c r="TVH4" s="68"/>
      <c r="TVI4" s="68"/>
      <c r="TVJ4" s="68"/>
      <c r="TVK4" s="68"/>
      <c r="TVL4" s="68"/>
      <c r="TVM4" s="68"/>
      <c r="TVN4" s="68"/>
      <c r="TVO4" s="68"/>
      <c r="TVP4" s="68"/>
      <c r="TVQ4" s="68"/>
      <c r="TVR4" s="68"/>
      <c r="TVS4" s="68"/>
      <c r="TVT4" s="68"/>
      <c r="TVU4" s="68"/>
      <c r="TVV4" s="68"/>
      <c r="TVW4" s="68"/>
      <c r="TVX4" s="68"/>
      <c r="TVY4" s="68"/>
      <c r="TVZ4" s="68"/>
      <c r="TWA4" s="68"/>
      <c r="TWB4" s="68"/>
      <c r="TWC4" s="68"/>
      <c r="TWD4" s="68"/>
      <c r="TWE4" s="68"/>
      <c r="TWF4" s="68"/>
      <c r="TWG4" s="68"/>
      <c r="TWH4" s="68"/>
      <c r="TWI4" s="68"/>
      <c r="TWJ4" s="68"/>
      <c r="TWK4" s="68"/>
      <c r="TWL4" s="68"/>
      <c r="TWM4" s="68"/>
      <c r="TWN4" s="68"/>
      <c r="TWO4" s="68"/>
      <c r="TWP4" s="68"/>
      <c r="TWQ4" s="68"/>
      <c r="TWR4" s="68"/>
      <c r="TWS4" s="68"/>
      <c r="TWT4" s="68"/>
      <c r="TWU4" s="68"/>
      <c r="TWV4" s="68"/>
      <c r="TWW4" s="68"/>
      <c r="TWX4" s="68"/>
      <c r="TWY4" s="68"/>
      <c r="TWZ4" s="68"/>
      <c r="TXA4" s="68"/>
      <c r="TXB4" s="68"/>
      <c r="TXC4" s="68"/>
      <c r="TXD4" s="68"/>
      <c r="TXE4" s="68"/>
      <c r="TXF4" s="68"/>
      <c r="TXG4" s="68"/>
      <c r="TXH4" s="68"/>
      <c r="TXI4" s="68"/>
      <c r="TXJ4" s="68"/>
      <c r="TXK4" s="68"/>
      <c r="TXL4" s="68"/>
      <c r="TXM4" s="68"/>
      <c r="TXN4" s="68"/>
      <c r="TXO4" s="68"/>
      <c r="TXP4" s="68"/>
      <c r="TXQ4" s="68"/>
      <c r="TXR4" s="68"/>
      <c r="TXS4" s="68"/>
      <c r="TXT4" s="68"/>
      <c r="TXU4" s="68"/>
      <c r="TXV4" s="68"/>
      <c r="TXW4" s="68"/>
      <c r="TXX4" s="68"/>
      <c r="TXY4" s="68"/>
      <c r="TXZ4" s="68"/>
      <c r="TYA4" s="68"/>
      <c r="TYB4" s="68"/>
      <c r="TYC4" s="68"/>
      <c r="TYD4" s="68"/>
      <c r="TYE4" s="68"/>
      <c r="TYF4" s="68"/>
      <c r="TYG4" s="68"/>
      <c r="TYH4" s="68"/>
      <c r="TYI4" s="68"/>
      <c r="TYJ4" s="68"/>
      <c r="TYK4" s="68"/>
      <c r="TYL4" s="68"/>
      <c r="TYM4" s="68"/>
      <c r="TYN4" s="68"/>
      <c r="TYO4" s="68"/>
      <c r="TYP4" s="68"/>
      <c r="TYQ4" s="68"/>
      <c r="TYR4" s="68"/>
      <c r="TYS4" s="68"/>
      <c r="TYT4" s="68"/>
      <c r="TYU4" s="68"/>
      <c r="TYV4" s="68"/>
      <c r="TYW4" s="68"/>
      <c r="TYX4" s="68"/>
      <c r="TYY4" s="68"/>
      <c r="TYZ4" s="68"/>
      <c r="TZA4" s="68"/>
      <c r="TZB4" s="68"/>
      <c r="TZC4" s="68"/>
      <c r="TZD4" s="68"/>
      <c r="TZE4" s="68"/>
      <c r="TZF4" s="68"/>
      <c r="TZG4" s="68"/>
      <c r="TZH4" s="68"/>
      <c r="TZI4" s="68"/>
      <c r="TZJ4" s="68"/>
      <c r="TZK4" s="68"/>
      <c r="TZL4" s="68"/>
      <c r="TZM4" s="68"/>
      <c r="TZN4" s="68"/>
      <c r="TZO4" s="68"/>
      <c r="TZP4" s="68"/>
      <c r="TZQ4" s="68"/>
      <c r="TZR4" s="68"/>
      <c r="TZS4" s="68"/>
      <c r="TZT4" s="68"/>
      <c r="TZU4" s="68"/>
      <c r="TZV4" s="68"/>
      <c r="TZW4" s="68"/>
      <c r="TZX4" s="68"/>
      <c r="TZY4" s="68"/>
      <c r="TZZ4" s="68"/>
      <c r="UAA4" s="68"/>
      <c r="UAB4" s="68"/>
      <c r="UAC4" s="68"/>
      <c r="UAD4" s="68"/>
      <c r="UAE4" s="68"/>
      <c r="UAF4" s="68"/>
      <c r="UAG4" s="68"/>
      <c r="UAH4" s="68"/>
      <c r="UAI4" s="68"/>
      <c r="UAJ4" s="68"/>
      <c r="UAK4" s="68"/>
      <c r="UAL4" s="68"/>
      <c r="UAM4" s="68"/>
      <c r="UAN4" s="68"/>
      <c r="UAO4" s="68"/>
      <c r="UAP4" s="68"/>
      <c r="UAQ4" s="68"/>
      <c r="UAR4" s="68"/>
      <c r="UAS4" s="68"/>
      <c r="UAT4" s="68"/>
      <c r="UAU4" s="68"/>
      <c r="UAV4" s="68"/>
      <c r="UAW4" s="68"/>
      <c r="UAX4" s="68"/>
      <c r="UAY4" s="68"/>
      <c r="UAZ4" s="68"/>
      <c r="UBA4" s="68"/>
      <c r="UBB4" s="68"/>
      <c r="UBC4" s="68"/>
      <c r="UBD4" s="68"/>
      <c r="UBE4" s="68"/>
      <c r="UBF4" s="68"/>
      <c r="UBG4" s="68"/>
      <c r="UBH4" s="68"/>
      <c r="UBI4" s="68"/>
      <c r="UBJ4" s="68"/>
      <c r="UBK4" s="68"/>
      <c r="UBL4" s="68"/>
      <c r="UBM4" s="68"/>
      <c r="UBN4" s="68"/>
      <c r="UBO4" s="68"/>
      <c r="UBP4" s="68"/>
      <c r="UBQ4" s="68"/>
      <c r="UBR4" s="68"/>
      <c r="UBS4" s="68"/>
      <c r="UBT4" s="68"/>
      <c r="UBU4" s="68"/>
      <c r="UBV4" s="68"/>
      <c r="UBW4" s="68"/>
      <c r="UBX4" s="68"/>
      <c r="UBY4" s="68"/>
      <c r="UBZ4" s="68"/>
      <c r="UCA4" s="68"/>
      <c r="UCB4" s="68"/>
      <c r="UCC4" s="68"/>
      <c r="UCD4" s="68"/>
      <c r="UCE4" s="68"/>
      <c r="UCF4" s="68"/>
      <c r="UCG4" s="68"/>
      <c r="UCH4" s="68"/>
      <c r="UCI4" s="68"/>
      <c r="UCJ4" s="68"/>
      <c r="UCK4" s="68"/>
      <c r="UCL4" s="68"/>
      <c r="UCM4" s="68"/>
      <c r="UCN4" s="68"/>
      <c r="UCO4" s="68"/>
      <c r="UCP4" s="68"/>
      <c r="UCQ4" s="68"/>
      <c r="UCR4" s="68"/>
      <c r="UCS4" s="68"/>
      <c r="UCT4" s="68"/>
      <c r="UCU4" s="68"/>
      <c r="UCV4" s="68"/>
      <c r="UCW4" s="68"/>
      <c r="UCX4" s="68"/>
      <c r="UCY4" s="68"/>
      <c r="UCZ4" s="68"/>
      <c r="UDA4" s="68"/>
      <c r="UDB4" s="68"/>
      <c r="UDC4" s="68"/>
      <c r="UDD4" s="68"/>
      <c r="UDE4" s="68"/>
      <c r="UDF4" s="68"/>
      <c r="UDG4" s="68"/>
      <c r="UDH4" s="68"/>
      <c r="UDI4" s="68"/>
      <c r="UDJ4" s="68"/>
      <c r="UDK4" s="68"/>
      <c r="UDL4" s="68"/>
      <c r="UDM4" s="68"/>
      <c r="UDN4" s="68"/>
      <c r="UDO4" s="68"/>
      <c r="UDP4" s="68"/>
      <c r="UDQ4" s="68"/>
      <c r="UDR4" s="68"/>
      <c r="UDS4" s="68"/>
      <c r="UDT4" s="68"/>
      <c r="UDU4" s="68"/>
      <c r="UDV4" s="68"/>
      <c r="UDW4" s="68"/>
      <c r="UDX4" s="68"/>
      <c r="UDY4" s="68"/>
      <c r="UDZ4" s="68"/>
      <c r="UEA4" s="68"/>
      <c r="UEB4" s="68"/>
      <c r="UEC4" s="68"/>
      <c r="UED4" s="68"/>
      <c r="UEE4" s="68"/>
      <c r="UEF4" s="68"/>
      <c r="UEG4" s="68"/>
      <c r="UEH4" s="68"/>
      <c r="UEI4" s="68"/>
      <c r="UEJ4" s="68"/>
      <c r="UEK4" s="68"/>
      <c r="UEL4" s="68"/>
      <c r="UEM4" s="68"/>
      <c r="UEN4" s="68"/>
      <c r="UEO4" s="68"/>
      <c r="UEP4" s="68"/>
      <c r="UEQ4" s="68"/>
      <c r="UER4" s="68"/>
      <c r="UES4" s="68"/>
      <c r="UET4" s="68"/>
      <c r="UEU4" s="68"/>
      <c r="UEV4" s="68"/>
      <c r="UEW4" s="68"/>
      <c r="UEX4" s="68"/>
      <c r="UEY4" s="68"/>
      <c r="UEZ4" s="68"/>
      <c r="UFA4" s="68"/>
      <c r="UFB4" s="68"/>
      <c r="UFC4" s="68"/>
      <c r="UFD4" s="68"/>
      <c r="UFE4" s="68"/>
      <c r="UFF4" s="68"/>
      <c r="UFG4" s="68"/>
      <c r="UFH4" s="68"/>
      <c r="UFI4" s="68"/>
      <c r="UFJ4" s="68"/>
      <c r="UFK4" s="68"/>
      <c r="UFL4" s="68"/>
      <c r="UFM4" s="68"/>
      <c r="UFN4" s="68"/>
      <c r="UFO4" s="68"/>
      <c r="UFP4" s="68"/>
      <c r="UFQ4" s="68"/>
      <c r="UFR4" s="68"/>
      <c r="UFS4" s="68"/>
      <c r="UFT4" s="68"/>
      <c r="UFU4" s="68"/>
      <c r="UFV4" s="68"/>
      <c r="UFW4" s="68"/>
      <c r="UFX4" s="68"/>
      <c r="UFY4" s="68"/>
      <c r="UFZ4" s="68"/>
      <c r="UGA4" s="68"/>
      <c r="UGB4" s="68"/>
      <c r="UGC4" s="68"/>
      <c r="UGD4" s="68"/>
      <c r="UGE4" s="68"/>
      <c r="UGF4" s="68"/>
      <c r="UGG4" s="68"/>
      <c r="UGH4" s="68"/>
      <c r="UGI4" s="68"/>
      <c r="UGJ4" s="68"/>
      <c r="UGK4" s="68"/>
      <c r="UGL4" s="68"/>
      <c r="UGM4" s="68"/>
      <c r="UGN4" s="68"/>
      <c r="UGO4" s="68"/>
      <c r="UGP4" s="68"/>
      <c r="UGQ4" s="68"/>
      <c r="UGR4" s="68"/>
      <c r="UGS4" s="68"/>
      <c r="UGT4" s="68"/>
      <c r="UGU4" s="68"/>
      <c r="UGV4" s="68"/>
      <c r="UGW4" s="68"/>
      <c r="UGX4" s="68"/>
      <c r="UGY4" s="68"/>
      <c r="UGZ4" s="68"/>
      <c r="UHA4" s="68"/>
      <c r="UHB4" s="68"/>
      <c r="UHC4" s="68"/>
      <c r="UHD4" s="68"/>
      <c r="UHE4" s="68"/>
      <c r="UHF4" s="68"/>
      <c r="UHG4" s="68"/>
      <c r="UHH4" s="68"/>
      <c r="UHI4" s="68"/>
      <c r="UHJ4" s="68"/>
      <c r="UHK4" s="68"/>
      <c r="UHL4" s="68"/>
      <c r="UHM4" s="68"/>
      <c r="UHN4" s="68"/>
      <c r="UHO4" s="68"/>
      <c r="UHP4" s="68"/>
      <c r="UHQ4" s="68"/>
      <c r="UHR4" s="68"/>
      <c r="UHS4" s="68"/>
      <c r="UHT4" s="68"/>
      <c r="UHU4" s="68"/>
      <c r="UHV4" s="68"/>
      <c r="UHW4" s="68"/>
      <c r="UHX4" s="68"/>
      <c r="UHY4" s="68"/>
      <c r="UHZ4" s="68"/>
      <c r="UIA4" s="68"/>
      <c r="UIB4" s="68"/>
      <c r="UIC4" s="68"/>
      <c r="UID4" s="68"/>
      <c r="UIE4" s="68"/>
      <c r="UIF4" s="68"/>
      <c r="UIG4" s="68"/>
      <c r="UIH4" s="68"/>
      <c r="UII4" s="68"/>
      <c r="UIJ4" s="68"/>
      <c r="UIK4" s="68"/>
      <c r="UIL4" s="68"/>
      <c r="UIM4" s="68"/>
      <c r="UIN4" s="68"/>
      <c r="UIO4" s="68"/>
      <c r="UIP4" s="68"/>
      <c r="UIQ4" s="68"/>
      <c r="UIR4" s="68"/>
      <c r="UIS4" s="68"/>
      <c r="UIT4" s="68"/>
      <c r="UIU4" s="68"/>
      <c r="UIV4" s="68"/>
      <c r="UIW4" s="68"/>
      <c r="UIX4" s="68"/>
      <c r="UIY4" s="68"/>
      <c r="UIZ4" s="68"/>
      <c r="UJA4" s="68"/>
      <c r="UJB4" s="68"/>
      <c r="UJC4" s="68"/>
      <c r="UJD4" s="68"/>
      <c r="UJE4" s="68"/>
      <c r="UJF4" s="68"/>
      <c r="UJG4" s="68"/>
      <c r="UJH4" s="68"/>
      <c r="UJI4" s="68"/>
      <c r="UJJ4" s="68"/>
      <c r="UJK4" s="68"/>
      <c r="UJL4" s="68"/>
      <c r="UJM4" s="68"/>
      <c r="UJN4" s="68"/>
      <c r="UJO4" s="68"/>
      <c r="UJP4" s="68"/>
      <c r="UJQ4" s="68"/>
      <c r="UJR4" s="68"/>
      <c r="UJS4" s="68"/>
      <c r="UJT4" s="68"/>
      <c r="UJU4" s="68"/>
      <c r="UJV4" s="68"/>
      <c r="UJW4" s="68"/>
      <c r="UJX4" s="68"/>
      <c r="UJY4" s="68"/>
      <c r="UJZ4" s="68"/>
      <c r="UKA4" s="68"/>
      <c r="UKB4" s="68"/>
      <c r="UKC4" s="68"/>
      <c r="UKD4" s="68"/>
      <c r="UKE4" s="68"/>
      <c r="UKF4" s="68"/>
      <c r="UKG4" s="68"/>
      <c r="UKH4" s="68"/>
      <c r="UKI4" s="68"/>
      <c r="UKJ4" s="68"/>
      <c r="UKK4" s="68"/>
      <c r="UKL4" s="68"/>
      <c r="UKM4" s="68"/>
      <c r="UKN4" s="68"/>
      <c r="UKO4" s="68"/>
      <c r="UKP4" s="68"/>
      <c r="UKQ4" s="68"/>
      <c r="UKR4" s="68"/>
      <c r="UKS4" s="68"/>
      <c r="UKT4" s="68"/>
      <c r="UKU4" s="68"/>
      <c r="UKV4" s="68"/>
      <c r="UKW4" s="68"/>
      <c r="UKX4" s="68"/>
      <c r="UKY4" s="68"/>
      <c r="UKZ4" s="68"/>
      <c r="ULA4" s="68"/>
      <c r="ULB4" s="68"/>
      <c r="ULC4" s="68"/>
      <c r="ULD4" s="68"/>
      <c r="ULE4" s="68"/>
      <c r="ULF4" s="68"/>
      <c r="ULG4" s="68"/>
      <c r="ULH4" s="68"/>
      <c r="ULI4" s="68"/>
      <c r="ULJ4" s="68"/>
      <c r="ULK4" s="68"/>
      <c r="ULL4" s="68"/>
      <c r="ULM4" s="68"/>
      <c r="ULN4" s="68"/>
      <c r="ULO4" s="68"/>
      <c r="ULP4" s="68"/>
      <c r="ULQ4" s="68"/>
      <c r="ULR4" s="68"/>
      <c r="ULS4" s="68"/>
      <c r="ULT4" s="68"/>
      <c r="ULU4" s="68"/>
      <c r="ULV4" s="68"/>
      <c r="ULW4" s="68"/>
      <c r="ULX4" s="68"/>
      <c r="ULY4" s="68"/>
      <c r="ULZ4" s="68"/>
      <c r="UMA4" s="68"/>
      <c r="UMB4" s="68"/>
      <c r="UMC4" s="68"/>
      <c r="UMD4" s="68"/>
      <c r="UME4" s="68"/>
      <c r="UMF4" s="68"/>
      <c r="UMG4" s="68"/>
      <c r="UMH4" s="68"/>
      <c r="UMI4" s="68"/>
      <c r="UMJ4" s="68"/>
      <c r="UMK4" s="68"/>
      <c r="UML4" s="68"/>
      <c r="UMM4" s="68"/>
      <c r="UMN4" s="68"/>
      <c r="UMO4" s="68"/>
      <c r="UMP4" s="68"/>
      <c r="UMQ4" s="68"/>
      <c r="UMR4" s="68"/>
      <c r="UMS4" s="68"/>
      <c r="UMT4" s="68"/>
      <c r="UMU4" s="68"/>
      <c r="UMV4" s="68"/>
      <c r="UMW4" s="68"/>
      <c r="UMX4" s="68"/>
      <c r="UMY4" s="68"/>
      <c r="UMZ4" s="68"/>
      <c r="UNA4" s="68"/>
      <c r="UNB4" s="68"/>
      <c r="UNC4" s="68"/>
      <c r="UND4" s="68"/>
      <c r="UNE4" s="68"/>
      <c r="UNF4" s="68"/>
      <c r="UNG4" s="68"/>
      <c r="UNH4" s="68"/>
      <c r="UNI4" s="68"/>
      <c r="UNJ4" s="68"/>
      <c r="UNK4" s="68"/>
      <c r="UNL4" s="68"/>
      <c r="UNM4" s="68"/>
      <c r="UNN4" s="68"/>
      <c r="UNO4" s="68"/>
      <c r="UNP4" s="68"/>
      <c r="UNQ4" s="68"/>
      <c r="UNR4" s="68"/>
      <c r="UNS4" s="68"/>
      <c r="UNT4" s="68"/>
      <c r="UNU4" s="68"/>
      <c r="UNV4" s="68"/>
      <c r="UNW4" s="68"/>
      <c r="UNX4" s="68"/>
      <c r="UNY4" s="68"/>
      <c r="UNZ4" s="68"/>
      <c r="UOA4" s="68"/>
      <c r="UOB4" s="68"/>
      <c r="UOC4" s="68"/>
      <c r="UOD4" s="68"/>
      <c r="UOE4" s="68"/>
      <c r="UOF4" s="68"/>
      <c r="UOG4" s="68"/>
      <c r="UOH4" s="68"/>
      <c r="UOI4" s="68"/>
      <c r="UOJ4" s="68"/>
      <c r="UOK4" s="68"/>
      <c r="UOL4" s="68"/>
      <c r="UOM4" s="68"/>
      <c r="UON4" s="68"/>
      <c r="UOO4" s="68"/>
      <c r="UOP4" s="68"/>
      <c r="UOQ4" s="68"/>
      <c r="UOR4" s="68"/>
      <c r="UOS4" s="68"/>
      <c r="UOT4" s="68"/>
      <c r="UOU4" s="68"/>
      <c r="UOV4" s="68"/>
      <c r="UOW4" s="68"/>
      <c r="UOX4" s="68"/>
      <c r="UOY4" s="68"/>
      <c r="UOZ4" s="68"/>
      <c r="UPA4" s="68"/>
      <c r="UPB4" s="68"/>
      <c r="UPC4" s="68"/>
      <c r="UPD4" s="68"/>
      <c r="UPE4" s="68"/>
      <c r="UPF4" s="68"/>
      <c r="UPG4" s="68"/>
      <c r="UPH4" s="68"/>
      <c r="UPI4" s="68"/>
      <c r="UPJ4" s="68"/>
      <c r="UPK4" s="68"/>
      <c r="UPL4" s="68"/>
      <c r="UPM4" s="68"/>
      <c r="UPN4" s="68"/>
      <c r="UPO4" s="68"/>
      <c r="UPP4" s="68"/>
      <c r="UPQ4" s="68"/>
      <c r="UPR4" s="68"/>
      <c r="UPS4" s="68"/>
      <c r="UPT4" s="68"/>
      <c r="UPU4" s="68"/>
      <c r="UPV4" s="68"/>
      <c r="UPW4" s="68"/>
      <c r="UPX4" s="68"/>
      <c r="UPY4" s="68"/>
      <c r="UPZ4" s="68"/>
      <c r="UQA4" s="68"/>
      <c r="UQB4" s="68"/>
      <c r="UQC4" s="68"/>
      <c r="UQD4" s="68"/>
      <c r="UQE4" s="68"/>
      <c r="UQF4" s="68"/>
      <c r="UQG4" s="68"/>
      <c r="UQH4" s="68"/>
      <c r="UQI4" s="68"/>
      <c r="UQJ4" s="68"/>
      <c r="UQK4" s="68"/>
      <c r="UQL4" s="68"/>
      <c r="UQM4" s="68"/>
      <c r="UQN4" s="68"/>
      <c r="UQO4" s="68"/>
      <c r="UQP4" s="68"/>
      <c r="UQQ4" s="68"/>
      <c r="UQR4" s="68"/>
      <c r="UQS4" s="68"/>
      <c r="UQT4" s="68"/>
      <c r="UQU4" s="68"/>
      <c r="UQV4" s="68"/>
      <c r="UQW4" s="68"/>
      <c r="UQX4" s="68"/>
      <c r="UQY4" s="68"/>
      <c r="UQZ4" s="68"/>
      <c r="URA4" s="68"/>
      <c r="URB4" s="68"/>
      <c r="URC4" s="68"/>
      <c r="URD4" s="68"/>
      <c r="URE4" s="68"/>
      <c r="URF4" s="68"/>
      <c r="URG4" s="68"/>
      <c r="URH4" s="68"/>
      <c r="URI4" s="68"/>
      <c r="URJ4" s="68"/>
      <c r="URK4" s="68"/>
      <c r="URL4" s="68"/>
      <c r="URM4" s="68"/>
      <c r="URN4" s="68"/>
      <c r="URO4" s="68"/>
      <c r="URP4" s="68"/>
      <c r="URQ4" s="68"/>
      <c r="URR4" s="68"/>
      <c r="URS4" s="68"/>
      <c r="URT4" s="68"/>
      <c r="URU4" s="68"/>
      <c r="URV4" s="68"/>
      <c r="URW4" s="68"/>
      <c r="URX4" s="68"/>
      <c r="URY4" s="68"/>
      <c r="URZ4" s="68"/>
      <c r="USA4" s="68"/>
      <c r="USB4" s="68"/>
      <c r="USC4" s="68"/>
      <c r="USD4" s="68"/>
      <c r="USE4" s="68"/>
      <c r="USF4" s="68"/>
      <c r="USG4" s="68"/>
      <c r="USH4" s="68"/>
      <c r="USI4" s="68"/>
      <c r="USJ4" s="68"/>
      <c r="USK4" s="68"/>
      <c r="USL4" s="68"/>
      <c r="USM4" s="68"/>
      <c r="USN4" s="68"/>
      <c r="USO4" s="68"/>
      <c r="USP4" s="68"/>
      <c r="USQ4" s="68"/>
      <c r="USR4" s="68"/>
      <c r="USS4" s="68"/>
      <c r="UST4" s="68"/>
      <c r="USU4" s="68"/>
      <c r="USV4" s="68"/>
      <c r="USW4" s="68"/>
      <c r="USX4" s="68"/>
      <c r="USY4" s="68"/>
      <c r="USZ4" s="68"/>
      <c r="UTA4" s="68"/>
      <c r="UTB4" s="68"/>
      <c r="UTC4" s="68"/>
      <c r="UTD4" s="68"/>
      <c r="UTE4" s="68"/>
      <c r="UTF4" s="68"/>
      <c r="UTG4" s="68"/>
      <c r="UTH4" s="68"/>
      <c r="UTI4" s="68"/>
      <c r="UTJ4" s="68"/>
      <c r="UTK4" s="68"/>
      <c r="UTL4" s="68"/>
      <c r="UTM4" s="68"/>
      <c r="UTN4" s="68"/>
      <c r="UTO4" s="68"/>
      <c r="UTP4" s="68"/>
      <c r="UTQ4" s="68"/>
      <c r="UTR4" s="68"/>
      <c r="UTS4" s="68"/>
      <c r="UTT4" s="68"/>
      <c r="UTU4" s="68"/>
      <c r="UTV4" s="68"/>
      <c r="UTW4" s="68"/>
      <c r="UTX4" s="68"/>
      <c r="UTY4" s="68"/>
      <c r="UTZ4" s="68"/>
      <c r="UUA4" s="68"/>
      <c r="UUB4" s="68"/>
      <c r="UUC4" s="68"/>
      <c r="UUD4" s="68"/>
      <c r="UUE4" s="68"/>
      <c r="UUF4" s="68"/>
      <c r="UUG4" s="68"/>
      <c r="UUH4" s="68"/>
      <c r="UUI4" s="68"/>
      <c r="UUJ4" s="68"/>
      <c r="UUK4" s="68"/>
      <c r="UUL4" s="68"/>
      <c r="UUM4" s="68"/>
      <c r="UUN4" s="68"/>
      <c r="UUO4" s="68"/>
      <c r="UUP4" s="68"/>
      <c r="UUQ4" s="68"/>
      <c r="UUR4" s="68"/>
      <c r="UUS4" s="68"/>
      <c r="UUT4" s="68"/>
      <c r="UUU4" s="68"/>
      <c r="UUV4" s="68"/>
      <c r="UUW4" s="68"/>
      <c r="UUX4" s="68"/>
      <c r="UUY4" s="68"/>
      <c r="UUZ4" s="68"/>
      <c r="UVA4" s="68"/>
      <c r="UVB4" s="68"/>
      <c r="UVC4" s="68"/>
      <c r="UVD4" s="68"/>
      <c r="UVE4" s="68"/>
      <c r="UVF4" s="68"/>
      <c r="UVG4" s="68"/>
      <c r="UVH4" s="68"/>
      <c r="UVI4" s="68"/>
      <c r="UVJ4" s="68"/>
      <c r="UVK4" s="68"/>
      <c r="UVL4" s="68"/>
      <c r="UVM4" s="68"/>
      <c r="UVN4" s="68"/>
      <c r="UVO4" s="68"/>
      <c r="UVP4" s="68"/>
      <c r="UVQ4" s="68"/>
      <c r="UVR4" s="68"/>
      <c r="UVS4" s="68"/>
      <c r="UVT4" s="68"/>
      <c r="UVU4" s="68"/>
      <c r="UVV4" s="68"/>
      <c r="UVW4" s="68"/>
      <c r="UVX4" s="68"/>
      <c r="UVY4" s="68"/>
      <c r="UVZ4" s="68"/>
      <c r="UWA4" s="68"/>
      <c r="UWB4" s="68"/>
      <c r="UWC4" s="68"/>
      <c r="UWD4" s="68"/>
      <c r="UWE4" s="68"/>
      <c r="UWF4" s="68"/>
      <c r="UWG4" s="68"/>
      <c r="UWH4" s="68"/>
      <c r="UWI4" s="68"/>
      <c r="UWJ4" s="68"/>
      <c r="UWK4" s="68"/>
      <c r="UWL4" s="68"/>
      <c r="UWM4" s="68"/>
      <c r="UWN4" s="68"/>
      <c r="UWO4" s="68"/>
      <c r="UWP4" s="68"/>
      <c r="UWQ4" s="68"/>
      <c r="UWR4" s="68"/>
      <c r="UWS4" s="68"/>
      <c r="UWT4" s="68"/>
      <c r="UWU4" s="68"/>
      <c r="UWV4" s="68"/>
      <c r="UWW4" s="68"/>
      <c r="UWX4" s="68"/>
      <c r="UWY4" s="68"/>
      <c r="UWZ4" s="68"/>
      <c r="UXA4" s="68"/>
      <c r="UXB4" s="68"/>
      <c r="UXC4" s="68"/>
      <c r="UXD4" s="68"/>
      <c r="UXE4" s="68"/>
      <c r="UXF4" s="68"/>
      <c r="UXG4" s="68"/>
      <c r="UXH4" s="68"/>
      <c r="UXI4" s="68"/>
      <c r="UXJ4" s="68"/>
      <c r="UXK4" s="68"/>
      <c r="UXL4" s="68"/>
      <c r="UXM4" s="68"/>
      <c r="UXN4" s="68"/>
      <c r="UXO4" s="68"/>
      <c r="UXP4" s="68"/>
      <c r="UXQ4" s="68"/>
      <c r="UXR4" s="68"/>
      <c r="UXS4" s="68"/>
      <c r="UXT4" s="68"/>
      <c r="UXU4" s="68"/>
      <c r="UXV4" s="68"/>
      <c r="UXW4" s="68"/>
      <c r="UXX4" s="68"/>
      <c r="UXY4" s="68"/>
      <c r="UXZ4" s="68"/>
      <c r="UYA4" s="68"/>
      <c r="UYB4" s="68"/>
      <c r="UYC4" s="68"/>
      <c r="UYD4" s="68"/>
      <c r="UYE4" s="68"/>
      <c r="UYF4" s="68"/>
      <c r="UYG4" s="68"/>
      <c r="UYH4" s="68"/>
      <c r="UYI4" s="68"/>
      <c r="UYJ4" s="68"/>
      <c r="UYK4" s="68"/>
      <c r="UYL4" s="68"/>
      <c r="UYM4" s="68"/>
      <c r="UYN4" s="68"/>
      <c r="UYO4" s="68"/>
      <c r="UYP4" s="68"/>
      <c r="UYQ4" s="68"/>
      <c r="UYR4" s="68"/>
      <c r="UYS4" s="68"/>
      <c r="UYT4" s="68"/>
      <c r="UYU4" s="68"/>
      <c r="UYV4" s="68"/>
      <c r="UYW4" s="68"/>
      <c r="UYX4" s="68"/>
      <c r="UYY4" s="68"/>
      <c r="UYZ4" s="68"/>
      <c r="UZA4" s="68"/>
      <c r="UZB4" s="68"/>
      <c r="UZC4" s="68"/>
      <c r="UZD4" s="68"/>
      <c r="UZE4" s="68"/>
      <c r="UZF4" s="68"/>
      <c r="UZG4" s="68"/>
      <c r="UZH4" s="68"/>
      <c r="UZI4" s="68"/>
      <c r="UZJ4" s="68"/>
      <c r="UZK4" s="68"/>
      <c r="UZL4" s="68"/>
      <c r="UZM4" s="68"/>
      <c r="UZN4" s="68"/>
      <c r="UZO4" s="68"/>
      <c r="UZP4" s="68"/>
      <c r="UZQ4" s="68"/>
      <c r="UZR4" s="68"/>
      <c r="UZS4" s="68"/>
      <c r="UZT4" s="68"/>
      <c r="UZU4" s="68"/>
      <c r="UZV4" s="68"/>
      <c r="UZW4" s="68"/>
      <c r="UZX4" s="68"/>
      <c r="UZY4" s="68"/>
      <c r="UZZ4" s="68"/>
      <c r="VAA4" s="68"/>
      <c r="VAB4" s="68"/>
      <c r="VAC4" s="68"/>
      <c r="VAD4" s="68"/>
      <c r="VAE4" s="68"/>
      <c r="VAF4" s="68"/>
      <c r="VAG4" s="68"/>
      <c r="VAH4" s="68"/>
      <c r="VAI4" s="68"/>
      <c r="VAJ4" s="68"/>
      <c r="VAK4" s="68"/>
      <c r="VAL4" s="68"/>
      <c r="VAM4" s="68"/>
      <c r="VAN4" s="68"/>
      <c r="VAO4" s="68"/>
      <c r="VAP4" s="68"/>
      <c r="VAQ4" s="68"/>
      <c r="VAR4" s="68"/>
      <c r="VAS4" s="68"/>
      <c r="VAT4" s="68"/>
      <c r="VAU4" s="68"/>
      <c r="VAV4" s="68"/>
      <c r="VAW4" s="68"/>
      <c r="VAX4" s="68"/>
      <c r="VAY4" s="68"/>
      <c r="VAZ4" s="68"/>
      <c r="VBA4" s="68"/>
      <c r="VBB4" s="68"/>
      <c r="VBC4" s="68"/>
      <c r="VBD4" s="68"/>
      <c r="VBE4" s="68"/>
      <c r="VBF4" s="68"/>
      <c r="VBG4" s="68"/>
      <c r="VBH4" s="68"/>
      <c r="VBI4" s="68"/>
      <c r="VBJ4" s="68"/>
      <c r="VBK4" s="68"/>
      <c r="VBL4" s="68"/>
      <c r="VBM4" s="68"/>
      <c r="VBN4" s="68"/>
      <c r="VBO4" s="68"/>
      <c r="VBP4" s="68"/>
      <c r="VBQ4" s="68"/>
      <c r="VBR4" s="68"/>
      <c r="VBS4" s="68"/>
      <c r="VBT4" s="68"/>
      <c r="VBU4" s="68"/>
      <c r="VBV4" s="68"/>
      <c r="VBW4" s="68"/>
      <c r="VBX4" s="68"/>
      <c r="VBY4" s="68"/>
      <c r="VBZ4" s="68"/>
      <c r="VCA4" s="68"/>
      <c r="VCB4" s="68"/>
      <c r="VCC4" s="68"/>
      <c r="VCD4" s="68"/>
      <c r="VCE4" s="68"/>
      <c r="VCF4" s="68"/>
      <c r="VCG4" s="68"/>
      <c r="VCH4" s="68"/>
      <c r="VCI4" s="68"/>
      <c r="VCJ4" s="68"/>
      <c r="VCK4" s="68"/>
      <c r="VCL4" s="68"/>
      <c r="VCM4" s="68"/>
      <c r="VCN4" s="68"/>
      <c r="VCO4" s="68"/>
      <c r="VCP4" s="68"/>
      <c r="VCQ4" s="68"/>
      <c r="VCR4" s="68"/>
      <c r="VCS4" s="68"/>
      <c r="VCT4" s="68"/>
      <c r="VCU4" s="68"/>
      <c r="VCV4" s="68"/>
      <c r="VCW4" s="68"/>
      <c r="VCX4" s="68"/>
      <c r="VCY4" s="68"/>
      <c r="VCZ4" s="68"/>
      <c r="VDA4" s="68"/>
      <c r="VDB4" s="68"/>
      <c r="VDC4" s="68"/>
      <c r="VDD4" s="68"/>
      <c r="VDE4" s="68"/>
      <c r="VDF4" s="68"/>
      <c r="VDG4" s="68"/>
      <c r="VDH4" s="68"/>
      <c r="VDI4" s="68"/>
      <c r="VDJ4" s="68"/>
      <c r="VDK4" s="68"/>
      <c r="VDL4" s="68"/>
      <c r="VDM4" s="68"/>
      <c r="VDN4" s="68"/>
      <c r="VDO4" s="68"/>
      <c r="VDP4" s="68"/>
      <c r="VDQ4" s="68"/>
      <c r="VDR4" s="68"/>
      <c r="VDS4" s="68"/>
      <c r="VDT4" s="68"/>
      <c r="VDU4" s="68"/>
      <c r="VDV4" s="68"/>
      <c r="VDW4" s="68"/>
      <c r="VDX4" s="68"/>
      <c r="VDY4" s="68"/>
      <c r="VDZ4" s="68"/>
      <c r="VEA4" s="68"/>
      <c r="VEB4" s="68"/>
      <c r="VEC4" s="68"/>
      <c r="VED4" s="68"/>
      <c r="VEE4" s="68"/>
      <c r="VEF4" s="68"/>
      <c r="VEG4" s="68"/>
      <c r="VEH4" s="68"/>
      <c r="VEI4" s="68"/>
      <c r="VEJ4" s="68"/>
      <c r="VEK4" s="68"/>
      <c r="VEL4" s="68"/>
      <c r="VEM4" s="68"/>
      <c r="VEN4" s="68"/>
      <c r="VEO4" s="68"/>
      <c r="VEP4" s="68"/>
      <c r="VEQ4" s="68"/>
      <c r="VER4" s="68"/>
      <c r="VES4" s="68"/>
      <c r="VET4" s="68"/>
      <c r="VEU4" s="68"/>
      <c r="VEV4" s="68"/>
      <c r="VEW4" s="68"/>
      <c r="VEX4" s="68"/>
      <c r="VEY4" s="68"/>
      <c r="VEZ4" s="68"/>
      <c r="VFA4" s="68"/>
      <c r="VFB4" s="68"/>
      <c r="VFC4" s="68"/>
      <c r="VFD4" s="68"/>
      <c r="VFE4" s="68"/>
      <c r="VFF4" s="68"/>
      <c r="VFG4" s="68"/>
      <c r="VFH4" s="68"/>
      <c r="VFI4" s="68"/>
      <c r="VFJ4" s="68"/>
      <c r="VFK4" s="68"/>
      <c r="VFL4" s="68"/>
      <c r="VFM4" s="68"/>
      <c r="VFN4" s="68"/>
      <c r="VFO4" s="68"/>
      <c r="VFP4" s="68"/>
      <c r="VFQ4" s="68"/>
      <c r="VFR4" s="68"/>
      <c r="VFS4" s="68"/>
      <c r="VFT4" s="68"/>
      <c r="VFU4" s="68"/>
      <c r="VFV4" s="68"/>
      <c r="VFW4" s="68"/>
      <c r="VFX4" s="68"/>
      <c r="VFY4" s="68"/>
      <c r="VFZ4" s="68"/>
      <c r="VGA4" s="68"/>
      <c r="VGB4" s="68"/>
      <c r="VGC4" s="68"/>
      <c r="VGD4" s="68"/>
      <c r="VGE4" s="68"/>
      <c r="VGF4" s="68"/>
      <c r="VGG4" s="68"/>
      <c r="VGH4" s="68"/>
      <c r="VGI4" s="68"/>
      <c r="VGJ4" s="68"/>
      <c r="VGK4" s="68"/>
      <c r="VGL4" s="68"/>
      <c r="VGM4" s="68"/>
      <c r="VGN4" s="68"/>
      <c r="VGO4" s="68"/>
      <c r="VGP4" s="68"/>
      <c r="VGQ4" s="68"/>
      <c r="VGR4" s="68"/>
      <c r="VGS4" s="68"/>
      <c r="VGT4" s="68"/>
      <c r="VGU4" s="68"/>
      <c r="VGV4" s="68"/>
      <c r="VGW4" s="68"/>
      <c r="VGX4" s="68"/>
      <c r="VGY4" s="68"/>
      <c r="VGZ4" s="68"/>
      <c r="VHA4" s="68"/>
      <c r="VHB4" s="68"/>
      <c r="VHC4" s="68"/>
      <c r="VHD4" s="68"/>
      <c r="VHE4" s="68"/>
      <c r="VHF4" s="68"/>
      <c r="VHG4" s="68"/>
      <c r="VHH4" s="68"/>
      <c r="VHI4" s="68"/>
      <c r="VHJ4" s="68"/>
      <c r="VHK4" s="68"/>
      <c r="VHL4" s="68"/>
      <c r="VHM4" s="68"/>
      <c r="VHN4" s="68"/>
      <c r="VHO4" s="68"/>
      <c r="VHP4" s="68"/>
      <c r="VHQ4" s="68"/>
      <c r="VHR4" s="68"/>
      <c r="VHS4" s="68"/>
      <c r="VHT4" s="68"/>
      <c r="VHU4" s="68"/>
      <c r="VHV4" s="68"/>
      <c r="VHW4" s="68"/>
      <c r="VHX4" s="68"/>
      <c r="VHY4" s="68"/>
      <c r="VHZ4" s="68"/>
      <c r="VIA4" s="68"/>
      <c r="VIB4" s="68"/>
      <c r="VIC4" s="68"/>
      <c r="VID4" s="68"/>
      <c r="VIE4" s="68"/>
      <c r="VIF4" s="68"/>
      <c r="VIG4" s="68"/>
      <c r="VIH4" s="68"/>
      <c r="VII4" s="68"/>
      <c r="VIJ4" s="68"/>
      <c r="VIK4" s="68"/>
      <c r="VIL4" s="68"/>
      <c r="VIM4" s="68"/>
      <c r="VIN4" s="68"/>
      <c r="VIO4" s="68"/>
      <c r="VIP4" s="68"/>
      <c r="VIQ4" s="68"/>
      <c r="VIR4" s="68"/>
      <c r="VIS4" s="68"/>
      <c r="VIT4" s="68"/>
      <c r="VIU4" s="68"/>
      <c r="VIV4" s="68"/>
      <c r="VIW4" s="68"/>
      <c r="VIX4" s="68"/>
      <c r="VIY4" s="68"/>
      <c r="VIZ4" s="68"/>
      <c r="VJA4" s="68"/>
      <c r="VJB4" s="68"/>
      <c r="VJC4" s="68"/>
      <c r="VJD4" s="68"/>
      <c r="VJE4" s="68"/>
      <c r="VJF4" s="68"/>
      <c r="VJG4" s="68"/>
      <c r="VJH4" s="68"/>
      <c r="VJI4" s="68"/>
      <c r="VJJ4" s="68"/>
      <c r="VJK4" s="68"/>
      <c r="VJL4" s="68"/>
      <c r="VJM4" s="68"/>
      <c r="VJN4" s="68"/>
      <c r="VJO4" s="68"/>
      <c r="VJP4" s="68"/>
      <c r="VJQ4" s="68"/>
      <c r="VJR4" s="68"/>
      <c r="VJS4" s="68"/>
      <c r="VJT4" s="68"/>
      <c r="VJU4" s="68"/>
      <c r="VJV4" s="68"/>
      <c r="VJW4" s="68"/>
      <c r="VJX4" s="68"/>
      <c r="VJY4" s="68"/>
      <c r="VJZ4" s="68"/>
      <c r="VKA4" s="68"/>
      <c r="VKB4" s="68"/>
      <c r="VKC4" s="68"/>
      <c r="VKD4" s="68"/>
      <c r="VKE4" s="68"/>
      <c r="VKF4" s="68"/>
      <c r="VKG4" s="68"/>
      <c r="VKH4" s="68"/>
      <c r="VKI4" s="68"/>
      <c r="VKJ4" s="68"/>
      <c r="VKK4" s="68"/>
      <c r="VKL4" s="68"/>
      <c r="VKM4" s="68"/>
      <c r="VKN4" s="68"/>
      <c r="VKO4" s="68"/>
      <c r="VKP4" s="68"/>
      <c r="VKQ4" s="68"/>
      <c r="VKR4" s="68"/>
      <c r="VKS4" s="68"/>
      <c r="VKT4" s="68"/>
      <c r="VKU4" s="68"/>
      <c r="VKV4" s="68"/>
      <c r="VKW4" s="68"/>
      <c r="VKX4" s="68"/>
      <c r="VKY4" s="68"/>
      <c r="VKZ4" s="68"/>
      <c r="VLA4" s="68"/>
      <c r="VLB4" s="68"/>
      <c r="VLC4" s="68"/>
      <c r="VLD4" s="68"/>
      <c r="VLE4" s="68"/>
      <c r="VLF4" s="68"/>
      <c r="VLG4" s="68"/>
      <c r="VLH4" s="68"/>
      <c r="VLI4" s="68"/>
      <c r="VLJ4" s="68"/>
      <c r="VLK4" s="68"/>
      <c r="VLL4" s="68"/>
      <c r="VLM4" s="68"/>
      <c r="VLN4" s="68"/>
      <c r="VLO4" s="68"/>
      <c r="VLP4" s="68"/>
      <c r="VLQ4" s="68"/>
      <c r="VLR4" s="68"/>
      <c r="VLS4" s="68"/>
      <c r="VLT4" s="68"/>
      <c r="VLU4" s="68"/>
      <c r="VLV4" s="68"/>
      <c r="VLW4" s="68"/>
      <c r="VLX4" s="68"/>
      <c r="VLY4" s="68"/>
      <c r="VLZ4" s="68"/>
      <c r="VMA4" s="68"/>
      <c r="VMB4" s="68"/>
      <c r="VMC4" s="68"/>
      <c r="VMD4" s="68"/>
      <c r="VME4" s="68"/>
      <c r="VMF4" s="68"/>
      <c r="VMG4" s="68"/>
      <c r="VMH4" s="68"/>
      <c r="VMI4" s="68"/>
      <c r="VMJ4" s="68"/>
      <c r="VMK4" s="68"/>
      <c r="VML4" s="68"/>
      <c r="VMM4" s="68"/>
      <c r="VMN4" s="68"/>
      <c r="VMO4" s="68"/>
      <c r="VMP4" s="68"/>
      <c r="VMQ4" s="68"/>
      <c r="VMR4" s="68"/>
      <c r="VMS4" s="68"/>
      <c r="VMT4" s="68"/>
      <c r="VMU4" s="68"/>
      <c r="VMV4" s="68"/>
      <c r="VMW4" s="68"/>
      <c r="VMX4" s="68"/>
      <c r="VMY4" s="68"/>
      <c r="VMZ4" s="68"/>
      <c r="VNA4" s="68"/>
      <c r="VNB4" s="68"/>
      <c r="VNC4" s="68"/>
      <c r="VND4" s="68"/>
      <c r="VNE4" s="68"/>
      <c r="VNF4" s="68"/>
      <c r="VNG4" s="68"/>
      <c r="VNH4" s="68"/>
      <c r="VNI4" s="68"/>
      <c r="VNJ4" s="68"/>
      <c r="VNK4" s="68"/>
      <c r="VNL4" s="68"/>
      <c r="VNM4" s="68"/>
      <c r="VNN4" s="68"/>
      <c r="VNO4" s="68"/>
      <c r="VNP4" s="68"/>
      <c r="VNQ4" s="68"/>
      <c r="VNR4" s="68"/>
      <c r="VNS4" s="68"/>
      <c r="VNT4" s="68"/>
      <c r="VNU4" s="68"/>
      <c r="VNV4" s="68"/>
      <c r="VNW4" s="68"/>
      <c r="VNX4" s="68"/>
      <c r="VNY4" s="68"/>
      <c r="VNZ4" s="68"/>
      <c r="VOA4" s="68"/>
      <c r="VOB4" s="68"/>
      <c r="VOC4" s="68"/>
      <c r="VOD4" s="68"/>
      <c r="VOE4" s="68"/>
      <c r="VOF4" s="68"/>
      <c r="VOG4" s="68"/>
      <c r="VOH4" s="68"/>
      <c r="VOI4" s="68"/>
      <c r="VOJ4" s="68"/>
      <c r="VOK4" s="68"/>
      <c r="VOL4" s="68"/>
      <c r="VOM4" s="68"/>
      <c r="VON4" s="68"/>
      <c r="VOO4" s="68"/>
      <c r="VOP4" s="68"/>
      <c r="VOQ4" s="68"/>
      <c r="VOR4" s="68"/>
      <c r="VOS4" s="68"/>
      <c r="VOT4" s="68"/>
      <c r="VOU4" s="68"/>
      <c r="VOV4" s="68"/>
      <c r="VOW4" s="68"/>
      <c r="VOX4" s="68"/>
      <c r="VOY4" s="68"/>
      <c r="VOZ4" s="68"/>
      <c r="VPA4" s="68"/>
      <c r="VPB4" s="68"/>
      <c r="VPC4" s="68"/>
      <c r="VPD4" s="68"/>
      <c r="VPE4" s="68"/>
      <c r="VPF4" s="68"/>
      <c r="VPG4" s="68"/>
      <c r="VPH4" s="68"/>
      <c r="VPI4" s="68"/>
      <c r="VPJ4" s="68"/>
      <c r="VPK4" s="68"/>
      <c r="VPL4" s="68"/>
      <c r="VPM4" s="68"/>
      <c r="VPN4" s="68"/>
      <c r="VPO4" s="68"/>
      <c r="VPP4" s="68"/>
      <c r="VPQ4" s="68"/>
      <c r="VPR4" s="68"/>
      <c r="VPS4" s="68"/>
      <c r="VPT4" s="68"/>
      <c r="VPU4" s="68"/>
      <c r="VPV4" s="68"/>
      <c r="VPW4" s="68"/>
      <c r="VPX4" s="68"/>
      <c r="VPY4" s="68"/>
      <c r="VPZ4" s="68"/>
      <c r="VQA4" s="68"/>
      <c r="VQB4" s="68"/>
      <c r="VQC4" s="68"/>
      <c r="VQD4" s="68"/>
      <c r="VQE4" s="68"/>
      <c r="VQF4" s="68"/>
      <c r="VQG4" s="68"/>
      <c r="VQH4" s="68"/>
      <c r="VQI4" s="68"/>
      <c r="VQJ4" s="68"/>
      <c r="VQK4" s="68"/>
      <c r="VQL4" s="68"/>
      <c r="VQM4" s="68"/>
      <c r="VQN4" s="68"/>
      <c r="VQO4" s="68"/>
      <c r="VQP4" s="68"/>
      <c r="VQQ4" s="68"/>
      <c r="VQR4" s="68"/>
      <c r="VQS4" s="68"/>
      <c r="VQT4" s="68"/>
      <c r="VQU4" s="68"/>
      <c r="VQV4" s="68"/>
      <c r="VQW4" s="68"/>
      <c r="VQX4" s="68"/>
      <c r="VQY4" s="68"/>
      <c r="VQZ4" s="68"/>
      <c r="VRA4" s="68"/>
      <c r="VRB4" s="68"/>
      <c r="VRC4" s="68"/>
      <c r="VRD4" s="68"/>
      <c r="VRE4" s="68"/>
      <c r="VRF4" s="68"/>
      <c r="VRG4" s="68"/>
      <c r="VRH4" s="68"/>
      <c r="VRI4" s="68"/>
      <c r="VRJ4" s="68"/>
      <c r="VRK4" s="68"/>
      <c r="VRL4" s="68"/>
      <c r="VRM4" s="68"/>
      <c r="VRN4" s="68"/>
      <c r="VRO4" s="68"/>
      <c r="VRP4" s="68"/>
      <c r="VRQ4" s="68"/>
      <c r="VRR4" s="68"/>
      <c r="VRS4" s="68"/>
      <c r="VRT4" s="68"/>
      <c r="VRU4" s="68"/>
      <c r="VRV4" s="68"/>
      <c r="VRW4" s="68"/>
      <c r="VRX4" s="68"/>
      <c r="VRY4" s="68"/>
      <c r="VRZ4" s="68"/>
      <c r="VSA4" s="68"/>
      <c r="VSB4" s="68"/>
      <c r="VSC4" s="68"/>
      <c r="VSD4" s="68"/>
      <c r="VSE4" s="68"/>
      <c r="VSF4" s="68"/>
      <c r="VSG4" s="68"/>
      <c r="VSH4" s="68"/>
      <c r="VSI4" s="68"/>
      <c r="VSJ4" s="68"/>
      <c r="VSK4" s="68"/>
      <c r="VSL4" s="68"/>
      <c r="VSM4" s="68"/>
      <c r="VSN4" s="68"/>
      <c r="VSO4" s="68"/>
      <c r="VSP4" s="68"/>
      <c r="VSQ4" s="68"/>
      <c r="VSR4" s="68"/>
      <c r="VSS4" s="68"/>
      <c r="VST4" s="68"/>
      <c r="VSU4" s="68"/>
      <c r="VSV4" s="68"/>
      <c r="VSW4" s="68"/>
      <c r="VSX4" s="68"/>
      <c r="VSY4" s="68"/>
      <c r="VSZ4" s="68"/>
      <c r="VTA4" s="68"/>
      <c r="VTB4" s="68"/>
      <c r="VTC4" s="68"/>
      <c r="VTD4" s="68"/>
      <c r="VTE4" s="68"/>
      <c r="VTF4" s="68"/>
      <c r="VTG4" s="68"/>
      <c r="VTH4" s="68"/>
      <c r="VTI4" s="68"/>
      <c r="VTJ4" s="68"/>
      <c r="VTK4" s="68"/>
      <c r="VTL4" s="68"/>
      <c r="VTM4" s="68"/>
      <c r="VTN4" s="68"/>
      <c r="VTO4" s="68"/>
      <c r="VTP4" s="68"/>
      <c r="VTQ4" s="68"/>
      <c r="VTR4" s="68"/>
      <c r="VTS4" s="68"/>
      <c r="VTT4" s="68"/>
      <c r="VTU4" s="68"/>
      <c r="VTV4" s="68"/>
      <c r="VTW4" s="68"/>
      <c r="VTX4" s="68"/>
      <c r="VTY4" s="68"/>
      <c r="VTZ4" s="68"/>
      <c r="VUA4" s="68"/>
      <c r="VUB4" s="68"/>
      <c r="VUC4" s="68"/>
      <c r="VUD4" s="68"/>
      <c r="VUE4" s="68"/>
      <c r="VUF4" s="68"/>
      <c r="VUG4" s="68"/>
      <c r="VUH4" s="68"/>
      <c r="VUI4" s="68"/>
      <c r="VUJ4" s="68"/>
      <c r="VUK4" s="68"/>
      <c r="VUL4" s="68"/>
      <c r="VUM4" s="68"/>
      <c r="VUN4" s="68"/>
      <c r="VUO4" s="68"/>
      <c r="VUP4" s="68"/>
      <c r="VUQ4" s="68"/>
      <c r="VUR4" s="68"/>
      <c r="VUS4" s="68"/>
      <c r="VUT4" s="68"/>
      <c r="VUU4" s="68"/>
      <c r="VUV4" s="68"/>
      <c r="VUW4" s="68"/>
      <c r="VUX4" s="68"/>
      <c r="VUY4" s="68"/>
      <c r="VUZ4" s="68"/>
      <c r="VVA4" s="68"/>
      <c r="VVB4" s="68"/>
      <c r="VVC4" s="68"/>
      <c r="VVD4" s="68"/>
      <c r="VVE4" s="68"/>
      <c r="VVF4" s="68"/>
      <c r="VVG4" s="68"/>
      <c r="VVH4" s="68"/>
      <c r="VVI4" s="68"/>
      <c r="VVJ4" s="68"/>
      <c r="VVK4" s="68"/>
      <c r="VVL4" s="68"/>
      <c r="VVM4" s="68"/>
      <c r="VVN4" s="68"/>
      <c r="VVO4" s="68"/>
      <c r="VVP4" s="68"/>
      <c r="VVQ4" s="68"/>
      <c r="VVR4" s="68"/>
      <c r="VVS4" s="68"/>
      <c r="VVT4" s="68"/>
      <c r="VVU4" s="68"/>
      <c r="VVV4" s="68"/>
      <c r="VVW4" s="68"/>
      <c r="VVX4" s="68"/>
      <c r="VVY4" s="68"/>
      <c r="VVZ4" s="68"/>
      <c r="VWA4" s="68"/>
      <c r="VWB4" s="68"/>
      <c r="VWC4" s="68"/>
      <c r="VWD4" s="68"/>
      <c r="VWE4" s="68"/>
      <c r="VWF4" s="68"/>
      <c r="VWG4" s="68"/>
      <c r="VWH4" s="68"/>
      <c r="VWI4" s="68"/>
      <c r="VWJ4" s="68"/>
      <c r="VWK4" s="68"/>
      <c r="VWL4" s="68"/>
      <c r="VWM4" s="68"/>
      <c r="VWN4" s="68"/>
      <c r="VWO4" s="68"/>
      <c r="VWP4" s="68"/>
      <c r="VWQ4" s="68"/>
      <c r="VWR4" s="68"/>
      <c r="VWS4" s="68"/>
      <c r="VWT4" s="68"/>
      <c r="VWU4" s="68"/>
      <c r="VWV4" s="68"/>
      <c r="VWW4" s="68"/>
      <c r="VWX4" s="68"/>
      <c r="VWY4" s="68"/>
      <c r="VWZ4" s="68"/>
      <c r="VXA4" s="68"/>
      <c r="VXB4" s="68"/>
      <c r="VXC4" s="68"/>
      <c r="VXD4" s="68"/>
      <c r="VXE4" s="68"/>
      <c r="VXF4" s="68"/>
      <c r="VXG4" s="68"/>
      <c r="VXH4" s="68"/>
      <c r="VXI4" s="68"/>
      <c r="VXJ4" s="68"/>
      <c r="VXK4" s="68"/>
      <c r="VXL4" s="68"/>
      <c r="VXM4" s="68"/>
      <c r="VXN4" s="68"/>
      <c r="VXO4" s="68"/>
      <c r="VXP4" s="68"/>
      <c r="VXQ4" s="68"/>
      <c r="VXR4" s="68"/>
      <c r="VXS4" s="68"/>
      <c r="VXT4" s="68"/>
      <c r="VXU4" s="68"/>
      <c r="VXV4" s="68"/>
      <c r="VXW4" s="68"/>
      <c r="VXX4" s="68"/>
      <c r="VXY4" s="68"/>
      <c r="VXZ4" s="68"/>
      <c r="VYA4" s="68"/>
      <c r="VYB4" s="68"/>
      <c r="VYC4" s="68"/>
      <c r="VYD4" s="68"/>
      <c r="VYE4" s="68"/>
      <c r="VYF4" s="68"/>
      <c r="VYG4" s="68"/>
      <c r="VYH4" s="68"/>
      <c r="VYI4" s="68"/>
      <c r="VYJ4" s="68"/>
      <c r="VYK4" s="68"/>
      <c r="VYL4" s="68"/>
      <c r="VYM4" s="68"/>
      <c r="VYN4" s="68"/>
      <c r="VYO4" s="68"/>
      <c r="VYP4" s="68"/>
      <c r="VYQ4" s="68"/>
      <c r="VYR4" s="68"/>
      <c r="VYS4" s="68"/>
      <c r="VYT4" s="68"/>
      <c r="VYU4" s="68"/>
      <c r="VYV4" s="68"/>
      <c r="VYW4" s="68"/>
      <c r="VYX4" s="68"/>
      <c r="VYY4" s="68"/>
      <c r="VYZ4" s="68"/>
      <c r="VZA4" s="68"/>
      <c r="VZB4" s="68"/>
      <c r="VZC4" s="68"/>
      <c r="VZD4" s="68"/>
      <c r="VZE4" s="68"/>
      <c r="VZF4" s="68"/>
      <c r="VZG4" s="68"/>
      <c r="VZH4" s="68"/>
      <c r="VZI4" s="68"/>
      <c r="VZJ4" s="68"/>
      <c r="VZK4" s="68"/>
      <c r="VZL4" s="68"/>
      <c r="VZM4" s="68"/>
      <c r="VZN4" s="68"/>
      <c r="VZO4" s="68"/>
      <c r="VZP4" s="68"/>
      <c r="VZQ4" s="68"/>
      <c r="VZR4" s="68"/>
      <c r="VZS4" s="68"/>
      <c r="VZT4" s="68"/>
      <c r="VZU4" s="68"/>
      <c r="VZV4" s="68"/>
      <c r="VZW4" s="68"/>
      <c r="VZX4" s="68"/>
      <c r="VZY4" s="68"/>
      <c r="VZZ4" s="68"/>
      <c r="WAA4" s="68"/>
      <c r="WAB4" s="68"/>
      <c r="WAC4" s="68"/>
      <c r="WAD4" s="68"/>
      <c r="WAE4" s="68"/>
      <c r="WAF4" s="68"/>
      <c r="WAG4" s="68"/>
      <c r="WAH4" s="68"/>
      <c r="WAI4" s="68"/>
      <c r="WAJ4" s="68"/>
      <c r="WAK4" s="68"/>
      <c r="WAL4" s="68"/>
      <c r="WAM4" s="68"/>
      <c r="WAN4" s="68"/>
      <c r="WAO4" s="68"/>
      <c r="WAP4" s="68"/>
      <c r="WAQ4" s="68"/>
      <c r="WAR4" s="68"/>
      <c r="WAS4" s="68"/>
      <c r="WAT4" s="68"/>
      <c r="WAU4" s="68"/>
      <c r="WAV4" s="68"/>
      <c r="WAW4" s="68"/>
      <c r="WAX4" s="68"/>
      <c r="WAY4" s="68"/>
      <c r="WAZ4" s="68"/>
      <c r="WBA4" s="68"/>
      <c r="WBB4" s="68"/>
      <c r="WBC4" s="68"/>
      <c r="WBD4" s="68"/>
      <c r="WBE4" s="68"/>
      <c r="WBF4" s="68"/>
      <c r="WBG4" s="68"/>
      <c r="WBH4" s="68"/>
      <c r="WBI4" s="68"/>
      <c r="WBJ4" s="68"/>
      <c r="WBK4" s="68"/>
      <c r="WBL4" s="68"/>
      <c r="WBM4" s="68"/>
      <c r="WBN4" s="68"/>
      <c r="WBO4" s="68"/>
      <c r="WBP4" s="68"/>
      <c r="WBQ4" s="68"/>
      <c r="WBR4" s="68"/>
      <c r="WBS4" s="68"/>
      <c r="WBT4" s="68"/>
      <c r="WBU4" s="68"/>
      <c r="WBV4" s="68"/>
      <c r="WBW4" s="68"/>
      <c r="WBX4" s="68"/>
      <c r="WBY4" s="68"/>
      <c r="WBZ4" s="68"/>
      <c r="WCA4" s="68"/>
      <c r="WCB4" s="68"/>
      <c r="WCC4" s="68"/>
      <c r="WCD4" s="68"/>
      <c r="WCE4" s="68"/>
      <c r="WCF4" s="68"/>
      <c r="WCG4" s="68"/>
      <c r="WCH4" s="68"/>
      <c r="WCI4" s="68"/>
      <c r="WCJ4" s="68"/>
      <c r="WCK4" s="68"/>
      <c r="WCL4" s="68"/>
      <c r="WCM4" s="68"/>
      <c r="WCN4" s="68"/>
      <c r="WCO4" s="68"/>
      <c r="WCP4" s="68"/>
      <c r="WCQ4" s="68"/>
      <c r="WCR4" s="68"/>
      <c r="WCS4" s="68"/>
      <c r="WCT4" s="68"/>
      <c r="WCU4" s="68"/>
      <c r="WCV4" s="68"/>
      <c r="WCW4" s="68"/>
      <c r="WCX4" s="68"/>
      <c r="WCY4" s="68"/>
      <c r="WCZ4" s="68"/>
      <c r="WDA4" s="68"/>
      <c r="WDB4" s="68"/>
      <c r="WDC4" s="68"/>
      <c r="WDD4" s="68"/>
      <c r="WDE4" s="68"/>
      <c r="WDF4" s="68"/>
      <c r="WDG4" s="68"/>
      <c r="WDH4" s="68"/>
      <c r="WDI4" s="68"/>
      <c r="WDJ4" s="68"/>
      <c r="WDK4" s="68"/>
      <c r="WDL4" s="68"/>
      <c r="WDM4" s="68"/>
      <c r="WDN4" s="68"/>
      <c r="WDO4" s="68"/>
      <c r="WDP4" s="68"/>
      <c r="WDQ4" s="68"/>
      <c r="WDR4" s="68"/>
      <c r="WDS4" s="68"/>
      <c r="WDT4" s="68"/>
      <c r="WDU4" s="68"/>
      <c r="WDV4" s="68"/>
      <c r="WDW4" s="68"/>
      <c r="WDX4" s="68"/>
      <c r="WDY4" s="68"/>
      <c r="WDZ4" s="68"/>
      <c r="WEA4" s="68"/>
      <c r="WEB4" s="68"/>
      <c r="WEC4" s="68"/>
      <c r="WED4" s="68"/>
      <c r="WEE4" s="68"/>
      <c r="WEF4" s="68"/>
      <c r="WEG4" s="68"/>
      <c r="WEH4" s="68"/>
      <c r="WEI4" s="68"/>
      <c r="WEJ4" s="68"/>
      <c r="WEK4" s="68"/>
      <c r="WEL4" s="68"/>
      <c r="WEM4" s="68"/>
      <c r="WEN4" s="68"/>
      <c r="WEO4" s="68"/>
      <c r="WEP4" s="68"/>
      <c r="WEQ4" s="68"/>
      <c r="WER4" s="68"/>
      <c r="WES4" s="68"/>
      <c r="WET4" s="68"/>
      <c r="WEU4" s="68"/>
      <c r="WEV4" s="68"/>
      <c r="WEW4" s="68"/>
      <c r="WEX4" s="68"/>
      <c r="WEY4" s="68"/>
      <c r="WEZ4" s="68"/>
      <c r="WFA4" s="68"/>
      <c r="WFB4" s="68"/>
      <c r="WFC4" s="68"/>
      <c r="WFD4" s="68"/>
      <c r="WFE4" s="68"/>
      <c r="WFF4" s="68"/>
      <c r="WFG4" s="68"/>
      <c r="WFH4" s="68"/>
      <c r="WFI4" s="68"/>
      <c r="WFJ4" s="68"/>
      <c r="WFK4" s="68"/>
      <c r="WFL4" s="68"/>
      <c r="WFM4" s="68"/>
      <c r="WFN4" s="68"/>
      <c r="WFO4" s="68"/>
      <c r="WFP4" s="68"/>
      <c r="WFQ4" s="68"/>
      <c r="WFR4" s="68"/>
      <c r="WFS4" s="68"/>
      <c r="WFT4" s="68"/>
      <c r="WFU4" s="68"/>
      <c r="WFV4" s="68"/>
      <c r="WFW4" s="68"/>
      <c r="WFX4" s="68"/>
      <c r="WFY4" s="68"/>
      <c r="WFZ4" s="68"/>
      <c r="WGA4" s="68"/>
      <c r="WGB4" s="68"/>
      <c r="WGC4" s="68"/>
      <c r="WGD4" s="68"/>
      <c r="WGE4" s="68"/>
      <c r="WGF4" s="68"/>
      <c r="WGG4" s="68"/>
      <c r="WGH4" s="68"/>
      <c r="WGI4" s="68"/>
      <c r="WGJ4" s="68"/>
      <c r="WGK4" s="68"/>
      <c r="WGL4" s="68"/>
      <c r="WGM4" s="68"/>
      <c r="WGN4" s="68"/>
      <c r="WGO4" s="68"/>
      <c r="WGP4" s="68"/>
      <c r="WGQ4" s="68"/>
      <c r="WGR4" s="68"/>
      <c r="WGS4" s="68"/>
      <c r="WGT4" s="68"/>
      <c r="WGU4" s="68"/>
      <c r="WGV4" s="68"/>
      <c r="WGW4" s="68"/>
      <c r="WGX4" s="68"/>
      <c r="WGY4" s="68"/>
      <c r="WGZ4" s="68"/>
      <c r="WHA4" s="68"/>
      <c r="WHB4" s="68"/>
      <c r="WHC4" s="68"/>
      <c r="WHD4" s="68"/>
      <c r="WHE4" s="68"/>
      <c r="WHF4" s="68"/>
      <c r="WHG4" s="68"/>
      <c r="WHH4" s="68"/>
      <c r="WHI4" s="68"/>
      <c r="WHJ4" s="68"/>
      <c r="WHK4" s="68"/>
      <c r="WHL4" s="68"/>
      <c r="WHM4" s="68"/>
      <c r="WHN4" s="68"/>
      <c r="WHO4" s="68"/>
      <c r="WHP4" s="68"/>
      <c r="WHQ4" s="68"/>
      <c r="WHR4" s="68"/>
      <c r="WHS4" s="68"/>
      <c r="WHT4" s="68"/>
      <c r="WHU4" s="68"/>
      <c r="WHV4" s="68"/>
      <c r="WHW4" s="68"/>
      <c r="WHX4" s="68"/>
      <c r="WHY4" s="68"/>
      <c r="WHZ4" s="68"/>
      <c r="WIA4" s="68"/>
      <c r="WIB4" s="68"/>
      <c r="WIC4" s="68"/>
      <c r="WID4" s="68"/>
      <c r="WIE4" s="68"/>
      <c r="WIF4" s="68"/>
      <c r="WIG4" s="68"/>
      <c r="WIH4" s="68"/>
      <c r="WII4" s="68"/>
      <c r="WIJ4" s="68"/>
      <c r="WIK4" s="68"/>
      <c r="WIL4" s="68"/>
      <c r="WIM4" s="68"/>
      <c r="WIN4" s="68"/>
      <c r="WIO4" s="68"/>
      <c r="WIP4" s="68"/>
      <c r="WIQ4" s="68"/>
      <c r="WIR4" s="68"/>
      <c r="WIS4" s="68"/>
      <c r="WIT4" s="68"/>
      <c r="WIU4" s="68"/>
      <c r="WIV4" s="68"/>
      <c r="WIW4" s="68"/>
      <c r="WIX4" s="68"/>
      <c r="WIY4" s="68"/>
      <c r="WIZ4" s="68"/>
      <c r="WJA4" s="68"/>
      <c r="WJB4" s="68"/>
      <c r="WJC4" s="68"/>
      <c r="WJD4" s="68"/>
      <c r="WJE4" s="68"/>
      <c r="WJF4" s="68"/>
      <c r="WJG4" s="68"/>
      <c r="WJH4" s="68"/>
      <c r="WJI4" s="68"/>
      <c r="WJJ4" s="68"/>
      <c r="WJK4" s="68"/>
      <c r="WJL4" s="68"/>
      <c r="WJM4" s="68"/>
      <c r="WJN4" s="68"/>
      <c r="WJO4" s="68"/>
      <c r="WJP4" s="68"/>
      <c r="WJQ4" s="68"/>
      <c r="WJR4" s="68"/>
      <c r="WJS4" s="68"/>
      <c r="WJT4" s="68"/>
      <c r="WJU4" s="68"/>
      <c r="WJV4" s="68"/>
      <c r="WJW4" s="68"/>
      <c r="WJX4" s="68"/>
      <c r="WJY4" s="68"/>
      <c r="WJZ4" s="68"/>
      <c r="WKA4" s="68"/>
      <c r="WKB4" s="68"/>
      <c r="WKC4" s="68"/>
      <c r="WKD4" s="68"/>
      <c r="WKE4" s="68"/>
      <c r="WKF4" s="68"/>
      <c r="WKG4" s="68"/>
      <c r="WKH4" s="68"/>
      <c r="WKI4" s="68"/>
      <c r="WKJ4" s="68"/>
      <c r="WKK4" s="68"/>
      <c r="WKL4" s="68"/>
      <c r="WKM4" s="68"/>
      <c r="WKN4" s="68"/>
      <c r="WKO4" s="68"/>
      <c r="WKP4" s="68"/>
      <c r="WKQ4" s="68"/>
      <c r="WKR4" s="68"/>
      <c r="WKS4" s="68"/>
      <c r="WKT4" s="68"/>
      <c r="WKU4" s="68"/>
      <c r="WKV4" s="68"/>
      <c r="WKW4" s="68"/>
      <c r="WKX4" s="68"/>
      <c r="WKY4" s="68"/>
      <c r="WKZ4" s="68"/>
      <c r="WLA4" s="68"/>
      <c r="WLB4" s="68"/>
      <c r="WLC4" s="68"/>
      <c r="WLD4" s="68"/>
      <c r="WLE4" s="68"/>
      <c r="WLF4" s="68"/>
      <c r="WLG4" s="68"/>
      <c r="WLH4" s="68"/>
      <c r="WLI4" s="68"/>
      <c r="WLJ4" s="68"/>
      <c r="WLK4" s="68"/>
      <c r="WLL4" s="68"/>
      <c r="WLM4" s="68"/>
      <c r="WLN4" s="68"/>
      <c r="WLO4" s="68"/>
      <c r="WLP4" s="68"/>
      <c r="WLQ4" s="68"/>
      <c r="WLR4" s="68"/>
      <c r="WLS4" s="68"/>
      <c r="WLT4" s="68"/>
      <c r="WLU4" s="68"/>
      <c r="WLV4" s="68"/>
      <c r="WLW4" s="68"/>
      <c r="WLX4" s="68"/>
      <c r="WLY4" s="68"/>
      <c r="WLZ4" s="68"/>
      <c r="WMA4" s="68"/>
      <c r="WMB4" s="68"/>
      <c r="WMC4" s="68"/>
      <c r="WMD4" s="68"/>
      <c r="WME4" s="68"/>
      <c r="WMF4" s="68"/>
      <c r="WMG4" s="68"/>
      <c r="WMH4" s="68"/>
      <c r="WMI4" s="68"/>
      <c r="WMJ4" s="68"/>
      <c r="WMK4" s="68"/>
      <c r="WML4" s="68"/>
      <c r="WMM4" s="68"/>
      <c r="WMN4" s="68"/>
      <c r="WMO4" s="68"/>
      <c r="WMP4" s="68"/>
      <c r="WMQ4" s="68"/>
      <c r="WMR4" s="68"/>
      <c r="WMS4" s="68"/>
      <c r="WMT4" s="68"/>
      <c r="WMU4" s="68"/>
      <c r="WMV4" s="68"/>
      <c r="WMW4" s="68"/>
      <c r="WMX4" s="68"/>
      <c r="WMY4" s="68"/>
      <c r="WMZ4" s="68"/>
      <c r="WNA4" s="68"/>
      <c r="WNB4" s="68"/>
      <c r="WNC4" s="68"/>
      <c r="WND4" s="68"/>
      <c r="WNE4" s="68"/>
      <c r="WNF4" s="68"/>
      <c r="WNG4" s="68"/>
      <c r="WNH4" s="68"/>
      <c r="WNI4" s="68"/>
      <c r="WNJ4" s="68"/>
      <c r="WNK4" s="68"/>
      <c r="WNL4" s="68"/>
      <c r="WNM4" s="68"/>
      <c r="WNN4" s="68"/>
      <c r="WNO4" s="68"/>
      <c r="WNP4" s="68"/>
      <c r="WNQ4" s="68"/>
      <c r="WNR4" s="68"/>
      <c r="WNS4" s="68"/>
      <c r="WNT4" s="68"/>
      <c r="WNU4" s="68"/>
      <c r="WNV4" s="68"/>
      <c r="WNW4" s="68"/>
      <c r="WNX4" s="68"/>
      <c r="WNY4" s="68"/>
      <c r="WNZ4" s="68"/>
      <c r="WOA4" s="68"/>
      <c r="WOB4" s="68"/>
      <c r="WOC4" s="68"/>
      <c r="WOD4" s="68"/>
      <c r="WOE4" s="68"/>
      <c r="WOF4" s="68"/>
      <c r="WOG4" s="68"/>
      <c r="WOH4" s="68"/>
      <c r="WOI4" s="68"/>
      <c r="WOJ4" s="68"/>
      <c r="WOK4" s="68"/>
      <c r="WOL4" s="68"/>
      <c r="WOM4" s="68"/>
      <c r="WON4" s="68"/>
      <c r="WOO4" s="68"/>
      <c r="WOP4" s="68"/>
      <c r="WOQ4" s="68"/>
      <c r="WOR4" s="68"/>
      <c r="WOS4" s="68"/>
      <c r="WOT4" s="68"/>
      <c r="WOU4" s="68"/>
      <c r="WOV4" s="68"/>
      <c r="WOW4" s="68"/>
      <c r="WOX4" s="68"/>
      <c r="WOY4" s="68"/>
      <c r="WOZ4" s="68"/>
      <c r="WPA4" s="68"/>
      <c r="WPB4" s="68"/>
      <c r="WPC4" s="68"/>
      <c r="WPD4" s="68"/>
      <c r="WPE4" s="68"/>
      <c r="WPF4" s="68"/>
      <c r="WPG4" s="68"/>
      <c r="WPH4" s="68"/>
      <c r="WPI4" s="68"/>
      <c r="WPJ4" s="68"/>
      <c r="WPK4" s="68"/>
      <c r="WPL4" s="68"/>
      <c r="WPM4" s="68"/>
      <c r="WPN4" s="68"/>
      <c r="WPO4" s="68"/>
      <c r="WPP4" s="68"/>
      <c r="WPQ4" s="68"/>
      <c r="WPR4" s="68"/>
      <c r="WPS4" s="68"/>
      <c r="WPT4" s="68"/>
      <c r="WPU4" s="68"/>
      <c r="WPV4" s="68"/>
      <c r="WPW4" s="68"/>
      <c r="WPX4" s="68"/>
      <c r="WPY4" s="68"/>
      <c r="WPZ4" s="68"/>
      <c r="WQA4" s="68"/>
      <c r="WQB4" s="68"/>
      <c r="WQC4" s="68"/>
      <c r="WQD4" s="68"/>
      <c r="WQE4" s="68"/>
      <c r="WQF4" s="68"/>
      <c r="WQG4" s="68"/>
      <c r="WQH4" s="68"/>
      <c r="WQI4" s="68"/>
      <c r="WQJ4" s="68"/>
      <c r="WQK4" s="68"/>
      <c r="WQL4" s="68"/>
      <c r="WQM4" s="68"/>
      <c r="WQN4" s="68"/>
      <c r="WQO4" s="68"/>
      <c r="WQP4" s="68"/>
      <c r="WQQ4" s="68"/>
      <c r="WQR4" s="68"/>
      <c r="WQS4" s="68"/>
      <c r="WQT4" s="68"/>
      <c r="WQU4" s="68"/>
      <c r="WQV4" s="68"/>
      <c r="WQW4" s="68"/>
      <c r="WQX4" s="68"/>
      <c r="WQY4" s="68"/>
      <c r="WQZ4" s="68"/>
      <c r="WRA4" s="68"/>
      <c r="WRB4" s="68"/>
      <c r="WRC4" s="68"/>
      <c r="WRD4" s="68"/>
      <c r="WRE4" s="68"/>
      <c r="WRF4" s="68"/>
      <c r="WRG4" s="68"/>
      <c r="WRH4" s="68"/>
      <c r="WRI4" s="68"/>
      <c r="WRJ4" s="68"/>
      <c r="WRK4" s="68"/>
      <c r="WRL4" s="68"/>
      <c r="WRM4" s="68"/>
      <c r="WRN4" s="68"/>
      <c r="WRO4" s="68"/>
      <c r="WRP4" s="68"/>
      <c r="WRQ4" s="68"/>
      <c r="WRR4" s="68"/>
      <c r="WRS4" s="68"/>
      <c r="WRT4" s="68"/>
      <c r="WRU4" s="68"/>
      <c r="WRV4" s="68"/>
      <c r="WRW4" s="68"/>
      <c r="WRX4" s="68"/>
      <c r="WRY4" s="68"/>
      <c r="WRZ4" s="68"/>
      <c r="WSA4" s="68"/>
      <c r="WSB4" s="68"/>
      <c r="WSC4" s="68"/>
      <c r="WSD4" s="68"/>
      <c r="WSE4" s="68"/>
      <c r="WSF4" s="68"/>
      <c r="WSG4" s="68"/>
      <c r="WSH4" s="68"/>
      <c r="WSI4" s="68"/>
      <c r="WSJ4" s="68"/>
      <c r="WSK4" s="68"/>
      <c r="WSL4" s="68"/>
      <c r="WSM4" s="68"/>
      <c r="WSN4" s="68"/>
      <c r="WSO4" s="68"/>
      <c r="WSP4" s="68"/>
      <c r="WSQ4" s="68"/>
      <c r="WSR4" s="68"/>
      <c r="WSS4" s="68"/>
      <c r="WST4" s="68"/>
      <c r="WSU4" s="68"/>
      <c r="WSV4" s="68"/>
      <c r="WSW4" s="68"/>
      <c r="WSX4" s="68"/>
      <c r="WSY4" s="68"/>
      <c r="WSZ4" s="68"/>
      <c r="WTA4" s="68"/>
      <c r="WTB4" s="68"/>
      <c r="WTC4" s="68"/>
      <c r="WTD4" s="68"/>
      <c r="WTE4" s="68"/>
      <c r="WTF4" s="68"/>
      <c r="WTG4" s="68"/>
      <c r="WTH4" s="68"/>
      <c r="WTI4" s="68"/>
      <c r="WTJ4" s="68"/>
      <c r="WTK4" s="68"/>
      <c r="WTL4" s="68"/>
      <c r="WTM4" s="68"/>
      <c r="WTN4" s="68"/>
      <c r="WTO4" s="68"/>
      <c r="WTP4" s="68"/>
      <c r="WTQ4" s="68"/>
      <c r="WTR4" s="68"/>
      <c r="WTS4" s="68"/>
      <c r="WTT4" s="68"/>
      <c r="WTU4" s="68"/>
      <c r="WTV4" s="68"/>
      <c r="WTW4" s="68"/>
      <c r="WTX4" s="68"/>
      <c r="WTY4" s="68"/>
      <c r="WTZ4" s="68"/>
      <c r="WUA4" s="68"/>
      <c r="WUB4" s="68"/>
      <c r="WUC4" s="68"/>
      <c r="WUD4" s="68"/>
      <c r="WUE4" s="68"/>
      <c r="WUF4" s="68"/>
      <c r="WUG4" s="68"/>
      <c r="WUH4" s="68"/>
      <c r="WUI4" s="68"/>
      <c r="WUJ4" s="68"/>
      <c r="WUK4" s="68"/>
      <c r="WUL4" s="68"/>
      <c r="WUM4" s="68"/>
      <c r="WUN4" s="68"/>
      <c r="WUO4" s="68"/>
      <c r="WUP4" s="68"/>
      <c r="WUQ4" s="68"/>
      <c r="WUR4" s="68"/>
      <c r="WUS4" s="68"/>
      <c r="WUT4" s="68"/>
      <c r="WUU4" s="68"/>
      <c r="WUV4" s="68"/>
      <c r="WUW4" s="68"/>
      <c r="WUX4" s="68"/>
      <c r="WUY4" s="68"/>
      <c r="WUZ4" s="68"/>
      <c r="WVA4" s="68"/>
      <c r="WVB4" s="68"/>
      <c r="WVC4" s="68"/>
      <c r="WVD4" s="68"/>
      <c r="WVE4" s="68"/>
      <c r="WVF4" s="68"/>
      <c r="WVG4" s="68"/>
      <c r="WVH4" s="68"/>
      <c r="WVI4" s="68"/>
      <c r="WVJ4" s="68"/>
      <c r="WVK4" s="68"/>
      <c r="WVL4" s="68"/>
      <c r="WVM4" s="68"/>
      <c r="WVN4" s="68"/>
      <c r="WVO4" s="68"/>
      <c r="WVP4" s="68"/>
      <c r="WVQ4" s="68"/>
      <c r="WVR4" s="68"/>
      <c r="WVS4" s="68"/>
      <c r="WVT4" s="68"/>
      <c r="WVU4" s="68"/>
      <c r="WVV4" s="68"/>
      <c r="WVW4" s="68"/>
      <c r="WVX4" s="68"/>
      <c r="WVY4" s="68"/>
      <c r="WVZ4" s="68"/>
      <c r="WWA4" s="68"/>
      <c r="WWB4" s="68"/>
      <c r="WWC4" s="68"/>
      <c r="WWD4" s="68"/>
      <c r="WWE4" s="68"/>
      <c r="WWF4" s="68"/>
      <c r="WWG4" s="68"/>
      <c r="WWH4" s="68"/>
      <c r="WWI4" s="68"/>
      <c r="WWJ4" s="68"/>
      <c r="WWK4" s="68"/>
      <c r="WWL4" s="68"/>
      <c r="WWM4" s="68"/>
      <c r="WWN4" s="68"/>
      <c r="WWO4" s="68"/>
      <c r="WWP4" s="68"/>
      <c r="WWQ4" s="68"/>
      <c r="WWR4" s="68"/>
      <c r="WWS4" s="68"/>
      <c r="WWT4" s="68"/>
      <c r="WWU4" s="68"/>
      <c r="WWV4" s="68"/>
      <c r="WWW4" s="68"/>
      <c r="WWX4" s="68"/>
      <c r="WWY4" s="68"/>
      <c r="WWZ4" s="68"/>
      <c r="WXA4" s="68"/>
      <c r="WXB4" s="68"/>
      <c r="WXC4" s="68"/>
      <c r="WXD4" s="68"/>
      <c r="WXE4" s="68"/>
      <c r="WXF4" s="68"/>
      <c r="WXG4" s="68"/>
      <c r="WXH4" s="68"/>
      <c r="WXI4" s="68"/>
      <c r="WXJ4" s="68"/>
      <c r="WXK4" s="68"/>
      <c r="WXL4" s="68"/>
      <c r="WXM4" s="68"/>
      <c r="WXN4" s="68"/>
      <c r="WXO4" s="68"/>
      <c r="WXP4" s="68"/>
      <c r="WXQ4" s="68"/>
      <c r="WXR4" s="68"/>
      <c r="WXS4" s="68"/>
      <c r="WXT4" s="68"/>
      <c r="WXU4" s="68"/>
      <c r="WXV4" s="68"/>
      <c r="WXW4" s="68"/>
      <c r="WXX4" s="68"/>
      <c r="WXY4" s="68"/>
      <c r="WXZ4" s="68"/>
      <c r="WYA4" s="68"/>
      <c r="WYB4" s="68"/>
      <c r="WYC4" s="68"/>
      <c r="WYD4" s="68"/>
      <c r="WYE4" s="68"/>
      <c r="WYF4" s="68"/>
      <c r="WYG4" s="68"/>
      <c r="WYH4" s="68"/>
      <c r="WYI4" s="68"/>
      <c r="WYJ4" s="68"/>
      <c r="WYK4" s="68"/>
      <c r="WYL4" s="68"/>
      <c r="WYM4" s="68"/>
      <c r="WYN4" s="68"/>
      <c r="WYO4" s="68"/>
      <c r="WYP4" s="68"/>
      <c r="WYQ4" s="68"/>
      <c r="WYR4" s="68"/>
      <c r="WYS4" s="68"/>
      <c r="WYT4" s="68"/>
      <c r="WYU4" s="68"/>
      <c r="WYV4" s="68"/>
      <c r="WYW4" s="68"/>
      <c r="WYX4" s="68"/>
      <c r="WYY4" s="68"/>
      <c r="WYZ4" s="68"/>
      <c r="WZA4" s="68"/>
      <c r="WZB4" s="68"/>
      <c r="WZC4" s="68"/>
      <c r="WZD4" s="68"/>
      <c r="WZE4" s="68"/>
      <c r="WZF4" s="68"/>
      <c r="WZG4" s="68"/>
      <c r="WZH4" s="68"/>
      <c r="WZI4" s="68"/>
      <c r="WZJ4" s="68"/>
      <c r="WZK4" s="68"/>
      <c r="WZL4" s="68"/>
      <c r="WZM4" s="68"/>
      <c r="WZN4" s="68"/>
      <c r="WZO4" s="68"/>
      <c r="WZP4" s="68"/>
      <c r="WZQ4" s="68"/>
      <c r="WZR4" s="68"/>
      <c r="WZS4" s="68"/>
      <c r="WZT4" s="68"/>
      <c r="WZU4" s="68"/>
      <c r="WZV4" s="68"/>
      <c r="WZW4" s="68"/>
      <c r="WZX4" s="68"/>
      <c r="WZY4" s="68"/>
      <c r="WZZ4" s="68"/>
      <c r="XAA4" s="68"/>
      <c r="XAB4" s="68"/>
      <c r="XAC4" s="68"/>
      <c r="XAD4" s="68"/>
      <c r="XAE4" s="68"/>
      <c r="XAF4" s="68"/>
      <c r="XAG4" s="68"/>
      <c r="XAH4" s="68"/>
      <c r="XAI4" s="68"/>
      <c r="XAJ4" s="68"/>
      <c r="XAK4" s="68"/>
      <c r="XAL4" s="68"/>
      <c r="XAM4" s="68"/>
      <c r="XAN4" s="68"/>
      <c r="XAO4" s="68"/>
      <c r="XAP4" s="68"/>
      <c r="XAQ4" s="68"/>
      <c r="XAR4" s="68"/>
      <c r="XAS4" s="68"/>
      <c r="XAT4" s="68"/>
      <c r="XAU4" s="68"/>
      <c r="XAV4" s="68"/>
      <c r="XAW4" s="68"/>
      <c r="XAX4" s="68"/>
      <c r="XAY4" s="68"/>
      <c r="XAZ4" s="68"/>
      <c r="XBA4" s="68"/>
      <c r="XBB4" s="68"/>
      <c r="XBC4" s="68"/>
      <c r="XBD4" s="68"/>
      <c r="XBE4" s="68"/>
      <c r="XBF4" s="68"/>
      <c r="XBG4" s="68"/>
      <c r="XBH4" s="68"/>
      <c r="XBI4" s="68"/>
      <c r="XBJ4" s="68"/>
      <c r="XBK4" s="68"/>
      <c r="XBL4" s="68"/>
      <c r="XBM4" s="68"/>
      <c r="XBN4" s="68"/>
      <c r="XBO4" s="68"/>
      <c r="XBP4" s="68"/>
      <c r="XBQ4" s="68"/>
      <c r="XBR4" s="68"/>
      <c r="XBS4" s="68"/>
      <c r="XBT4" s="68"/>
      <c r="XBU4" s="68"/>
      <c r="XBV4" s="68"/>
      <c r="XBW4" s="68"/>
      <c r="XBX4" s="68"/>
      <c r="XBY4" s="68"/>
      <c r="XBZ4" s="68"/>
      <c r="XCA4" s="68"/>
      <c r="XCB4" s="68"/>
      <c r="XCC4" s="68"/>
      <c r="XCD4" s="68"/>
      <c r="XCE4" s="68"/>
      <c r="XCF4" s="68"/>
      <c r="XCG4" s="68"/>
      <c r="XCH4" s="68"/>
      <c r="XCI4" s="68"/>
      <c r="XCJ4" s="68"/>
      <c r="XCK4" s="68"/>
      <c r="XCL4" s="68"/>
      <c r="XCM4" s="68"/>
      <c r="XCN4" s="68"/>
      <c r="XCO4" s="68"/>
      <c r="XCP4" s="68"/>
      <c r="XCQ4" s="68"/>
      <c r="XCR4" s="68"/>
      <c r="XCS4" s="68"/>
      <c r="XCT4" s="68"/>
      <c r="XCU4" s="68"/>
      <c r="XCV4" s="68"/>
      <c r="XCW4" s="68"/>
      <c r="XCX4" s="68"/>
      <c r="XCY4" s="68"/>
      <c r="XCZ4" s="68"/>
      <c r="XDA4" s="68"/>
      <c r="XDB4" s="68"/>
      <c r="XDC4" s="68"/>
      <c r="XDD4" s="68"/>
      <c r="XDE4" s="68"/>
      <c r="XDF4" s="68"/>
      <c r="XDG4" s="68"/>
      <c r="XDH4" s="68"/>
      <c r="XDI4" s="68"/>
      <c r="XDJ4" s="68"/>
      <c r="XDK4" s="68"/>
      <c r="XDL4" s="68"/>
      <c r="XDM4" s="68"/>
      <c r="XDN4" s="68"/>
      <c r="XDO4" s="68"/>
      <c r="XDP4" s="68"/>
      <c r="XDQ4" s="68"/>
      <c r="XDR4" s="68"/>
      <c r="XDS4" s="68"/>
      <c r="XDT4" s="68"/>
      <c r="XDU4" s="68"/>
      <c r="XDV4" s="68"/>
      <c r="XDW4" s="68"/>
      <c r="XDX4" s="68"/>
      <c r="XDY4" s="68"/>
      <c r="XDZ4" s="68"/>
      <c r="XEA4" s="68"/>
      <c r="XEB4" s="68"/>
      <c r="XEC4" s="68"/>
      <c r="XED4" s="68"/>
      <c r="XEE4" s="68"/>
      <c r="XEF4" s="68"/>
      <c r="XEG4" s="68"/>
      <c r="XEH4" s="68"/>
      <c r="XEI4" s="68"/>
      <c r="XEJ4" s="68"/>
      <c r="XEK4" s="68"/>
      <c r="XEL4" s="68"/>
      <c r="XEM4" s="68"/>
      <c r="XEN4" s="68"/>
      <c r="XEO4" s="68"/>
      <c r="XEP4" s="68"/>
      <c r="XEQ4" s="68"/>
      <c r="XER4" s="68"/>
      <c r="XES4" s="68"/>
      <c r="XET4" s="68"/>
      <c r="XEU4" s="68"/>
      <c r="XEV4" s="68"/>
      <c r="XEW4" s="68"/>
      <c r="XEX4" s="68"/>
      <c r="XEY4" s="68"/>
      <c r="XEZ4" s="68"/>
    </row>
    <row r="5" spans="1:16380">
      <c r="A5" s="175" t="s">
        <v>182</v>
      </c>
      <c r="B5" s="175"/>
      <c r="C5" s="175"/>
      <c r="D5" s="175"/>
      <c r="E5" s="175"/>
      <c r="F5" s="175"/>
      <c r="G5" s="175"/>
      <c r="H5" s="68"/>
      <c r="I5" s="68"/>
      <c r="J5" s="64" t="s">
        <v>167</v>
      </c>
      <c r="K5" s="64">
        <v>5</v>
      </c>
      <c r="L5" s="69"/>
      <c r="M5" s="64">
        <v>2015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  <c r="HE5" s="68"/>
      <c r="HF5" s="68"/>
      <c r="HG5" s="68"/>
      <c r="HH5" s="68"/>
      <c r="HI5" s="68"/>
      <c r="HJ5" s="68"/>
      <c r="HK5" s="68"/>
      <c r="HL5" s="68"/>
      <c r="HM5" s="68"/>
      <c r="HN5" s="68"/>
      <c r="HO5" s="68"/>
      <c r="HP5" s="68"/>
      <c r="HQ5" s="68"/>
      <c r="HR5" s="68"/>
      <c r="HS5" s="68"/>
      <c r="HT5" s="68"/>
      <c r="HU5" s="68"/>
      <c r="HV5" s="68"/>
      <c r="HW5" s="68"/>
      <c r="HX5" s="68"/>
      <c r="HY5" s="68"/>
      <c r="HZ5" s="68"/>
      <c r="IA5" s="68"/>
      <c r="IB5" s="68"/>
      <c r="IC5" s="68"/>
      <c r="ID5" s="68"/>
      <c r="IE5" s="68"/>
      <c r="IF5" s="68"/>
      <c r="IG5" s="68"/>
      <c r="IH5" s="68"/>
      <c r="II5" s="68"/>
      <c r="IJ5" s="68"/>
      <c r="IK5" s="68"/>
      <c r="IL5" s="68"/>
      <c r="IM5" s="68"/>
      <c r="IN5" s="68"/>
      <c r="IO5" s="68"/>
      <c r="IP5" s="68"/>
      <c r="IQ5" s="68"/>
      <c r="IR5" s="68"/>
      <c r="IS5" s="68"/>
      <c r="IT5" s="68"/>
      <c r="IU5" s="68"/>
      <c r="IV5" s="68"/>
      <c r="IW5" s="68"/>
      <c r="IX5" s="68"/>
      <c r="IY5" s="68"/>
      <c r="IZ5" s="68"/>
      <c r="JA5" s="68"/>
      <c r="JB5" s="68"/>
      <c r="JC5" s="68"/>
      <c r="JD5" s="68"/>
      <c r="JE5" s="68"/>
      <c r="JF5" s="68"/>
      <c r="JG5" s="68"/>
      <c r="JH5" s="68"/>
      <c r="JI5" s="68"/>
      <c r="JJ5" s="68"/>
      <c r="JK5" s="68"/>
      <c r="JL5" s="68"/>
      <c r="JM5" s="68"/>
      <c r="JN5" s="68"/>
      <c r="JO5" s="68"/>
      <c r="JP5" s="68"/>
      <c r="JQ5" s="68"/>
      <c r="JR5" s="68"/>
      <c r="JS5" s="68"/>
      <c r="JT5" s="68"/>
      <c r="JU5" s="68"/>
      <c r="JV5" s="68"/>
      <c r="JW5" s="68"/>
      <c r="JX5" s="68"/>
      <c r="JY5" s="68"/>
      <c r="JZ5" s="68"/>
      <c r="KA5" s="68"/>
      <c r="KB5" s="68"/>
      <c r="KC5" s="68"/>
      <c r="KD5" s="68"/>
      <c r="KE5" s="68"/>
      <c r="KF5" s="68"/>
      <c r="KG5" s="68"/>
      <c r="KH5" s="68"/>
      <c r="KI5" s="68"/>
      <c r="KJ5" s="68"/>
      <c r="KK5" s="68"/>
      <c r="KL5" s="68"/>
      <c r="KM5" s="68"/>
      <c r="KN5" s="68"/>
      <c r="KO5" s="68"/>
      <c r="KP5" s="68"/>
      <c r="KQ5" s="68"/>
      <c r="KR5" s="68"/>
      <c r="KS5" s="68"/>
      <c r="KT5" s="68"/>
      <c r="KU5" s="68"/>
      <c r="KV5" s="68"/>
      <c r="KW5" s="68"/>
      <c r="KX5" s="68"/>
      <c r="KY5" s="68"/>
      <c r="KZ5" s="68"/>
      <c r="LA5" s="68"/>
      <c r="LB5" s="68"/>
      <c r="LC5" s="68"/>
      <c r="LD5" s="68"/>
      <c r="LE5" s="68"/>
      <c r="LF5" s="68"/>
      <c r="LG5" s="68"/>
      <c r="LH5" s="68"/>
      <c r="LI5" s="68"/>
      <c r="LJ5" s="68"/>
      <c r="LK5" s="68"/>
      <c r="LL5" s="68"/>
      <c r="LM5" s="68"/>
      <c r="LN5" s="68"/>
      <c r="LO5" s="68"/>
      <c r="LP5" s="68"/>
      <c r="LQ5" s="68"/>
      <c r="LR5" s="68"/>
      <c r="LS5" s="68"/>
      <c r="LT5" s="68"/>
      <c r="LU5" s="68"/>
      <c r="LV5" s="68"/>
      <c r="LW5" s="68"/>
      <c r="LX5" s="68"/>
      <c r="LY5" s="68"/>
      <c r="LZ5" s="68"/>
      <c r="MA5" s="68"/>
      <c r="MB5" s="68"/>
      <c r="MC5" s="68"/>
      <c r="MD5" s="68"/>
      <c r="ME5" s="68"/>
      <c r="MF5" s="68"/>
      <c r="MG5" s="68"/>
      <c r="MH5" s="68"/>
      <c r="MI5" s="68"/>
      <c r="MJ5" s="68"/>
      <c r="MK5" s="68"/>
      <c r="ML5" s="68"/>
      <c r="MM5" s="68"/>
      <c r="MN5" s="68"/>
      <c r="MO5" s="68"/>
      <c r="MP5" s="68"/>
      <c r="MQ5" s="68"/>
      <c r="MR5" s="68"/>
      <c r="MS5" s="68"/>
      <c r="MT5" s="68"/>
      <c r="MU5" s="68"/>
      <c r="MV5" s="68"/>
      <c r="MW5" s="68"/>
      <c r="MX5" s="68"/>
      <c r="MY5" s="68"/>
      <c r="MZ5" s="68"/>
      <c r="NA5" s="68"/>
      <c r="NB5" s="68"/>
      <c r="NC5" s="68"/>
      <c r="ND5" s="68"/>
      <c r="NE5" s="68"/>
      <c r="NF5" s="68"/>
      <c r="NG5" s="68"/>
      <c r="NH5" s="68"/>
      <c r="NI5" s="68"/>
      <c r="NJ5" s="68"/>
      <c r="NK5" s="68"/>
      <c r="NL5" s="68"/>
      <c r="NM5" s="68"/>
      <c r="NN5" s="68"/>
      <c r="NO5" s="68"/>
      <c r="NP5" s="68"/>
      <c r="NQ5" s="68"/>
      <c r="NR5" s="68"/>
      <c r="NS5" s="68"/>
      <c r="NT5" s="68"/>
      <c r="NU5" s="68"/>
      <c r="NV5" s="68"/>
      <c r="NW5" s="68"/>
      <c r="NX5" s="68"/>
      <c r="NY5" s="68"/>
      <c r="NZ5" s="68"/>
      <c r="OA5" s="68"/>
      <c r="OB5" s="68"/>
      <c r="OC5" s="68"/>
      <c r="OD5" s="68"/>
      <c r="OE5" s="68"/>
      <c r="OF5" s="68"/>
      <c r="OG5" s="68"/>
      <c r="OH5" s="68"/>
      <c r="OI5" s="68"/>
      <c r="OJ5" s="68"/>
      <c r="OK5" s="68"/>
      <c r="OL5" s="68"/>
      <c r="OM5" s="68"/>
      <c r="ON5" s="68"/>
      <c r="OO5" s="68"/>
      <c r="OP5" s="68"/>
      <c r="OQ5" s="68"/>
      <c r="OR5" s="68"/>
      <c r="OS5" s="68"/>
      <c r="OT5" s="68"/>
      <c r="OU5" s="68"/>
      <c r="OV5" s="68"/>
      <c r="OW5" s="68"/>
      <c r="OX5" s="68"/>
      <c r="OY5" s="68"/>
      <c r="OZ5" s="68"/>
      <c r="PA5" s="68"/>
      <c r="PB5" s="68"/>
      <c r="PC5" s="68"/>
      <c r="PD5" s="68"/>
      <c r="PE5" s="68"/>
      <c r="PF5" s="68"/>
      <c r="PG5" s="68"/>
      <c r="PH5" s="68"/>
      <c r="PI5" s="68"/>
      <c r="PJ5" s="68"/>
      <c r="PK5" s="68"/>
      <c r="PL5" s="68"/>
      <c r="PM5" s="68"/>
      <c r="PN5" s="68"/>
      <c r="PO5" s="68"/>
      <c r="PP5" s="68"/>
      <c r="PQ5" s="68"/>
      <c r="PR5" s="68"/>
      <c r="PS5" s="68"/>
      <c r="PT5" s="68"/>
      <c r="PU5" s="68"/>
      <c r="PV5" s="68"/>
      <c r="PW5" s="68"/>
      <c r="PX5" s="68"/>
      <c r="PY5" s="68"/>
      <c r="PZ5" s="68"/>
      <c r="QA5" s="68"/>
      <c r="QB5" s="68"/>
      <c r="QC5" s="68"/>
      <c r="QD5" s="68"/>
      <c r="QE5" s="68"/>
      <c r="QF5" s="68"/>
      <c r="QG5" s="68"/>
      <c r="QH5" s="68"/>
      <c r="QI5" s="68"/>
      <c r="QJ5" s="68"/>
      <c r="QK5" s="68"/>
      <c r="QL5" s="68"/>
      <c r="QM5" s="68"/>
      <c r="QN5" s="68"/>
      <c r="QO5" s="68"/>
      <c r="QP5" s="68"/>
      <c r="QQ5" s="68"/>
      <c r="QR5" s="68"/>
      <c r="QS5" s="68"/>
      <c r="QT5" s="68"/>
      <c r="QU5" s="68"/>
      <c r="QV5" s="68"/>
      <c r="QW5" s="68"/>
      <c r="QX5" s="68"/>
      <c r="QY5" s="68"/>
      <c r="QZ5" s="68"/>
      <c r="RA5" s="68"/>
      <c r="RB5" s="68"/>
      <c r="RC5" s="68"/>
      <c r="RD5" s="68"/>
      <c r="RE5" s="68"/>
      <c r="RF5" s="68"/>
      <c r="RG5" s="68"/>
      <c r="RH5" s="68"/>
      <c r="RI5" s="68"/>
      <c r="RJ5" s="68"/>
      <c r="RK5" s="68"/>
      <c r="RL5" s="68"/>
      <c r="RM5" s="68"/>
      <c r="RN5" s="68"/>
      <c r="RO5" s="68"/>
      <c r="RP5" s="68"/>
      <c r="RQ5" s="68"/>
      <c r="RR5" s="68"/>
      <c r="RS5" s="68"/>
      <c r="RT5" s="68"/>
      <c r="RU5" s="68"/>
      <c r="RV5" s="68"/>
      <c r="RW5" s="68"/>
      <c r="RX5" s="68"/>
      <c r="RY5" s="68"/>
      <c r="RZ5" s="68"/>
      <c r="SA5" s="68"/>
      <c r="SB5" s="68"/>
      <c r="SC5" s="68"/>
      <c r="SD5" s="68"/>
      <c r="SE5" s="68"/>
      <c r="SF5" s="68"/>
      <c r="SG5" s="68"/>
      <c r="SH5" s="68"/>
      <c r="SI5" s="68"/>
      <c r="SJ5" s="68"/>
      <c r="SK5" s="68"/>
      <c r="SL5" s="68"/>
      <c r="SM5" s="68"/>
      <c r="SN5" s="68"/>
      <c r="SO5" s="68"/>
      <c r="SP5" s="68"/>
      <c r="SQ5" s="68"/>
      <c r="SR5" s="68"/>
      <c r="SS5" s="68"/>
      <c r="ST5" s="68"/>
      <c r="SU5" s="68"/>
      <c r="SV5" s="68"/>
      <c r="SW5" s="68"/>
      <c r="SX5" s="68"/>
      <c r="SY5" s="68"/>
      <c r="SZ5" s="68"/>
      <c r="TA5" s="68"/>
      <c r="TB5" s="68"/>
      <c r="TC5" s="68"/>
      <c r="TD5" s="68"/>
      <c r="TE5" s="68"/>
      <c r="TF5" s="68"/>
      <c r="TG5" s="68"/>
      <c r="TH5" s="68"/>
      <c r="TI5" s="68"/>
      <c r="TJ5" s="68"/>
      <c r="TK5" s="68"/>
      <c r="TL5" s="68"/>
      <c r="TM5" s="68"/>
      <c r="TN5" s="68"/>
      <c r="TO5" s="68"/>
      <c r="TP5" s="68"/>
      <c r="TQ5" s="68"/>
      <c r="TR5" s="68"/>
      <c r="TS5" s="68"/>
      <c r="TT5" s="68"/>
      <c r="TU5" s="68"/>
      <c r="TV5" s="68"/>
      <c r="TW5" s="68"/>
      <c r="TX5" s="68"/>
      <c r="TY5" s="68"/>
      <c r="TZ5" s="68"/>
      <c r="UA5" s="68"/>
      <c r="UB5" s="68"/>
      <c r="UC5" s="68"/>
      <c r="UD5" s="68"/>
      <c r="UE5" s="68"/>
      <c r="UF5" s="68"/>
      <c r="UG5" s="68"/>
      <c r="UH5" s="68"/>
      <c r="UI5" s="68"/>
      <c r="UJ5" s="68"/>
      <c r="UK5" s="68"/>
      <c r="UL5" s="68"/>
      <c r="UM5" s="68"/>
      <c r="UN5" s="68"/>
      <c r="UO5" s="68"/>
      <c r="UP5" s="68"/>
      <c r="UQ5" s="68"/>
      <c r="UR5" s="68"/>
      <c r="US5" s="68"/>
      <c r="UT5" s="68"/>
      <c r="UU5" s="68"/>
      <c r="UV5" s="68"/>
      <c r="UW5" s="68"/>
      <c r="UX5" s="68"/>
      <c r="UY5" s="68"/>
      <c r="UZ5" s="68"/>
      <c r="VA5" s="68"/>
      <c r="VB5" s="68"/>
      <c r="VC5" s="68"/>
      <c r="VD5" s="68"/>
      <c r="VE5" s="68"/>
      <c r="VF5" s="68"/>
      <c r="VG5" s="68"/>
      <c r="VH5" s="68"/>
      <c r="VI5" s="68"/>
      <c r="VJ5" s="68"/>
      <c r="VK5" s="68"/>
      <c r="VL5" s="68"/>
      <c r="VM5" s="68"/>
      <c r="VN5" s="68"/>
      <c r="VO5" s="68"/>
      <c r="VP5" s="68"/>
      <c r="VQ5" s="68"/>
      <c r="VR5" s="68"/>
      <c r="VS5" s="68"/>
      <c r="VT5" s="68"/>
      <c r="VU5" s="68"/>
      <c r="VV5" s="68"/>
      <c r="VW5" s="68"/>
      <c r="VX5" s="68"/>
      <c r="VY5" s="68"/>
      <c r="VZ5" s="68"/>
      <c r="WA5" s="68"/>
      <c r="WB5" s="68"/>
      <c r="WC5" s="68"/>
      <c r="WD5" s="68"/>
      <c r="WE5" s="68"/>
      <c r="WF5" s="68"/>
      <c r="WG5" s="68"/>
      <c r="WH5" s="68"/>
      <c r="WI5" s="68"/>
      <c r="WJ5" s="68"/>
      <c r="WK5" s="68"/>
      <c r="WL5" s="68"/>
      <c r="WM5" s="68"/>
      <c r="WN5" s="68"/>
      <c r="WO5" s="68"/>
      <c r="WP5" s="68"/>
      <c r="WQ5" s="68"/>
      <c r="WR5" s="68"/>
      <c r="WS5" s="68"/>
      <c r="WT5" s="68"/>
      <c r="WU5" s="68"/>
      <c r="WV5" s="68"/>
      <c r="WW5" s="68"/>
      <c r="WX5" s="68"/>
      <c r="WY5" s="68"/>
      <c r="WZ5" s="68"/>
      <c r="XA5" s="68"/>
      <c r="XB5" s="68"/>
      <c r="XC5" s="68"/>
      <c r="XD5" s="68"/>
      <c r="XE5" s="68"/>
      <c r="XF5" s="68"/>
      <c r="XG5" s="68"/>
      <c r="XH5" s="68"/>
      <c r="XI5" s="68"/>
      <c r="XJ5" s="68"/>
      <c r="XK5" s="68"/>
      <c r="XL5" s="68"/>
      <c r="XM5" s="68"/>
      <c r="XN5" s="68"/>
      <c r="XO5" s="68"/>
      <c r="XP5" s="68"/>
      <c r="XQ5" s="68"/>
      <c r="XR5" s="68"/>
      <c r="XS5" s="68"/>
      <c r="XT5" s="68"/>
      <c r="XU5" s="68"/>
      <c r="XV5" s="68"/>
      <c r="XW5" s="68"/>
      <c r="XX5" s="68"/>
      <c r="XY5" s="68"/>
      <c r="XZ5" s="68"/>
      <c r="YA5" s="68"/>
      <c r="YB5" s="68"/>
      <c r="YC5" s="68"/>
      <c r="YD5" s="68"/>
      <c r="YE5" s="68"/>
      <c r="YF5" s="68"/>
      <c r="YG5" s="68"/>
      <c r="YH5" s="68"/>
      <c r="YI5" s="68"/>
      <c r="YJ5" s="68"/>
      <c r="YK5" s="68"/>
      <c r="YL5" s="68"/>
      <c r="YM5" s="68"/>
      <c r="YN5" s="68"/>
      <c r="YO5" s="68"/>
      <c r="YP5" s="68"/>
      <c r="YQ5" s="68"/>
      <c r="YR5" s="68"/>
      <c r="YS5" s="68"/>
      <c r="YT5" s="68"/>
      <c r="YU5" s="68"/>
      <c r="YV5" s="68"/>
      <c r="YW5" s="68"/>
      <c r="YX5" s="68"/>
      <c r="YY5" s="68"/>
      <c r="YZ5" s="68"/>
      <c r="ZA5" s="68"/>
      <c r="ZB5" s="68"/>
      <c r="ZC5" s="68"/>
      <c r="ZD5" s="68"/>
      <c r="ZE5" s="68"/>
      <c r="ZF5" s="68"/>
      <c r="ZG5" s="68"/>
      <c r="ZH5" s="68"/>
      <c r="ZI5" s="68"/>
      <c r="ZJ5" s="68"/>
      <c r="ZK5" s="68"/>
      <c r="ZL5" s="68"/>
      <c r="ZM5" s="68"/>
      <c r="ZN5" s="68"/>
      <c r="ZO5" s="68"/>
      <c r="ZP5" s="68"/>
      <c r="ZQ5" s="68"/>
      <c r="ZR5" s="68"/>
      <c r="ZS5" s="68"/>
      <c r="ZT5" s="68"/>
      <c r="ZU5" s="68"/>
      <c r="ZV5" s="68"/>
      <c r="ZW5" s="68"/>
      <c r="ZX5" s="68"/>
      <c r="ZY5" s="68"/>
      <c r="ZZ5" s="68"/>
      <c r="AAA5" s="68"/>
      <c r="AAB5" s="68"/>
      <c r="AAC5" s="68"/>
      <c r="AAD5" s="68"/>
      <c r="AAE5" s="68"/>
      <c r="AAF5" s="68"/>
      <c r="AAG5" s="68"/>
      <c r="AAH5" s="68"/>
      <c r="AAI5" s="68"/>
      <c r="AAJ5" s="68"/>
      <c r="AAK5" s="68"/>
      <c r="AAL5" s="68"/>
      <c r="AAM5" s="68"/>
      <c r="AAN5" s="68"/>
      <c r="AAO5" s="68"/>
      <c r="AAP5" s="68"/>
      <c r="AAQ5" s="68"/>
      <c r="AAR5" s="68"/>
      <c r="AAS5" s="68"/>
      <c r="AAT5" s="68"/>
      <c r="AAU5" s="68"/>
      <c r="AAV5" s="68"/>
      <c r="AAW5" s="68"/>
      <c r="AAX5" s="68"/>
      <c r="AAY5" s="68"/>
      <c r="AAZ5" s="68"/>
      <c r="ABA5" s="68"/>
      <c r="ABB5" s="68"/>
      <c r="ABC5" s="68"/>
      <c r="ABD5" s="68"/>
      <c r="ABE5" s="68"/>
      <c r="ABF5" s="68"/>
      <c r="ABG5" s="68"/>
      <c r="ABH5" s="68"/>
      <c r="ABI5" s="68"/>
      <c r="ABJ5" s="68"/>
      <c r="ABK5" s="68"/>
      <c r="ABL5" s="68"/>
      <c r="ABM5" s="68"/>
      <c r="ABN5" s="68"/>
      <c r="ABO5" s="68"/>
      <c r="ABP5" s="68"/>
      <c r="ABQ5" s="68"/>
      <c r="ABR5" s="68"/>
      <c r="ABS5" s="68"/>
      <c r="ABT5" s="68"/>
      <c r="ABU5" s="68"/>
      <c r="ABV5" s="68"/>
      <c r="ABW5" s="68"/>
      <c r="ABX5" s="68"/>
      <c r="ABY5" s="68"/>
      <c r="ABZ5" s="68"/>
      <c r="ACA5" s="68"/>
      <c r="ACB5" s="68"/>
      <c r="ACC5" s="68"/>
      <c r="ACD5" s="68"/>
      <c r="ACE5" s="68"/>
      <c r="ACF5" s="68"/>
      <c r="ACG5" s="68"/>
      <c r="ACH5" s="68"/>
      <c r="ACI5" s="68"/>
      <c r="ACJ5" s="68"/>
      <c r="ACK5" s="68"/>
      <c r="ACL5" s="68"/>
      <c r="ACM5" s="68"/>
      <c r="ACN5" s="68"/>
      <c r="ACO5" s="68"/>
      <c r="ACP5" s="68"/>
      <c r="ACQ5" s="68"/>
      <c r="ACR5" s="68"/>
      <c r="ACS5" s="68"/>
      <c r="ACT5" s="68"/>
      <c r="ACU5" s="68"/>
      <c r="ACV5" s="68"/>
      <c r="ACW5" s="68"/>
      <c r="ACX5" s="68"/>
      <c r="ACY5" s="68"/>
      <c r="ACZ5" s="68"/>
      <c r="ADA5" s="68"/>
      <c r="ADB5" s="68"/>
      <c r="ADC5" s="68"/>
      <c r="ADD5" s="68"/>
      <c r="ADE5" s="68"/>
      <c r="ADF5" s="68"/>
      <c r="ADG5" s="68"/>
      <c r="ADH5" s="68"/>
      <c r="ADI5" s="68"/>
      <c r="ADJ5" s="68"/>
      <c r="ADK5" s="68"/>
      <c r="ADL5" s="68"/>
      <c r="ADM5" s="68"/>
      <c r="ADN5" s="68"/>
      <c r="ADO5" s="68"/>
      <c r="ADP5" s="68"/>
      <c r="ADQ5" s="68"/>
      <c r="ADR5" s="68"/>
      <c r="ADS5" s="68"/>
      <c r="ADT5" s="68"/>
      <c r="ADU5" s="68"/>
      <c r="ADV5" s="68"/>
      <c r="ADW5" s="68"/>
      <c r="ADX5" s="68"/>
      <c r="ADY5" s="68"/>
      <c r="ADZ5" s="68"/>
      <c r="AEA5" s="68"/>
      <c r="AEB5" s="68"/>
      <c r="AEC5" s="68"/>
      <c r="AED5" s="68"/>
      <c r="AEE5" s="68"/>
      <c r="AEF5" s="68"/>
      <c r="AEG5" s="68"/>
      <c r="AEH5" s="68"/>
      <c r="AEI5" s="68"/>
      <c r="AEJ5" s="68"/>
      <c r="AEK5" s="68"/>
      <c r="AEL5" s="68"/>
      <c r="AEM5" s="68"/>
      <c r="AEN5" s="68"/>
      <c r="AEO5" s="68"/>
      <c r="AEP5" s="68"/>
      <c r="AEQ5" s="68"/>
      <c r="AER5" s="68"/>
      <c r="AES5" s="68"/>
      <c r="AET5" s="68"/>
      <c r="AEU5" s="68"/>
      <c r="AEV5" s="68"/>
      <c r="AEW5" s="68"/>
      <c r="AEX5" s="68"/>
      <c r="AEY5" s="68"/>
      <c r="AEZ5" s="68"/>
      <c r="AFA5" s="68"/>
      <c r="AFB5" s="68"/>
      <c r="AFC5" s="68"/>
      <c r="AFD5" s="68"/>
      <c r="AFE5" s="68"/>
      <c r="AFF5" s="68"/>
      <c r="AFG5" s="68"/>
      <c r="AFH5" s="68"/>
      <c r="AFI5" s="68"/>
      <c r="AFJ5" s="68"/>
      <c r="AFK5" s="68"/>
      <c r="AFL5" s="68"/>
      <c r="AFM5" s="68"/>
      <c r="AFN5" s="68"/>
      <c r="AFO5" s="68"/>
      <c r="AFP5" s="68"/>
      <c r="AFQ5" s="68"/>
      <c r="AFR5" s="68"/>
      <c r="AFS5" s="68"/>
      <c r="AFT5" s="68"/>
      <c r="AFU5" s="68"/>
      <c r="AFV5" s="68"/>
      <c r="AFW5" s="68"/>
      <c r="AFX5" s="68"/>
      <c r="AFY5" s="68"/>
      <c r="AFZ5" s="68"/>
      <c r="AGA5" s="68"/>
      <c r="AGB5" s="68"/>
      <c r="AGC5" s="68"/>
      <c r="AGD5" s="68"/>
      <c r="AGE5" s="68"/>
      <c r="AGF5" s="68"/>
      <c r="AGG5" s="68"/>
      <c r="AGH5" s="68"/>
      <c r="AGI5" s="68"/>
      <c r="AGJ5" s="68"/>
      <c r="AGK5" s="68"/>
      <c r="AGL5" s="68"/>
      <c r="AGM5" s="68"/>
      <c r="AGN5" s="68"/>
      <c r="AGO5" s="68"/>
      <c r="AGP5" s="68"/>
      <c r="AGQ5" s="68"/>
      <c r="AGR5" s="68"/>
      <c r="AGS5" s="68"/>
      <c r="AGT5" s="68"/>
      <c r="AGU5" s="68"/>
      <c r="AGV5" s="68"/>
      <c r="AGW5" s="68"/>
      <c r="AGX5" s="68"/>
      <c r="AGY5" s="68"/>
      <c r="AGZ5" s="68"/>
      <c r="AHA5" s="68"/>
      <c r="AHB5" s="68"/>
      <c r="AHC5" s="68"/>
      <c r="AHD5" s="68"/>
      <c r="AHE5" s="68"/>
      <c r="AHF5" s="68"/>
      <c r="AHG5" s="68"/>
      <c r="AHH5" s="68"/>
      <c r="AHI5" s="68"/>
      <c r="AHJ5" s="68"/>
      <c r="AHK5" s="68"/>
      <c r="AHL5" s="68"/>
      <c r="AHM5" s="68"/>
      <c r="AHN5" s="68"/>
      <c r="AHO5" s="68"/>
      <c r="AHP5" s="68"/>
      <c r="AHQ5" s="68"/>
      <c r="AHR5" s="68"/>
      <c r="AHS5" s="68"/>
      <c r="AHT5" s="68"/>
      <c r="AHU5" s="68"/>
      <c r="AHV5" s="68"/>
      <c r="AHW5" s="68"/>
      <c r="AHX5" s="68"/>
      <c r="AHY5" s="68"/>
      <c r="AHZ5" s="68"/>
      <c r="AIA5" s="68"/>
      <c r="AIB5" s="68"/>
      <c r="AIC5" s="68"/>
      <c r="AID5" s="68"/>
      <c r="AIE5" s="68"/>
      <c r="AIF5" s="68"/>
      <c r="AIG5" s="68"/>
      <c r="AIH5" s="68"/>
      <c r="AII5" s="68"/>
      <c r="AIJ5" s="68"/>
      <c r="AIK5" s="68"/>
      <c r="AIL5" s="68"/>
      <c r="AIM5" s="68"/>
      <c r="AIN5" s="68"/>
      <c r="AIO5" s="68"/>
      <c r="AIP5" s="68"/>
      <c r="AIQ5" s="68"/>
      <c r="AIR5" s="68"/>
      <c r="AIS5" s="68"/>
      <c r="AIT5" s="68"/>
      <c r="AIU5" s="68"/>
      <c r="AIV5" s="68"/>
      <c r="AIW5" s="68"/>
      <c r="AIX5" s="68"/>
      <c r="AIY5" s="68"/>
      <c r="AIZ5" s="68"/>
      <c r="AJA5" s="68"/>
      <c r="AJB5" s="68"/>
      <c r="AJC5" s="68"/>
      <c r="AJD5" s="68"/>
      <c r="AJE5" s="68"/>
      <c r="AJF5" s="68"/>
      <c r="AJG5" s="68"/>
      <c r="AJH5" s="68"/>
      <c r="AJI5" s="68"/>
      <c r="AJJ5" s="68"/>
      <c r="AJK5" s="68"/>
      <c r="AJL5" s="68"/>
      <c r="AJM5" s="68"/>
      <c r="AJN5" s="68"/>
      <c r="AJO5" s="68"/>
      <c r="AJP5" s="68"/>
      <c r="AJQ5" s="68"/>
      <c r="AJR5" s="68"/>
      <c r="AJS5" s="68"/>
      <c r="AJT5" s="68"/>
      <c r="AJU5" s="68"/>
      <c r="AJV5" s="68"/>
      <c r="AJW5" s="68"/>
      <c r="AJX5" s="68"/>
      <c r="AJY5" s="68"/>
      <c r="AJZ5" s="68"/>
      <c r="AKA5" s="68"/>
      <c r="AKB5" s="68"/>
      <c r="AKC5" s="68"/>
      <c r="AKD5" s="68"/>
      <c r="AKE5" s="68"/>
      <c r="AKF5" s="68"/>
      <c r="AKG5" s="68"/>
      <c r="AKH5" s="68"/>
      <c r="AKI5" s="68"/>
      <c r="AKJ5" s="68"/>
      <c r="AKK5" s="68"/>
      <c r="AKL5" s="68"/>
      <c r="AKM5" s="68"/>
      <c r="AKN5" s="68"/>
      <c r="AKO5" s="68"/>
      <c r="AKP5" s="68"/>
      <c r="AKQ5" s="68"/>
      <c r="AKR5" s="68"/>
      <c r="AKS5" s="68"/>
      <c r="AKT5" s="68"/>
      <c r="AKU5" s="68"/>
      <c r="AKV5" s="68"/>
      <c r="AKW5" s="68"/>
      <c r="AKX5" s="68"/>
      <c r="AKY5" s="68"/>
      <c r="AKZ5" s="68"/>
      <c r="ALA5" s="68"/>
      <c r="ALB5" s="68"/>
      <c r="ALC5" s="68"/>
      <c r="ALD5" s="68"/>
      <c r="ALE5" s="68"/>
      <c r="ALF5" s="68"/>
      <c r="ALG5" s="68"/>
      <c r="ALH5" s="68"/>
      <c r="ALI5" s="68"/>
      <c r="ALJ5" s="68"/>
      <c r="ALK5" s="68"/>
      <c r="ALL5" s="68"/>
      <c r="ALM5" s="68"/>
      <c r="ALN5" s="68"/>
      <c r="ALO5" s="68"/>
      <c r="ALP5" s="68"/>
      <c r="ALQ5" s="68"/>
      <c r="ALR5" s="68"/>
      <c r="ALS5" s="68"/>
      <c r="ALT5" s="68"/>
      <c r="ALU5" s="68"/>
      <c r="ALV5" s="68"/>
      <c r="ALW5" s="68"/>
      <c r="ALX5" s="68"/>
      <c r="ALY5" s="68"/>
      <c r="ALZ5" s="68"/>
      <c r="AMA5" s="68"/>
      <c r="AMB5" s="68"/>
      <c r="AMC5" s="68"/>
      <c r="AMD5" s="68"/>
      <c r="AME5" s="68"/>
      <c r="AMF5" s="68"/>
      <c r="AMG5" s="68"/>
      <c r="AMH5" s="68"/>
      <c r="AMI5" s="68"/>
      <c r="AMJ5" s="68"/>
      <c r="AMK5" s="68"/>
      <c r="AML5" s="68"/>
      <c r="AMM5" s="68"/>
      <c r="AMN5" s="68"/>
      <c r="AMO5" s="68"/>
      <c r="AMP5" s="68"/>
      <c r="AMQ5" s="68"/>
      <c r="AMR5" s="68"/>
      <c r="AMS5" s="68"/>
      <c r="AMT5" s="68"/>
      <c r="AMU5" s="68"/>
      <c r="AMV5" s="68"/>
      <c r="AMW5" s="68"/>
      <c r="AMX5" s="68"/>
      <c r="AMY5" s="68"/>
      <c r="AMZ5" s="68"/>
      <c r="ANA5" s="68"/>
      <c r="ANB5" s="68"/>
      <c r="ANC5" s="68"/>
      <c r="AND5" s="68"/>
      <c r="ANE5" s="68"/>
      <c r="ANF5" s="68"/>
      <c r="ANG5" s="68"/>
      <c r="ANH5" s="68"/>
      <c r="ANI5" s="68"/>
      <c r="ANJ5" s="68"/>
      <c r="ANK5" s="68"/>
      <c r="ANL5" s="68"/>
      <c r="ANM5" s="68"/>
      <c r="ANN5" s="68"/>
      <c r="ANO5" s="68"/>
      <c r="ANP5" s="68"/>
      <c r="ANQ5" s="68"/>
      <c r="ANR5" s="68"/>
      <c r="ANS5" s="68"/>
      <c r="ANT5" s="68"/>
      <c r="ANU5" s="68"/>
      <c r="ANV5" s="68"/>
      <c r="ANW5" s="68"/>
      <c r="ANX5" s="68"/>
      <c r="ANY5" s="68"/>
      <c r="ANZ5" s="68"/>
      <c r="AOA5" s="68"/>
      <c r="AOB5" s="68"/>
      <c r="AOC5" s="68"/>
      <c r="AOD5" s="68"/>
      <c r="AOE5" s="68"/>
      <c r="AOF5" s="68"/>
      <c r="AOG5" s="68"/>
      <c r="AOH5" s="68"/>
      <c r="AOI5" s="68"/>
      <c r="AOJ5" s="68"/>
      <c r="AOK5" s="68"/>
      <c r="AOL5" s="68"/>
      <c r="AOM5" s="68"/>
      <c r="AON5" s="68"/>
      <c r="AOO5" s="68"/>
      <c r="AOP5" s="68"/>
      <c r="AOQ5" s="68"/>
      <c r="AOR5" s="68"/>
      <c r="AOS5" s="68"/>
      <c r="AOT5" s="68"/>
      <c r="AOU5" s="68"/>
      <c r="AOV5" s="68"/>
      <c r="AOW5" s="68"/>
      <c r="AOX5" s="68"/>
      <c r="AOY5" s="68"/>
      <c r="AOZ5" s="68"/>
      <c r="APA5" s="68"/>
      <c r="APB5" s="68"/>
      <c r="APC5" s="68"/>
      <c r="APD5" s="68"/>
      <c r="APE5" s="68"/>
      <c r="APF5" s="68"/>
      <c r="APG5" s="68"/>
      <c r="APH5" s="68"/>
      <c r="API5" s="68"/>
      <c r="APJ5" s="68"/>
      <c r="APK5" s="68"/>
      <c r="APL5" s="68"/>
      <c r="APM5" s="68"/>
      <c r="APN5" s="68"/>
      <c r="APO5" s="68"/>
      <c r="APP5" s="68"/>
      <c r="APQ5" s="68"/>
      <c r="APR5" s="68"/>
      <c r="APS5" s="68"/>
      <c r="APT5" s="68"/>
      <c r="APU5" s="68"/>
      <c r="APV5" s="68"/>
      <c r="APW5" s="68"/>
      <c r="APX5" s="68"/>
      <c r="APY5" s="68"/>
      <c r="APZ5" s="68"/>
      <c r="AQA5" s="68"/>
      <c r="AQB5" s="68"/>
      <c r="AQC5" s="68"/>
      <c r="AQD5" s="68"/>
      <c r="AQE5" s="68"/>
      <c r="AQF5" s="68"/>
      <c r="AQG5" s="68"/>
      <c r="AQH5" s="68"/>
      <c r="AQI5" s="68"/>
      <c r="AQJ5" s="68"/>
      <c r="AQK5" s="68"/>
      <c r="AQL5" s="68"/>
      <c r="AQM5" s="68"/>
      <c r="AQN5" s="68"/>
      <c r="AQO5" s="68"/>
      <c r="AQP5" s="68"/>
      <c r="AQQ5" s="68"/>
      <c r="AQR5" s="68"/>
      <c r="AQS5" s="68"/>
      <c r="AQT5" s="68"/>
      <c r="AQU5" s="68"/>
      <c r="AQV5" s="68"/>
      <c r="AQW5" s="68"/>
      <c r="AQX5" s="68"/>
      <c r="AQY5" s="68"/>
      <c r="AQZ5" s="68"/>
      <c r="ARA5" s="68"/>
      <c r="ARB5" s="68"/>
      <c r="ARC5" s="68"/>
      <c r="ARD5" s="68"/>
      <c r="ARE5" s="68"/>
      <c r="ARF5" s="68"/>
      <c r="ARG5" s="68"/>
      <c r="ARH5" s="68"/>
      <c r="ARI5" s="68"/>
      <c r="ARJ5" s="68"/>
      <c r="ARK5" s="68"/>
      <c r="ARL5" s="68"/>
      <c r="ARM5" s="68"/>
      <c r="ARN5" s="68"/>
      <c r="ARO5" s="68"/>
      <c r="ARP5" s="68"/>
      <c r="ARQ5" s="68"/>
      <c r="ARR5" s="68"/>
      <c r="ARS5" s="68"/>
      <c r="ART5" s="68"/>
      <c r="ARU5" s="68"/>
      <c r="ARV5" s="68"/>
      <c r="ARW5" s="68"/>
      <c r="ARX5" s="68"/>
      <c r="ARY5" s="68"/>
      <c r="ARZ5" s="68"/>
      <c r="ASA5" s="68"/>
      <c r="ASB5" s="68"/>
      <c r="ASC5" s="68"/>
      <c r="ASD5" s="68"/>
      <c r="ASE5" s="68"/>
      <c r="ASF5" s="68"/>
      <c r="ASG5" s="68"/>
      <c r="ASH5" s="68"/>
      <c r="ASI5" s="68"/>
      <c r="ASJ5" s="68"/>
      <c r="ASK5" s="68"/>
      <c r="ASL5" s="68"/>
      <c r="ASM5" s="68"/>
      <c r="ASN5" s="68"/>
      <c r="ASO5" s="68"/>
      <c r="ASP5" s="68"/>
      <c r="ASQ5" s="68"/>
      <c r="ASR5" s="68"/>
      <c r="ASS5" s="68"/>
      <c r="AST5" s="68"/>
      <c r="ASU5" s="68"/>
      <c r="ASV5" s="68"/>
      <c r="ASW5" s="68"/>
      <c r="ASX5" s="68"/>
      <c r="ASY5" s="68"/>
      <c r="ASZ5" s="68"/>
      <c r="ATA5" s="68"/>
      <c r="ATB5" s="68"/>
      <c r="ATC5" s="68"/>
      <c r="ATD5" s="68"/>
      <c r="ATE5" s="68"/>
      <c r="ATF5" s="68"/>
      <c r="ATG5" s="68"/>
      <c r="ATH5" s="68"/>
      <c r="ATI5" s="68"/>
      <c r="ATJ5" s="68"/>
      <c r="ATK5" s="68"/>
      <c r="ATL5" s="68"/>
      <c r="ATM5" s="68"/>
      <c r="ATN5" s="68"/>
      <c r="ATO5" s="68"/>
      <c r="ATP5" s="68"/>
      <c r="ATQ5" s="68"/>
      <c r="ATR5" s="68"/>
      <c r="ATS5" s="68"/>
      <c r="ATT5" s="68"/>
      <c r="ATU5" s="68"/>
      <c r="ATV5" s="68"/>
      <c r="ATW5" s="68"/>
      <c r="ATX5" s="68"/>
      <c r="ATY5" s="68"/>
      <c r="ATZ5" s="68"/>
      <c r="AUA5" s="68"/>
      <c r="AUB5" s="68"/>
      <c r="AUC5" s="68"/>
      <c r="AUD5" s="68"/>
      <c r="AUE5" s="68"/>
      <c r="AUF5" s="68"/>
      <c r="AUG5" s="68"/>
      <c r="AUH5" s="68"/>
      <c r="AUI5" s="68"/>
      <c r="AUJ5" s="68"/>
      <c r="AUK5" s="68"/>
      <c r="AUL5" s="68"/>
      <c r="AUM5" s="68"/>
      <c r="AUN5" s="68"/>
      <c r="AUO5" s="68"/>
      <c r="AUP5" s="68"/>
      <c r="AUQ5" s="68"/>
      <c r="AUR5" s="68"/>
      <c r="AUS5" s="68"/>
      <c r="AUT5" s="68"/>
      <c r="AUU5" s="68"/>
      <c r="AUV5" s="68"/>
      <c r="AUW5" s="68"/>
      <c r="AUX5" s="68"/>
      <c r="AUY5" s="68"/>
      <c r="AUZ5" s="68"/>
      <c r="AVA5" s="68"/>
      <c r="AVB5" s="68"/>
      <c r="AVC5" s="68"/>
      <c r="AVD5" s="68"/>
      <c r="AVE5" s="68"/>
      <c r="AVF5" s="68"/>
      <c r="AVG5" s="68"/>
      <c r="AVH5" s="68"/>
      <c r="AVI5" s="68"/>
      <c r="AVJ5" s="68"/>
      <c r="AVK5" s="68"/>
      <c r="AVL5" s="68"/>
      <c r="AVM5" s="68"/>
      <c r="AVN5" s="68"/>
      <c r="AVO5" s="68"/>
      <c r="AVP5" s="68"/>
      <c r="AVQ5" s="68"/>
      <c r="AVR5" s="68"/>
      <c r="AVS5" s="68"/>
      <c r="AVT5" s="68"/>
      <c r="AVU5" s="68"/>
      <c r="AVV5" s="68"/>
      <c r="AVW5" s="68"/>
      <c r="AVX5" s="68"/>
      <c r="AVY5" s="68"/>
      <c r="AVZ5" s="68"/>
      <c r="AWA5" s="68"/>
      <c r="AWB5" s="68"/>
      <c r="AWC5" s="68"/>
      <c r="AWD5" s="68"/>
      <c r="AWE5" s="68"/>
      <c r="AWF5" s="68"/>
      <c r="AWG5" s="68"/>
      <c r="AWH5" s="68"/>
      <c r="AWI5" s="68"/>
      <c r="AWJ5" s="68"/>
      <c r="AWK5" s="68"/>
      <c r="AWL5" s="68"/>
      <c r="AWM5" s="68"/>
      <c r="AWN5" s="68"/>
      <c r="AWO5" s="68"/>
      <c r="AWP5" s="68"/>
      <c r="AWQ5" s="68"/>
      <c r="AWR5" s="68"/>
      <c r="AWS5" s="68"/>
      <c r="AWT5" s="68"/>
      <c r="AWU5" s="68"/>
      <c r="AWV5" s="68"/>
      <c r="AWW5" s="68"/>
      <c r="AWX5" s="68"/>
      <c r="AWY5" s="68"/>
      <c r="AWZ5" s="68"/>
      <c r="AXA5" s="68"/>
      <c r="AXB5" s="68"/>
      <c r="AXC5" s="68"/>
      <c r="AXD5" s="68"/>
      <c r="AXE5" s="68"/>
      <c r="AXF5" s="68"/>
      <c r="AXG5" s="68"/>
      <c r="AXH5" s="68"/>
      <c r="AXI5" s="68"/>
      <c r="AXJ5" s="68"/>
      <c r="AXK5" s="68"/>
      <c r="AXL5" s="68"/>
      <c r="AXM5" s="68"/>
      <c r="AXN5" s="68"/>
      <c r="AXO5" s="68"/>
      <c r="AXP5" s="68"/>
      <c r="AXQ5" s="68"/>
      <c r="AXR5" s="68"/>
      <c r="AXS5" s="68"/>
      <c r="AXT5" s="68"/>
      <c r="AXU5" s="68"/>
      <c r="AXV5" s="68"/>
      <c r="AXW5" s="68"/>
      <c r="AXX5" s="68"/>
      <c r="AXY5" s="68"/>
      <c r="AXZ5" s="68"/>
      <c r="AYA5" s="68"/>
      <c r="AYB5" s="68"/>
      <c r="AYC5" s="68"/>
      <c r="AYD5" s="68"/>
      <c r="AYE5" s="68"/>
      <c r="AYF5" s="68"/>
      <c r="AYG5" s="68"/>
      <c r="AYH5" s="68"/>
      <c r="AYI5" s="68"/>
      <c r="AYJ5" s="68"/>
      <c r="AYK5" s="68"/>
      <c r="AYL5" s="68"/>
      <c r="AYM5" s="68"/>
      <c r="AYN5" s="68"/>
      <c r="AYO5" s="68"/>
      <c r="AYP5" s="68"/>
      <c r="AYQ5" s="68"/>
      <c r="AYR5" s="68"/>
      <c r="AYS5" s="68"/>
      <c r="AYT5" s="68"/>
      <c r="AYU5" s="68"/>
      <c r="AYV5" s="68"/>
      <c r="AYW5" s="68"/>
      <c r="AYX5" s="68"/>
      <c r="AYY5" s="68"/>
      <c r="AYZ5" s="68"/>
      <c r="AZA5" s="68"/>
      <c r="AZB5" s="68"/>
      <c r="AZC5" s="68"/>
      <c r="AZD5" s="68"/>
      <c r="AZE5" s="68"/>
      <c r="AZF5" s="68"/>
      <c r="AZG5" s="68"/>
      <c r="AZH5" s="68"/>
      <c r="AZI5" s="68"/>
      <c r="AZJ5" s="68"/>
      <c r="AZK5" s="68"/>
      <c r="AZL5" s="68"/>
      <c r="AZM5" s="68"/>
      <c r="AZN5" s="68"/>
      <c r="AZO5" s="68"/>
      <c r="AZP5" s="68"/>
      <c r="AZQ5" s="68"/>
      <c r="AZR5" s="68"/>
      <c r="AZS5" s="68"/>
      <c r="AZT5" s="68"/>
      <c r="AZU5" s="68"/>
      <c r="AZV5" s="68"/>
      <c r="AZW5" s="68"/>
      <c r="AZX5" s="68"/>
      <c r="AZY5" s="68"/>
      <c r="AZZ5" s="68"/>
      <c r="BAA5" s="68"/>
      <c r="BAB5" s="68"/>
      <c r="BAC5" s="68"/>
      <c r="BAD5" s="68"/>
      <c r="BAE5" s="68"/>
      <c r="BAF5" s="68"/>
      <c r="BAG5" s="68"/>
      <c r="BAH5" s="68"/>
      <c r="BAI5" s="68"/>
      <c r="BAJ5" s="68"/>
      <c r="BAK5" s="68"/>
      <c r="BAL5" s="68"/>
      <c r="BAM5" s="68"/>
      <c r="BAN5" s="68"/>
      <c r="BAO5" s="68"/>
      <c r="BAP5" s="68"/>
      <c r="BAQ5" s="68"/>
      <c r="BAR5" s="68"/>
      <c r="BAS5" s="68"/>
      <c r="BAT5" s="68"/>
      <c r="BAU5" s="68"/>
      <c r="BAV5" s="68"/>
      <c r="BAW5" s="68"/>
      <c r="BAX5" s="68"/>
      <c r="BAY5" s="68"/>
      <c r="BAZ5" s="68"/>
      <c r="BBA5" s="68"/>
      <c r="BBB5" s="68"/>
      <c r="BBC5" s="68"/>
      <c r="BBD5" s="68"/>
      <c r="BBE5" s="68"/>
      <c r="BBF5" s="68"/>
      <c r="BBG5" s="68"/>
      <c r="BBH5" s="68"/>
      <c r="BBI5" s="68"/>
      <c r="BBJ5" s="68"/>
      <c r="BBK5" s="68"/>
      <c r="BBL5" s="68"/>
      <c r="BBM5" s="68"/>
      <c r="BBN5" s="68"/>
      <c r="BBO5" s="68"/>
      <c r="BBP5" s="68"/>
      <c r="BBQ5" s="68"/>
      <c r="BBR5" s="68"/>
      <c r="BBS5" s="68"/>
      <c r="BBT5" s="68"/>
      <c r="BBU5" s="68"/>
      <c r="BBV5" s="68"/>
      <c r="BBW5" s="68"/>
      <c r="BBX5" s="68"/>
      <c r="BBY5" s="68"/>
      <c r="BBZ5" s="68"/>
      <c r="BCA5" s="68"/>
      <c r="BCB5" s="68"/>
      <c r="BCC5" s="68"/>
      <c r="BCD5" s="68"/>
      <c r="BCE5" s="68"/>
      <c r="BCF5" s="68"/>
      <c r="BCG5" s="68"/>
      <c r="BCH5" s="68"/>
      <c r="BCI5" s="68"/>
      <c r="BCJ5" s="68"/>
      <c r="BCK5" s="68"/>
      <c r="BCL5" s="68"/>
      <c r="BCM5" s="68"/>
      <c r="BCN5" s="68"/>
      <c r="BCO5" s="68"/>
      <c r="BCP5" s="68"/>
      <c r="BCQ5" s="68"/>
      <c r="BCR5" s="68"/>
      <c r="BCS5" s="68"/>
      <c r="BCT5" s="68"/>
      <c r="BCU5" s="68"/>
      <c r="BCV5" s="68"/>
      <c r="BCW5" s="68"/>
      <c r="BCX5" s="68"/>
      <c r="BCY5" s="68"/>
      <c r="BCZ5" s="68"/>
      <c r="BDA5" s="68"/>
      <c r="BDB5" s="68"/>
      <c r="BDC5" s="68"/>
      <c r="BDD5" s="68"/>
      <c r="BDE5" s="68"/>
      <c r="BDF5" s="68"/>
      <c r="BDG5" s="68"/>
      <c r="BDH5" s="68"/>
      <c r="BDI5" s="68"/>
      <c r="BDJ5" s="68"/>
      <c r="BDK5" s="68"/>
      <c r="BDL5" s="68"/>
      <c r="BDM5" s="68"/>
      <c r="BDN5" s="68"/>
      <c r="BDO5" s="68"/>
      <c r="BDP5" s="68"/>
      <c r="BDQ5" s="68"/>
      <c r="BDR5" s="68"/>
      <c r="BDS5" s="68"/>
      <c r="BDT5" s="68"/>
      <c r="BDU5" s="68"/>
      <c r="BDV5" s="68"/>
      <c r="BDW5" s="68"/>
      <c r="BDX5" s="68"/>
      <c r="BDY5" s="68"/>
      <c r="BDZ5" s="68"/>
      <c r="BEA5" s="68"/>
      <c r="BEB5" s="68"/>
      <c r="BEC5" s="68"/>
      <c r="BED5" s="68"/>
      <c r="BEE5" s="68"/>
      <c r="BEF5" s="68"/>
      <c r="BEG5" s="68"/>
      <c r="BEH5" s="68"/>
      <c r="BEI5" s="68"/>
      <c r="BEJ5" s="68"/>
      <c r="BEK5" s="68"/>
      <c r="BEL5" s="68"/>
      <c r="BEM5" s="68"/>
      <c r="BEN5" s="68"/>
      <c r="BEO5" s="68"/>
      <c r="BEP5" s="68"/>
      <c r="BEQ5" s="68"/>
      <c r="BER5" s="68"/>
      <c r="BES5" s="68"/>
      <c r="BET5" s="68"/>
      <c r="BEU5" s="68"/>
      <c r="BEV5" s="68"/>
      <c r="BEW5" s="68"/>
      <c r="BEX5" s="68"/>
      <c r="BEY5" s="68"/>
      <c r="BEZ5" s="68"/>
      <c r="BFA5" s="68"/>
      <c r="BFB5" s="68"/>
      <c r="BFC5" s="68"/>
      <c r="BFD5" s="68"/>
      <c r="BFE5" s="68"/>
      <c r="BFF5" s="68"/>
      <c r="BFG5" s="68"/>
      <c r="BFH5" s="68"/>
      <c r="BFI5" s="68"/>
      <c r="BFJ5" s="68"/>
      <c r="BFK5" s="68"/>
      <c r="BFL5" s="68"/>
      <c r="BFM5" s="68"/>
      <c r="BFN5" s="68"/>
      <c r="BFO5" s="68"/>
      <c r="BFP5" s="68"/>
      <c r="BFQ5" s="68"/>
      <c r="BFR5" s="68"/>
      <c r="BFS5" s="68"/>
      <c r="BFT5" s="68"/>
      <c r="BFU5" s="68"/>
      <c r="BFV5" s="68"/>
      <c r="BFW5" s="68"/>
      <c r="BFX5" s="68"/>
      <c r="BFY5" s="68"/>
      <c r="BFZ5" s="68"/>
      <c r="BGA5" s="68"/>
      <c r="BGB5" s="68"/>
      <c r="BGC5" s="68"/>
      <c r="BGD5" s="68"/>
      <c r="BGE5" s="68"/>
      <c r="BGF5" s="68"/>
      <c r="BGG5" s="68"/>
      <c r="BGH5" s="68"/>
      <c r="BGI5" s="68"/>
      <c r="BGJ5" s="68"/>
      <c r="BGK5" s="68"/>
      <c r="BGL5" s="68"/>
      <c r="BGM5" s="68"/>
      <c r="BGN5" s="68"/>
      <c r="BGO5" s="68"/>
      <c r="BGP5" s="68"/>
      <c r="BGQ5" s="68"/>
      <c r="BGR5" s="68"/>
      <c r="BGS5" s="68"/>
      <c r="BGT5" s="68"/>
      <c r="BGU5" s="68"/>
      <c r="BGV5" s="68"/>
      <c r="BGW5" s="68"/>
      <c r="BGX5" s="68"/>
      <c r="BGY5" s="68"/>
      <c r="BGZ5" s="68"/>
      <c r="BHA5" s="68"/>
      <c r="BHB5" s="68"/>
      <c r="BHC5" s="68"/>
      <c r="BHD5" s="68"/>
      <c r="BHE5" s="68"/>
      <c r="BHF5" s="68"/>
      <c r="BHG5" s="68"/>
      <c r="BHH5" s="68"/>
      <c r="BHI5" s="68"/>
      <c r="BHJ5" s="68"/>
      <c r="BHK5" s="68"/>
      <c r="BHL5" s="68"/>
      <c r="BHM5" s="68"/>
      <c r="BHN5" s="68"/>
      <c r="BHO5" s="68"/>
      <c r="BHP5" s="68"/>
      <c r="BHQ5" s="68"/>
      <c r="BHR5" s="68"/>
      <c r="BHS5" s="68"/>
      <c r="BHT5" s="68"/>
      <c r="BHU5" s="68"/>
      <c r="BHV5" s="68"/>
      <c r="BHW5" s="68"/>
      <c r="BHX5" s="68"/>
      <c r="BHY5" s="68"/>
      <c r="BHZ5" s="68"/>
      <c r="BIA5" s="68"/>
      <c r="BIB5" s="68"/>
      <c r="BIC5" s="68"/>
      <c r="BID5" s="68"/>
      <c r="BIE5" s="68"/>
      <c r="BIF5" s="68"/>
      <c r="BIG5" s="68"/>
      <c r="BIH5" s="68"/>
      <c r="BII5" s="68"/>
      <c r="BIJ5" s="68"/>
      <c r="BIK5" s="68"/>
      <c r="BIL5" s="68"/>
      <c r="BIM5" s="68"/>
      <c r="BIN5" s="68"/>
      <c r="BIO5" s="68"/>
      <c r="BIP5" s="68"/>
      <c r="BIQ5" s="68"/>
      <c r="BIR5" s="68"/>
      <c r="BIS5" s="68"/>
      <c r="BIT5" s="68"/>
      <c r="BIU5" s="68"/>
      <c r="BIV5" s="68"/>
      <c r="BIW5" s="68"/>
      <c r="BIX5" s="68"/>
      <c r="BIY5" s="68"/>
      <c r="BIZ5" s="68"/>
      <c r="BJA5" s="68"/>
      <c r="BJB5" s="68"/>
      <c r="BJC5" s="68"/>
      <c r="BJD5" s="68"/>
      <c r="BJE5" s="68"/>
      <c r="BJF5" s="68"/>
      <c r="BJG5" s="68"/>
      <c r="BJH5" s="68"/>
      <c r="BJI5" s="68"/>
      <c r="BJJ5" s="68"/>
      <c r="BJK5" s="68"/>
      <c r="BJL5" s="68"/>
      <c r="BJM5" s="68"/>
      <c r="BJN5" s="68"/>
      <c r="BJO5" s="68"/>
      <c r="BJP5" s="68"/>
      <c r="BJQ5" s="68"/>
      <c r="BJR5" s="68"/>
      <c r="BJS5" s="68"/>
      <c r="BJT5" s="68"/>
      <c r="BJU5" s="68"/>
      <c r="BJV5" s="68"/>
      <c r="BJW5" s="68"/>
      <c r="BJX5" s="68"/>
      <c r="BJY5" s="68"/>
      <c r="BJZ5" s="68"/>
      <c r="BKA5" s="68"/>
      <c r="BKB5" s="68"/>
      <c r="BKC5" s="68"/>
      <c r="BKD5" s="68"/>
      <c r="BKE5" s="68"/>
      <c r="BKF5" s="68"/>
      <c r="BKG5" s="68"/>
      <c r="BKH5" s="68"/>
      <c r="BKI5" s="68"/>
      <c r="BKJ5" s="68"/>
      <c r="BKK5" s="68"/>
      <c r="BKL5" s="68"/>
      <c r="BKM5" s="68"/>
      <c r="BKN5" s="68"/>
      <c r="BKO5" s="68"/>
      <c r="BKP5" s="68"/>
      <c r="BKQ5" s="68"/>
      <c r="BKR5" s="68"/>
      <c r="BKS5" s="68"/>
      <c r="BKT5" s="68"/>
      <c r="BKU5" s="68"/>
      <c r="BKV5" s="68"/>
      <c r="BKW5" s="68"/>
      <c r="BKX5" s="68"/>
      <c r="BKY5" s="68"/>
      <c r="BKZ5" s="68"/>
      <c r="BLA5" s="68"/>
      <c r="BLB5" s="68"/>
      <c r="BLC5" s="68"/>
      <c r="BLD5" s="68"/>
      <c r="BLE5" s="68"/>
      <c r="BLF5" s="68"/>
      <c r="BLG5" s="68"/>
      <c r="BLH5" s="68"/>
      <c r="BLI5" s="68"/>
      <c r="BLJ5" s="68"/>
      <c r="BLK5" s="68"/>
      <c r="BLL5" s="68"/>
      <c r="BLM5" s="68"/>
      <c r="BLN5" s="68"/>
      <c r="BLO5" s="68"/>
      <c r="BLP5" s="68"/>
      <c r="BLQ5" s="68"/>
      <c r="BLR5" s="68"/>
      <c r="BLS5" s="68"/>
      <c r="BLT5" s="68"/>
      <c r="BLU5" s="68"/>
      <c r="BLV5" s="68"/>
      <c r="BLW5" s="68"/>
      <c r="BLX5" s="68"/>
      <c r="BLY5" s="68"/>
      <c r="BLZ5" s="68"/>
      <c r="BMA5" s="68"/>
      <c r="BMB5" s="68"/>
      <c r="BMC5" s="68"/>
      <c r="BMD5" s="68"/>
      <c r="BME5" s="68"/>
      <c r="BMF5" s="68"/>
      <c r="BMG5" s="68"/>
      <c r="BMH5" s="68"/>
      <c r="BMI5" s="68"/>
      <c r="BMJ5" s="68"/>
      <c r="BMK5" s="68"/>
      <c r="BML5" s="68"/>
      <c r="BMM5" s="68"/>
      <c r="BMN5" s="68"/>
      <c r="BMO5" s="68"/>
      <c r="BMP5" s="68"/>
      <c r="BMQ5" s="68"/>
      <c r="BMR5" s="68"/>
      <c r="BMS5" s="68"/>
      <c r="BMT5" s="68"/>
      <c r="BMU5" s="68"/>
      <c r="BMV5" s="68"/>
      <c r="BMW5" s="68"/>
      <c r="BMX5" s="68"/>
      <c r="BMY5" s="68"/>
      <c r="BMZ5" s="68"/>
      <c r="BNA5" s="68"/>
      <c r="BNB5" s="68"/>
      <c r="BNC5" s="68"/>
      <c r="BND5" s="68"/>
      <c r="BNE5" s="68"/>
      <c r="BNF5" s="68"/>
      <c r="BNG5" s="68"/>
      <c r="BNH5" s="68"/>
      <c r="BNI5" s="68"/>
      <c r="BNJ5" s="68"/>
      <c r="BNK5" s="68"/>
      <c r="BNL5" s="68"/>
      <c r="BNM5" s="68"/>
      <c r="BNN5" s="68"/>
      <c r="BNO5" s="68"/>
      <c r="BNP5" s="68"/>
      <c r="BNQ5" s="68"/>
      <c r="BNR5" s="68"/>
      <c r="BNS5" s="68"/>
      <c r="BNT5" s="68"/>
      <c r="BNU5" s="68"/>
      <c r="BNV5" s="68"/>
      <c r="BNW5" s="68"/>
      <c r="BNX5" s="68"/>
      <c r="BNY5" s="68"/>
      <c r="BNZ5" s="68"/>
      <c r="BOA5" s="68"/>
      <c r="BOB5" s="68"/>
      <c r="BOC5" s="68"/>
      <c r="BOD5" s="68"/>
      <c r="BOE5" s="68"/>
      <c r="BOF5" s="68"/>
      <c r="BOG5" s="68"/>
      <c r="BOH5" s="68"/>
      <c r="BOI5" s="68"/>
      <c r="BOJ5" s="68"/>
      <c r="BOK5" s="68"/>
      <c r="BOL5" s="68"/>
      <c r="BOM5" s="68"/>
      <c r="BON5" s="68"/>
      <c r="BOO5" s="68"/>
      <c r="BOP5" s="68"/>
      <c r="BOQ5" s="68"/>
      <c r="BOR5" s="68"/>
      <c r="BOS5" s="68"/>
      <c r="BOT5" s="68"/>
      <c r="BOU5" s="68"/>
      <c r="BOV5" s="68"/>
      <c r="BOW5" s="68"/>
      <c r="BOX5" s="68"/>
      <c r="BOY5" s="68"/>
      <c r="BOZ5" s="68"/>
      <c r="BPA5" s="68"/>
      <c r="BPB5" s="68"/>
      <c r="BPC5" s="68"/>
      <c r="BPD5" s="68"/>
      <c r="BPE5" s="68"/>
      <c r="BPF5" s="68"/>
      <c r="BPG5" s="68"/>
      <c r="BPH5" s="68"/>
      <c r="BPI5" s="68"/>
      <c r="BPJ5" s="68"/>
      <c r="BPK5" s="68"/>
      <c r="BPL5" s="68"/>
      <c r="BPM5" s="68"/>
      <c r="BPN5" s="68"/>
      <c r="BPO5" s="68"/>
      <c r="BPP5" s="68"/>
      <c r="BPQ5" s="68"/>
      <c r="BPR5" s="68"/>
      <c r="BPS5" s="68"/>
      <c r="BPT5" s="68"/>
      <c r="BPU5" s="68"/>
      <c r="BPV5" s="68"/>
      <c r="BPW5" s="68"/>
      <c r="BPX5" s="68"/>
      <c r="BPY5" s="68"/>
      <c r="BPZ5" s="68"/>
      <c r="BQA5" s="68"/>
      <c r="BQB5" s="68"/>
      <c r="BQC5" s="68"/>
      <c r="BQD5" s="68"/>
      <c r="BQE5" s="68"/>
      <c r="BQF5" s="68"/>
      <c r="BQG5" s="68"/>
      <c r="BQH5" s="68"/>
      <c r="BQI5" s="68"/>
      <c r="BQJ5" s="68"/>
      <c r="BQK5" s="68"/>
      <c r="BQL5" s="68"/>
      <c r="BQM5" s="68"/>
      <c r="BQN5" s="68"/>
      <c r="BQO5" s="68"/>
      <c r="BQP5" s="68"/>
      <c r="BQQ5" s="68"/>
      <c r="BQR5" s="68"/>
      <c r="BQS5" s="68"/>
      <c r="BQT5" s="68"/>
      <c r="BQU5" s="68"/>
      <c r="BQV5" s="68"/>
      <c r="BQW5" s="68"/>
      <c r="BQX5" s="68"/>
      <c r="BQY5" s="68"/>
      <c r="BQZ5" s="68"/>
      <c r="BRA5" s="68"/>
      <c r="BRB5" s="68"/>
      <c r="BRC5" s="68"/>
      <c r="BRD5" s="68"/>
      <c r="BRE5" s="68"/>
      <c r="BRF5" s="68"/>
      <c r="BRG5" s="68"/>
      <c r="BRH5" s="68"/>
      <c r="BRI5" s="68"/>
      <c r="BRJ5" s="68"/>
      <c r="BRK5" s="68"/>
      <c r="BRL5" s="68"/>
      <c r="BRM5" s="68"/>
      <c r="BRN5" s="68"/>
      <c r="BRO5" s="68"/>
      <c r="BRP5" s="68"/>
      <c r="BRQ5" s="68"/>
      <c r="BRR5" s="68"/>
      <c r="BRS5" s="68"/>
      <c r="BRT5" s="68"/>
      <c r="BRU5" s="68"/>
      <c r="BRV5" s="68"/>
      <c r="BRW5" s="68"/>
      <c r="BRX5" s="68"/>
      <c r="BRY5" s="68"/>
      <c r="BRZ5" s="68"/>
      <c r="BSA5" s="68"/>
      <c r="BSB5" s="68"/>
      <c r="BSC5" s="68"/>
      <c r="BSD5" s="68"/>
      <c r="BSE5" s="68"/>
      <c r="BSF5" s="68"/>
      <c r="BSG5" s="68"/>
      <c r="BSH5" s="68"/>
      <c r="BSI5" s="68"/>
      <c r="BSJ5" s="68"/>
      <c r="BSK5" s="68"/>
      <c r="BSL5" s="68"/>
      <c r="BSM5" s="68"/>
      <c r="BSN5" s="68"/>
      <c r="BSO5" s="68"/>
      <c r="BSP5" s="68"/>
      <c r="BSQ5" s="68"/>
      <c r="BSR5" s="68"/>
      <c r="BSS5" s="68"/>
      <c r="BST5" s="68"/>
      <c r="BSU5" s="68"/>
      <c r="BSV5" s="68"/>
      <c r="BSW5" s="68"/>
      <c r="BSX5" s="68"/>
      <c r="BSY5" s="68"/>
      <c r="BSZ5" s="68"/>
      <c r="BTA5" s="68"/>
      <c r="BTB5" s="68"/>
      <c r="BTC5" s="68"/>
      <c r="BTD5" s="68"/>
      <c r="BTE5" s="68"/>
      <c r="BTF5" s="68"/>
      <c r="BTG5" s="68"/>
      <c r="BTH5" s="68"/>
      <c r="BTI5" s="68"/>
      <c r="BTJ5" s="68"/>
      <c r="BTK5" s="68"/>
      <c r="BTL5" s="68"/>
      <c r="BTM5" s="68"/>
      <c r="BTN5" s="68"/>
      <c r="BTO5" s="68"/>
      <c r="BTP5" s="68"/>
      <c r="BTQ5" s="68"/>
      <c r="BTR5" s="68"/>
      <c r="BTS5" s="68"/>
      <c r="BTT5" s="68"/>
      <c r="BTU5" s="68"/>
      <c r="BTV5" s="68"/>
      <c r="BTW5" s="68"/>
      <c r="BTX5" s="68"/>
      <c r="BTY5" s="68"/>
      <c r="BTZ5" s="68"/>
      <c r="BUA5" s="68"/>
      <c r="BUB5" s="68"/>
      <c r="BUC5" s="68"/>
      <c r="BUD5" s="68"/>
      <c r="BUE5" s="68"/>
      <c r="BUF5" s="68"/>
      <c r="BUG5" s="68"/>
      <c r="BUH5" s="68"/>
      <c r="BUI5" s="68"/>
      <c r="BUJ5" s="68"/>
      <c r="BUK5" s="68"/>
      <c r="BUL5" s="68"/>
      <c r="BUM5" s="68"/>
      <c r="BUN5" s="68"/>
      <c r="BUO5" s="68"/>
      <c r="BUP5" s="68"/>
      <c r="BUQ5" s="68"/>
      <c r="BUR5" s="68"/>
      <c r="BUS5" s="68"/>
      <c r="BUT5" s="68"/>
      <c r="BUU5" s="68"/>
      <c r="BUV5" s="68"/>
      <c r="BUW5" s="68"/>
      <c r="BUX5" s="68"/>
      <c r="BUY5" s="68"/>
      <c r="BUZ5" s="68"/>
      <c r="BVA5" s="68"/>
      <c r="BVB5" s="68"/>
      <c r="BVC5" s="68"/>
      <c r="BVD5" s="68"/>
      <c r="BVE5" s="68"/>
      <c r="BVF5" s="68"/>
      <c r="BVG5" s="68"/>
      <c r="BVH5" s="68"/>
      <c r="BVI5" s="68"/>
      <c r="BVJ5" s="68"/>
      <c r="BVK5" s="68"/>
      <c r="BVL5" s="68"/>
      <c r="BVM5" s="68"/>
      <c r="BVN5" s="68"/>
      <c r="BVO5" s="68"/>
      <c r="BVP5" s="68"/>
      <c r="BVQ5" s="68"/>
      <c r="BVR5" s="68"/>
      <c r="BVS5" s="68"/>
      <c r="BVT5" s="68"/>
      <c r="BVU5" s="68"/>
      <c r="BVV5" s="68"/>
      <c r="BVW5" s="68"/>
      <c r="BVX5" s="68"/>
      <c r="BVY5" s="68"/>
      <c r="BVZ5" s="68"/>
      <c r="BWA5" s="68"/>
      <c r="BWB5" s="68"/>
      <c r="BWC5" s="68"/>
      <c r="BWD5" s="68"/>
      <c r="BWE5" s="68"/>
      <c r="BWF5" s="68"/>
      <c r="BWG5" s="68"/>
      <c r="BWH5" s="68"/>
      <c r="BWI5" s="68"/>
      <c r="BWJ5" s="68"/>
      <c r="BWK5" s="68"/>
      <c r="BWL5" s="68"/>
      <c r="BWM5" s="68"/>
      <c r="BWN5" s="68"/>
      <c r="BWO5" s="68"/>
      <c r="BWP5" s="68"/>
      <c r="BWQ5" s="68"/>
      <c r="BWR5" s="68"/>
      <c r="BWS5" s="68"/>
      <c r="BWT5" s="68"/>
      <c r="BWU5" s="68"/>
      <c r="BWV5" s="68"/>
      <c r="BWW5" s="68"/>
      <c r="BWX5" s="68"/>
      <c r="BWY5" s="68"/>
      <c r="BWZ5" s="68"/>
      <c r="BXA5" s="68"/>
      <c r="BXB5" s="68"/>
      <c r="BXC5" s="68"/>
      <c r="BXD5" s="68"/>
      <c r="BXE5" s="68"/>
      <c r="BXF5" s="68"/>
      <c r="BXG5" s="68"/>
      <c r="BXH5" s="68"/>
      <c r="BXI5" s="68"/>
      <c r="BXJ5" s="68"/>
      <c r="BXK5" s="68"/>
      <c r="BXL5" s="68"/>
      <c r="BXM5" s="68"/>
      <c r="BXN5" s="68"/>
      <c r="BXO5" s="68"/>
      <c r="BXP5" s="68"/>
      <c r="BXQ5" s="68"/>
      <c r="BXR5" s="68"/>
      <c r="BXS5" s="68"/>
      <c r="BXT5" s="68"/>
      <c r="BXU5" s="68"/>
      <c r="BXV5" s="68"/>
      <c r="BXW5" s="68"/>
      <c r="BXX5" s="68"/>
      <c r="BXY5" s="68"/>
      <c r="BXZ5" s="68"/>
      <c r="BYA5" s="68"/>
      <c r="BYB5" s="68"/>
      <c r="BYC5" s="68"/>
      <c r="BYD5" s="68"/>
      <c r="BYE5" s="68"/>
      <c r="BYF5" s="68"/>
      <c r="BYG5" s="68"/>
      <c r="BYH5" s="68"/>
      <c r="BYI5" s="68"/>
      <c r="BYJ5" s="68"/>
      <c r="BYK5" s="68"/>
      <c r="BYL5" s="68"/>
      <c r="BYM5" s="68"/>
      <c r="BYN5" s="68"/>
      <c r="BYO5" s="68"/>
      <c r="BYP5" s="68"/>
      <c r="BYQ5" s="68"/>
      <c r="BYR5" s="68"/>
      <c r="BYS5" s="68"/>
      <c r="BYT5" s="68"/>
      <c r="BYU5" s="68"/>
      <c r="BYV5" s="68"/>
      <c r="BYW5" s="68"/>
      <c r="BYX5" s="68"/>
      <c r="BYY5" s="68"/>
      <c r="BYZ5" s="68"/>
      <c r="BZA5" s="68"/>
      <c r="BZB5" s="68"/>
      <c r="BZC5" s="68"/>
      <c r="BZD5" s="68"/>
      <c r="BZE5" s="68"/>
      <c r="BZF5" s="68"/>
      <c r="BZG5" s="68"/>
      <c r="BZH5" s="68"/>
      <c r="BZI5" s="68"/>
      <c r="BZJ5" s="68"/>
      <c r="BZK5" s="68"/>
      <c r="BZL5" s="68"/>
      <c r="BZM5" s="68"/>
      <c r="BZN5" s="68"/>
      <c r="BZO5" s="68"/>
      <c r="BZP5" s="68"/>
      <c r="BZQ5" s="68"/>
      <c r="BZR5" s="68"/>
      <c r="BZS5" s="68"/>
      <c r="BZT5" s="68"/>
      <c r="BZU5" s="68"/>
      <c r="BZV5" s="68"/>
      <c r="BZW5" s="68"/>
      <c r="BZX5" s="68"/>
      <c r="BZY5" s="68"/>
      <c r="BZZ5" s="68"/>
      <c r="CAA5" s="68"/>
      <c r="CAB5" s="68"/>
      <c r="CAC5" s="68"/>
      <c r="CAD5" s="68"/>
      <c r="CAE5" s="68"/>
      <c r="CAF5" s="68"/>
      <c r="CAG5" s="68"/>
      <c r="CAH5" s="68"/>
      <c r="CAI5" s="68"/>
      <c r="CAJ5" s="68"/>
      <c r="CAK5" s="68"/>
      <c r="CAL5" s="68"/>
      <c r="CAM5" s="68"/>
      <c r="CAN5" s="68"/>
      <c r="CAO5" s="68"/>
      <c r="CAP5" s="68"/>
      <c r="CAQ5" s="68"/>
      <c r="CAR5" s="68"/>
      <c r="CAS5" s="68"/>
      <c r="CAT5" s="68"/>
      <c r="CAU5" s="68"/>
      <c r="CAV5" s="68"/>
      <c r="CAW5" s="68"/>
      <c r="CAX5" s="68"/>
      <c r="CAY5" s="68"/>
      <c r="CAZ5" s="68"/>
      <c r="CBA5" s="68"/>
      <c r="CBB5" s="68"/>
      <c r="CBC5" s="68"/>
      <c r="CBD5" s="68"/>
      <c r="CBE5" s="68"/>
      <c r="CBF5" s="68"/>
      <c r="CBG5" s="68"/>
      <c r="CBH5" s="68"/>
      <c r="CBI5" s="68"/>
      <c r="CBJ5" s="68"/>
      <c r="CBK5" s="68"/>
      <c r="CBL5" s="68"/>
      <c r="CBM5" s="68"/>
      <c r="CBN5" s="68"/>
      <c r="CBO5" s="68"/>
      <c r="CBP5" s="68"/>
      <c r="CBQ5" s="68"/>
      <c r="CBR5" s="68"/>
      <c r="CBS5" s="68"/>
      <c r="CBT5" s="68"/>
      <c r="CBU5" s="68"/>
      <c r="CBV5" s="68"/>
      <c r="CBW5" s="68"/>
      <c r="CBX5" s="68"/>
      <c r="CBY5" s="68"/>
      <c r="CBZ5" s="68"/>
      <c r="CCA5" s="68"/>
      <c r="CCB5" s="68"/>
      <c r="CCC5" s="68"/>
      <c r="CCD5" s="68"/>
      <c r="CCE5" s="68"/>
      <c r="CCF5" s="68"/>
      <c r="CCG5" s="68"/>
      <c r="CCH5" s="68"/>
      <c r="CCI5" s="68"/>
      <c r="CCJ5" s="68"/>
      <c r="CCK5" s="68"/>
      <c r="CCL5" s="68"/>
      <c r="CCM5" s="68"/>
      <c r="CCN5" s="68"/>
      <c r="CCO5" s="68"/>
      <c r="CCP5" s="68"/>
      <c r="CCQ5" s="68"/>
      <c r="CCR5" s="68"/>
      <c r="CCS5" s="68"/>
      <c r="CCT5" s="68"/>
      <c r="CCU5" s="68"/>
      <c r="CCV5" s="68"/>
      <c r="CCW5" s="68"/>
      <c r="CCX5" s="68"/>
      <c r="CCY5" s="68"/>
      <c r="CCZ5" s="68"/>
      <c r="CDA5" s="68"/>
      <c r="CDB5" s="68"/>
      <c r="CDC5" s="68"/>
      <c r="CDD5" s="68"/>
      <c r="CDE5" s="68"/>
      <c r="CDF5" s="68"/>
      <c r="CDG5" s="68"/>
      <c r="CDH5" s="68"/>
      <c r="CDI5" s="68"/>
      <c r="CDJ5" s="68"/>
      <c r="CDK5" s="68"/>
      <c r="CDL5" s="68"/>
      <c r="CDM5" s="68"/>
      <c r="CDN5" s="68"/>
      <c r="CDO5" s="68"/>
      <c r="CDP5" s="68"/>
      <c r="CDQ5" s="68"/>
      <c r="CDR5" s="68"/>
      <c r="CDS5" s="68"/>
      <c r="CDT5" s="68"/>
      <c r="CDU5" s="68"/>
      <c r="CDV5" s="68"/>
      <c r="CDW5" s="68"/>
      <c r="CDX5" s="68"/>
      <c r="CDY5" s="68"/>
      <c r="CDZ5" s="68"/>
      <c r="CEA5" s="68"/>
      <c r="CEB5" s="68"/>
      <c r="CEC5" s="68"/>
      <c r="CED5" s="68"/>
      <c r="CEE5" s="68"/>
      <c r="CEF5" s="68"/>
      <c r="CEG5" s="68"/>
      <c r="CEH5" s="68"/>
      <c r="CEI5" s="68"/>
      <c r="CEJ5" s="68"/>
      <c r="CEK5" s="68"/>
      <c r="CEL5" s="68"/>
      <c r="CEM5" s="68"/>
      <c r="CEN5" s="68"/>
      <c r="CEO5" s="68"/>
      <c r="CEP5" s="68"/>
      <c r="CEQ5" s="68"/>
      <c r="CER5" s="68"/>
      <c r="CES5" s="68"/>
      <c r="CET5" s="68"/>
      <c r="CEU5" s="68"/>
      <c r="CEV5" s="68"/>
      <c r="CEW5" s="68"/>
      <c r="CEX5" s="68"/>
      <c r="CEY5" s="68"/>
      <c r="CEZ5" s="68"/>
      <c r="CFA5" s="68"/>
      <c r="CFB5" s="68"/>
      <c r="CFC5" s="68"/>
      <c r="CFD5" s="68"/>
      <c r="CFE5" s="68"/>
      <c r="CFF5" s="68"/>
      <c r="CFG5" s="68"/>
      <c r="CFH5" s="68"/>
      <c r="CFI5" s="68"/>
      <c r="CFJ5" s="68"/>
      <c r="CFK5" s="68"/>
      <c r="CFL5" s="68"/>
      <c r="CFM5" s="68"/>
      <c r="CFN5" s="68"/>
      <c r="CFO5" s="68"/>
      <c r="CFP5" s="68"/>
      <c r="CFQ5" s="68"/>
      <c r="CFR5" s="68"/>
      <c r="CFS5" s="68"/>
      <c r="CFT5" s="68"/>
      <c r="CFU5" s="68"/>
      <c r="CFV5" s="68"/>
      <c r="CFW5" s="68"/>
      <c r="CFX5" s="68"/>
      <c r="CFY5" s="68"/>
      <c r="CFZ5" s="68"/>
      <c r="CGA5" s="68"/>
      <c r="CGB5" s="68"/>
      <c r="CGC5" s="68"/>
      <c r="CGD5" s="68"/>
      <c r="CGE5" s="68"/>
      <c r="CGF5" s="68"/>
      <c r="CGG5" s="68"/>
      <c r="CGH5" s="68"/>
      <c r="CGI5" s="68"/>
      <c r="CGJ5" s="68"/>
      <c r="CGK5" s="68"/>
      <c r="CGL5" s="68"/>
      <c r="CGM5" s="68"/>
      <c r="CGN5" s="68"/>
      <c r="CGO5" s="68"/>
      <c r="CGP5" s="68"/>
      <c r="CGQ5" s="68"/>
      <c r="CGR5" s="68"/>
      <c r="CGS5" s="68"/>
      <c r="CGT5" s="68"/>
      <c r="CGU5" s="68"/>
      <c r="CGV5" s="68"/>
      <c r="CGW5" s="68"/>
      <c r="CGX5" s="68"/>
      <c r="CGY5" s="68"/>
      <c r="CGZ5" s="68"/>
      <c r="CHA5" s="68"/>
      <c r="CHB5" s="68"/>
      <c r="CHC5" s="68"/>
      <c r="CHD5" s="68"/>
      <c r="CHE5" s="68"/>
      <c r="CHF5" s="68"/>
      <c r="CHG5" s="68"/>
      <c r="CHH5" s="68"/>
      <c r="CHI5" s="68"/>
      <c r="CHJ5" s="68"/>
      <c r="CHK5" s="68"/>
      <c r="CHL5" s="68"/>
      <c r="CHM5" s="68"/>
      <c r="CHN5" s="68"/>
      <c r="CHO5" s="68"/>
      <c r="CHP5" s="68"/>
      <c r="CHQ5" s="68"/>
      <c r="CHR5" s="68"/>
      <c r="CHS5" s="68"/>
      <c r="CHT5" s="68"/>
      <c r="CHU5" s="68"/>
      <c r="CHV5" s="68"/>
      <c r="CHW5" s="68"/>
      <c r="CHX5" s="68"/>
      <c r="CHY5" s="68"/>
      <c r="CHZ5" s="68"/>
      <c r="CIA5" s="68"/>
      <c r="CIB5" s="68"/>
      <c r="CIC5" s="68"/>
      <c r="CID5" s="68"/>
      <c r="CIE5" s="68"/>
      <c r="CIF5" s="68"/>
      <c r="CIG5" s="68"/>
      <c r="CIH5" s="68"/>
      <c r="CII5" s="68"/>
      <c r="CIJ5" s="68"/>
      <c r="CIK5" s="68"/>
      <c r="CIL5" s="68"/>
      <c r="CIM5" s="68"/>
      <c r="CIN5" s="68"/>
      <c r="CIO5" s="68"/>
      <c r="CIP5" s="68"/>
      <c r="CIQ5" s="68"/>
      <c r="CIR5" s="68"/>
      <c r="CIS5" s="68"/>
      <c r="CIT5" s="68"/>
      <c r="CIU5" s="68"/>
      <c r="CIV5" s="68"/>
      <c r="CIW5" s="68"/>
      <c r="CIX5" s="68"/>
      <c r="CIY5" s="68"/>
      <c r="CIZ5" s="68"/>
      <c r="CJA5" s="68"/>
      <c r="CJB5" s="68"/>
      <c r="CJC5" s="68"/>
      <c r="CJD5" s="68"/>
      <c r="CJE5" s="68"/>
      <c r="CJF5" s="68"/>
      <c r="CJG5" s="68"/>
      <c r="CJH5" s="68"/>
      <c r="CJI5" s="68"/>
      <c r="CJJ5" s="68"/>
      <c r="CJK5" s="68"/>
      <c r="CJL5" s="68"/>
      <c r="CJM5" s="68"/>
      <c r="CJN5" s="68"/>
      <c r="CJO5" s="68"/>
      <c r="CJP5" s="68"/>
      <c r="CJQ5" s="68"/>
      <c r="CJR5" s="68"/>
      <c r="CJS5" s="68"/>
      <c r="CJT5" s="68"/>
      <c r="CJU5" s="68"/>
      <c r="CJV5" s="68"/>
      <c r="CJW5" s="68"/>
      <c r="CJX5" s="68"/>
      <c r="CJY5" s="68"/>
      <c r="CJZ5" s="68"/>
      <c r="CKA5" s="68"/>
      <c r="CKB5" s="68"/>
      <c r="CKC5" s="68"/>
      <c r="CKD5" s="68"/>
      <c r="CKE5" s="68"/>
      <c r="CKF5" s="68"/>
      <c r="CKG5" s="68"/>
      <c r="CKH5" s="68"/>
      <c r="CKI5" s="68"/>
      <c r="CKJ5" s="68"/>
      <c r="CKK5" s="68"/>
      <c r="CKL5" s="68"/>
      <c r="CKM5" s="68"/>
      <c r="CKN5" s="68"/>
      <c r="CKO5" s="68"/>
      <c r="CKP5" s="68"/>
      <c r="CKQ5" s="68"/>
      <c r="CKR5" s="68"/>
      <c r="CKS5" s="68"/>
      <c r="CKT5" s="68"/>
      <c r="CKU5" s="68"/>
      <c r="CKV5" s="68"/>
      <c r="CKW5" s="68"/>
      <c r="CKX5" s="68"/>
      <c r="CKY5" s="68"/>
      <c r="CKZ5" s="68"/>
      <c r="CLA5" s="68"/>
      <c r="CLB5" s="68"/>
      <c r="CLC5" s="68"/>
      <c r="CLD5" s="68"/>
      <c r="CLE5" s="68"/>
      <c r="CLF5" s="68"/>
      <c r="CLG5" s="68"/>
      <c r="CLH5" s="68"/>
      <c r="CLI5" s="68"/>
      <c r="CLJ5" s="68"/>
      <c r="CLK5" s="68"/>
      <c r="CLL5" s="68"/>
      <c r="CLM5" s="68"/>
      <c r="CLN5" s="68"/>
      <c r="CLO5" s="68"/>
      <c r="CLP5" s="68"/>
      <c r="CLQ5" s="68"/>
      <c r="CLR5" s="68"/>
      <c r="CLS5" s="68"/>
      <c r="CLT5" s="68"/>
      <c r="CLU5" s="68"/>
      <c r="CLV5" s="68"/>
      <c r="CLW5" s="68"/>
      <c r="CLX5" s="68"/>
      <c r="CLY5" s="68"/>
      <c r="CLZ5" s="68"/>
      <c r="CMA5" s="68"/>
      <c r="CMB5" s="68"/>
      <c r="CMC5" s="68"/>
      <c r="CMD5" s="68"/>
      <c r="CME5" s="68"/>
      <c r="CMF5" s="68"/>
      <c r="CMG5" s="68"/>
      <c r="CMH5" s="68"/>
      <c r="CMI5" s="68"/>
      <c r="CMJ5" s="68"/>
      <c r="CMK5" s="68"/>
      <c r="CML5" s="68"/>
      <c r="CMM5" s="68"/>
      <c r="CMN5" s="68"/>
      <c r="CMO5" s="68"/>
      <c r="CMP5" s="68"/>
      <c r="CMQ5" s="68"/>
      <c r="CMR5" s="68"/>
      <c r="CMS5" s="68"/>
      <c r="CMT5" s="68"/>
      <c r="CMU5" s="68"/>
      <c r="CMV5" s="68"/>
      <c r="CMW5" s="68"/>
      <c r="CMX5" s="68"/>
      <c r="CMY5" s="68"/>
      <c r="CMZ5" s="68"/>
      <c r="CNA5" s="68"/>
      <c r="CNB5" s="68"/>
      <c r="CNC5" s="68"/>
      <c r="CND5" s="68"/>
      <c r="CNE5" s="68"/>
      <c r="CNF5" s="68"/>
      <c r="CNG5" s="68"/>
      <c r="CNH5" s="68"/>
      <c r="CNI5" s="68"/>
      <c r="CNJ5" s="68"/>
      <c r="CNK5" s="68"/>
      <c r="CNL5" s="68"/>
      <c r="CNM5" s="68"/>
      <c r="CNN5" s="68"/>
      <c r="CNO5" s="68"/>
      <c r="CNP5" s="68"/>
      <c r="CNQ5" s="68"/>
      <c r="CNR5" s="68"/>
      <c r="CNS5" s="68"/>
      <c r="CNT5" s="68"/>
      <c r="CNU5" s="68"/>
      <c r="CNV5" s="68"/>
      <c r="CNW5" s="68"/>
      <c r="CNX5" s="68"/>
      <c r="CNY5" s="68"/>
      <c r="CNZ5" s="68"/>
      <c r="COA5" s="68"/>
      <c r="COB5" s="68"/>
      <c r="COC5" s="68"/>
      <c r="COD5" s="68"/>
      <c r="COE5" s="68"/>
      <c r="COF5" s="68"/>
      <c r="COG5" s="68"/>
      <c r="COH5" s="68"/>
      <c r="COI5" s="68"/>
      <c r="COJ5" s="68"/>
      <c r="COK5" s="68"/>
      <c r="COL5" s="68"/>
      <c r="COM5" s="68"/>
      <c r="CON5" s="68"/>
      <c r="COO5" s="68"/>
      <c r="COP5" s="68"/>
      <c r="COQ5" s="68"/>
      <c r="COR5" s="68"/>
      <c r="COS5" s="68"/>
      <c r="COT5" s="68"/>
      <c r="COU5" s="68"/>
      <c r="COV5" s="68"/>
      <c r="COW5" s="68"/>
      <c r="COX5" s="68"/>
      <c r="COY5" s="68"/>
      <c r="COZ5" s="68"/>
      <c r="CPA5" s="68"/>
      <c r="CPB5" s="68"/>
      <c r="CPC5" s="68"/>
      <c r="CPD5" s="68"/>
      <c r="CPE5" s="68"/>
      <c r="CPF5" s="68"/>
      <c r="CPG5" s="68"/>
      <c r="CPH5" s="68"/>
      <c r="CPI5" s="68"/>
      <c r="CPJ5" s="68"/>
      <c r="CPK5" s="68"/>
      <c r="CPL5" s="68"/>
      <c r="CPM5" s="68"/>
      <c r="CPN5" s="68"/>
      <c r="CPO5" s="68"/>
      <c r="CPP5" s="68"/>
      <c r="CPQ5" s="68"/>
      <c r="CPR5" s="68"/>
      <c r="CPS5" s="68"/>
      <c r="CPT5" s="68"/>
      <c r="CPU5" s="68"/>
      <c r="CPV5" s="68"/>
      <c r="CPW5" s="68"/>
      <c r="CPX5" s="68"/>
      <c r="CPY5" s="68"/>
      <c r="CPZ5" s="68"/>
      <c r="CQA5" s="68"/>
      <c r="CQB5" s="68"/>
      <c r="CQC5" s="68"/>
      <c r="CQD5" s="68"/>
      <c r="CQE5" s="68"/>
      <c r="CQF5" s="68"/>
      <c r="CQG5" s="68"/>
      <c r="CQH5" s="68"/>
      <c r="CQI5" s="68"/>
      <c r="CQJ5" s="68"/>
      <c r="CQK5" s="68"/>
      <c r="CQL5" s="68"/>
      <c r="CQM5" s="68"/>
      <c r="CQN5" s="68"/>
      <c r="CQO5" s="68"/>
      <c r="CQP5" s="68"/>
      <c r="CQQ5" s="68"/>
      <c r="CQR5" s="68"/>
      <c r="CQS5" s="68"/>
      <c r="CQT5" s="68"/>
      <c r="CQU5" s="68"/>
      <c r="CQV5" s="68"/>
      <c r="CQW5" s="68"/>
      <c r="CQX5" s="68"/>
      <c r="CQY5" s="68"/>
      <c r="CQZ5" s="68"/>
      <c r="CRA5" s="68"/>
      <c r="CRB5" s="68"/>
      <c r="CRC5" s="68"/>
      <c r="CRD5" s="68"/>
      <c r="CRE5" s="68"/>
      <c r="CRF5" s="68"/>
      <c r="CRG5" s="68"/>
      <c r="CRH5" s="68"/>
      <c r="CRI5" s="68"/>
      <c r="CRJ5" s="68"/>
      <c r="CRK5" s="68"/>
      <c r="CRL5" s="68"/>
      <c r="CRM5" s="68"/>
      <c r="CRN5" s="68"/>
      <c r="CRO5" s="68"/>
      <c r="CRP5" s="68"/>
      <c r="CRQ5" s="68"/>
      <c r="CRR5" s="68"/>
      <c r="CRS5" s="68"/>
      <c r="CRT5" s="68"/>
      <c r="CRU5" s="68"/>
      <c r="CRV5" s="68"/>
      <c r="CRW5" s="68"/>
      <c r="CRX5" s="68"/>
      <c r="CRY5" s="68"/>
      <c r="CRZ5" s="68"/>
      <c r="CSA5" s="68"/>
      <c r="CSB5" s="68"/>
      <c r="CSC5" s="68"/>
      <c r="CSD5" s="68"/>
      <c r="CSE5" s="68"/>
      <c r="CSF5" s="68"/>
      <c r="CSG5" s="68"/>
      <c r="CSH5" s="68"/>
      <c r="CSI5" s="68"/>
      <c r="CSJ5" s="68"/>
      <c r="CSK5" s="68"/>
      <c r="CSL5" s="68"/>
      <c r="CSM5" s="68"/>
      <c r="CSN5" s="68"/>
      <c r="CSO5" s="68"/>
      <c r="CSP5" s="68"/>
      <c r="CSQ5" s="68"/>
      <c r="CSR5" s="68"/>
      <c r="CSS5" s="68"/>
      <c r="CST5" s="68"/>
      <c r="CSU5" s="68"/>
      <c r="CSV5" s="68"/>
      <c r="CSW5" s="68"/>
      <c r="CSX5" s="68"/>
      <c r="CSY5" s="68"/>
      <c r="CSZ5" s="68"/>
      <c r="CTA5" s="68"/>
      <c r="CTB5" s="68"/>
      <c r="CTC5" s="68"/>
      <c r="CTD5" s="68"/>
      <c r="CTE5" s="68"/>
      <c r="CTF5" s="68"/>
      <c r="CTG5" s="68"/>
      <c r="CTH5" s="68"/>
      <c r="CTI5" s="68"/>
      <c r="CTJ5" s="68"/>
      <c r="CTK5" s="68"/>
      <c r="CTL5" s="68"/>
      <c r="CTM5" s="68"/>
      <c r="CTN5" s="68"/>
      <c r="CTO5" s="68"/>
      <c r="CTP5" s="68"/>
      <c r="CTQ5" s="68"/>
      <c r="CTR5" s="68"/>
      <c r="CTS5" s="68"/>
      <c r="CTT5" s="68"/>
      <c r="CTU5" s="68"/>
      <c r="CTV5" s="68"/>
      <c r="CTW5" s="68"/>
      <c r="CTX5" s="68"/>
      <c r="CTY5" s="68"/>
      <c r="CTZ5" s="68"/>
      <c r="CUA5" s="68"/>
      <c r="CUB5" s="68"/>
      <c r="CUC5" s="68"/>
      <c r="CUD5" s="68"/>
      <c r="CUE5" s="68"/>
      <c r="CUF5" s="68"/>
      <c r="CUG5" s="68"/>
      <c r="CUH5" s="68"/>
      <c r="CUI5" s="68"/>
      <c r="CUJ5" s="68"/>
      <c r="CUK5" s="68"/>
      <c r="CUL5" s="68"/>
      <c r="CUM5" s="68"/>
      <c r="CUN5" s="68"/>
      <c r="CUO5" s="68"/>
      <c r="CUP5" s="68"/>
      <c r="CUQ5" s="68"/>
      <c r="CUR5" s="68"/>
      <c r="CUS5" s="68"/>
      <c r="CUT5" s="68"/>
      <c r="CUU5" s="68"/>
      <c r="CUV5" s="68"/>
      <c r="CUW5" s="68"/>
      <c r="CUX5" s="68"/>
      <c r="CUY5" s="68"/>
      <c r="CUZ5" s="68"/>
      <c r="CVA5" s="68"/>
      <c r="CVB5" s="68"/>
      <c r="CVC5" s="68"/>
      <c r="CVD5" s="68"/>
      <c r="CVE5" s="68"/>
      <c r="CVF5" s="68"/>
      <c r="CVG5" s="68"/>
      <c r="CVH5" s="68"/>
      <c r="CVI5" s="68"/>
      <c r="CVJ5" s="68"/>
      <c r="CVK5" s="68"/>
      <c r="CVL5" s="68"/>
      <c r="CVM5" s="68"/>
      <c r="CVN5" s="68"/>
      <c r="CVO5" s="68"/>
      <c r="CVP5" s="68"/>
      <c r="CVQ5" s="68"/>
      <c r="CVR5" s="68"/>
      <c r="CVS5" s="68"/>
      <c r="CVT5" s="68"/>
      <c r="CVU5" s="68"/>
      <c r="CVV5" s="68"/>
      <c r="CVW5" s="68"/>
      <c r="CVX5" s="68"/>
      <c r="CVY5" s="68"/>
      <c r="CVZ5" s="68"/>
      <c r="CWA5" s="68"/>
      <c r="CWB5" s="68"/>
      <c r="CWC5" s="68"/>
      <c r="CWD5" s="68"/>
      <c r="CWE5" s="68"/>
      <c r="CWF5" s="68"/>
      <c r="CWG5" s="68"/>
      <c r="CWH5" s="68"/>
      <c r="CWI5" s="68"/>
      <c r="CWJ5" s="68"/>
      <c r="CWK5" s="68"/>
      <c r="CWL5" s="68"/>
      <c r="CWM5" s="68"/>
      <c r="CWN5" s="68"/>
      <c r="CWO5" s="68"/>
      <c r="CWP5" s="68"/>
      <c r="CWQ5" s="68"/>
      <c r="CWR5" s="68"/>
      <c r="CWS5" s="68"/>
      <c r="CWT5" s="68"/>
      <c r="CWU5" s="68"/>
      <c r="CWV5" s="68"/>
      <c r="CWW5" s="68"/>
      <c r="CWX5" s="68"/>
      <c r="CWY5" s="68"/>
      <c r="CWZ5" s="68"/>
      <c r="CXA5" s="68"/>
      <c r="CXB5" s="68"/>
      <c r="CXC5" s="68"/>
      <c r="CXD5" s="68"/>
      <c r="CXE5" s="68"/>
      <c r="CXF5" s="68"/>
      <c r="CXG5" s="68"/>
      <c r="CXH5" s="68"/>
      <c r="CXI5" s="68"/>
      <c r="CXJ5" s="68"/>
      <c r="CXK5" s="68"/>
      <c r="CXL5" s="68"/>
      <c r="CXM5" s="68"/>
      <c r="CXN5" s="68"/>
      <c r="CXO5" s="68"/>
      <c r="CXP5" s="68"/>
      <c r="CXQ5" s="68"/>
      <c r="CXR5" s="68"/>
      <c r="CXS5" s="68"/>
      <c r="CXT5" s="68"/>
      <c r="CXU5" s="68"/>
      <c r="CXV5" s="68"/>
      <c r="CXW5" s="68"/>
      <c r="CXX5" s="68"/>
      <c r="CXY5" s="68"/>
      <c r="CXZ5" s="68"/>
      <c r="CYA5" s="68"/>
      <c r="CYB5" s="68"/>
      <c r="CYC5" s="68"/>
      <c r="CYD5" s="68"/>
      <c r="CYE5" s="68"/>
      <c r="CYF5" s="68"/>
      <c r="CYG5" s="68"/>
      <c r="CYH5" s="68"/>
      <c r="CYI5" s="68"/>
      <c r="CYJ5" s="68"/>
      <c r="CYK5" s="68"/>
      <c r="CYL5" s="68"/>
      <c r="CYM5" s="68"/>
      <c r="CYN5" s="68"/>
      <c r="CYO5" s="68"/>
      <c r="CYP5" s="68"/>
      <c r="CYQ5" s="68"/>
      <c r="CYR5" s="68"/>
      <c r="CYS5" s="68"/>
      <c r="CYT5" s="68"/>
      <c r="CYU5" s="68"/>
      <c r="CYV5" s="68"/>
      <c r="CYW5" s="68"/>
      <c r="CYX5" s="68"/>
      <c r="CYY5" s="68"/>
      <c r="CYZ5" s="68"/>
      <c r="CZA5" s="68"/>
      <c r="CZB5" s="68"/>
      <c r="CZC5" s="68"/>
      <c r="CZD5" s="68"/>
      <c r="CZE5" s="68"/>
      <c r="CZF5" s="68"/>
      <c r="CZG5" s="68"/>
      <c r="CZH5" s="68"/>
      <c r="CZI5" s="68"/>
      <c r="CZJ5" s="68"/>
      <c r="CZK5" s="68"/>
      <c r="CZL5" s="68"/>
      <c r="CZM5" s="68"/>
      <c r="CZN5" s="68"/>
      <c r="CZO5" s="68"/>
      <c r="CZP5" s="68"/>
      <c r="CZQ5" s="68"/>
      <c r="CZR5" s="68"/>
      <c r="CZS5" s="68"/>
      <c r="CZT5" s="68"/>
      <c r="CZU5" s="68"/>
      <c r="CZV5" s="68"/>
      <c r="CZW5" s="68"/>
      <c r="CZX5" s="68"/>
      <c r="CZY5" s="68"/>
      <c r="CZZ5" s="68"/>
      <c r="DAA5" s="68"/>
      <c r="DAB5" s="68"/>
      <c r="DAC5" s="68"/>
      <c r="DAD5" s="68"/>
      <c r="DAE5" s="68"/>
      <c r="DAF5" s="68"/>
      <c r="DAG5" s="68"/>
      <c r="DAH5" s="68"/>
      <c r="DAI5" s="68"/>
      <c r="DAJ5" s="68"/>
      <c r="DAK5" s="68"/>
      <c r="DAL5" s="68"/>
      <c r="DAM5" s="68"/>
      <c r="DAN5" s="68"/>
      <c r="DAO5" s="68"/>
      <c r="DAP5" s="68"/>
      <c r="DAQ5" s="68"/>
      <c r="DAR5" s="68"/>
      <c r="DAS5" s="68"/>
      <c r="DAT5" s="68"/>
      <c r="DAU5" s="68"/>
      <c r="DAV5" s="68"/>
      <c r="DAW5" s="68"/>
      <c r="DAX5" s="68"/>
      <c r="DAY5" s="68"/>
      <c r="DAZ5" s="68"/>
      <c r="DBA5" s="68"/>
      <c r="DBB5" s="68"/>
      <c r="DBC5" s="68"/>
      <c r="DBD5" s="68"/>
      <c r="DBE5" s="68"/>
      <c r="DBF5" s="68"/>
      <c r="DBG5" s="68"/>
      <c r="DBH5" s="68"/>
      <c r="DBI5" s="68"/>
      <c r="DBJ5" s="68"/>
      <c r="DBK5" s="68"/>
      <c r="DBL5" s="68"/>
      <c r="DBM5" s="68"/>
      <c r="DBN5" s="68"/>
      <c r="DBO5" s="68"/>
      <c r="DBP5" s="68"/>
      <c r="DBQ5" s="68"/>
      <c r="DBR5" s="68"/>
      <c r="DBS5" s="68"/>
      <c r="DBT5" s="68"/>
      <c r="DBU5" s="68"/>
      <c r="DBV5" s="68"/>
      <c r="DBW5" s="68"/>
      <c r="DBX5" s="68"/>
      <c r="DBY5" s="68"/>
      <c r="DBZ5" s="68"/>
      <c r="DCA5" s="68"/>
      <c r="DCB5" s="68"/>
      <c r="DCC5" s="68"/>
      <c r="DCD5" s="68"/>
      <c r="DCE5" s="68"/>
      <c r="DCF5" s="68"/>
      <c r="DCG5" s="68"/>
      <c r="DCH5" s="68"/>
      <c r="DCI5" s="68"/>
      <c r="DCJ5" s="68"/>
      <c r="DCK5" s="68"/>
      <c r="DCL5" s="68"/>
      <c r="DCM5" s="68"/>
      <c r="DCN5" s="68"/>
      <c r="DCO5" s="68"/>
      <c r="DCP5" s="68"/>
      <c r="DCQ5" s="68"/>
      <c r="DCR5" s="68"/>
      <c r="DCS5" s="68"/>
      <c r="DCT5" s="68"/>
      <c r="DCU5" s="68"/>
      <c r="DCV5" s="68"/>
      <c r="DCW5" s="68"/>
      <c r="DCX5" s="68"/>
      <c r="DCY5" s="68"/>
      <c r="DCZ5" s="68"/>
      <c r="DDA5" s="68"/>
      <c r="DDB5" s="68"/>
      <c r="DDC5" s="68"/>
      <c r="DDD5" s="68"/>
      <c r="DDE5" s="68"/>
      <c r="DDF5" s="68"/>
      <c r="DDG5" s="68"/>
      <c r="DDH5" s="68"/>
      <c r="DDI5" s="68"/>
      <c r="DDJ5" s="68"/>
      <c r="DDK5" s="68"/>
      <c r="DDL5" s="68"/>
      <c r="DDM5" s="68"/>
      <c r="DDN5" s="68"/>
      <c r="DDO5" s="68"/>
      <c r="DDP5" s="68"/>
      <c r="DDQ5" s="68"/>
      <c r="DDR5" s="68"/>
      <c r="DDS5" s="68"/>
      <c r="DDT5" s="68"/>
      <c r="DDU5" s="68"/>
      <c r="DDV5" s="68"/>
      <c r="DDW5" s="68"/>
      <c r="DDX5" s="68"/>
      <c r="DDY5" s="68"/>
      <c r="DDZ5" s="68"/>
      <c r="DEA5" s="68"/>
      <c r="DEB5" s="68"/>
      <c r="DEC5" s="68"/>
      <c r="DED5" s="68"/>
      <c r="DEE5" s="68"/>
      <c r="DEF5" s="68"/>
      <c r="DEG5" s="68"/>
      <c r="DEH5" s="68"/>
      <c r="DEI5" s="68"/>
      <c r="DEJ5" s="68"/>
      <c r="DEK5" s="68"/>
      <c r="DEL5" s="68"/>
      <c r="DEM5" s="68"/>
      <c r="DEN5" s="68"/>
      <c r="DEO5" s="68"/>
      <c r="DEP5" s="68"/>
      <c r="DEQ5" s="68"/>
      <c r="DER5" s="68"/>
      <c r="DES5" s="68"/>
      <c r="DET5" s="68"/>
      <c r="DEU5" s="68"/>
      <c r="DEV5" s="68"/>
      <c r="DEW5" s="68"/>
      <c r="DEX5" s="68"/>
      <c r="DEY5" s="68"/>
      <c r="DEZ5" s="68"/>
      <c r="DFA5" s="68"/>
      <c r="DFB5" s="68"/>
      <c r="DFC5" s="68"/>
      <c r="DFD5" s="68"/>
      <c r="DFE5" s="68"/>
      <c r="DFF5" s="68"/>
      <c r="DFG5" s="68"/>
      <c r="DFH5" s="68"/>
      <c r="DFI5" s="68"/>
      <c r="DFJ5" s="68"/>
      <c r="DFK5" s="68"/>
      <c r="DFL5" s="68"/>
      <c r="DFM5" s="68"/>
      <c r="DFN5" s="68"/>
      <c r="DFO5" s="68"/>
      <c r="DFP5" s="68"/>
      <c r="DFQ5" s="68"/>
      <c r="DFR5" s="68"/>
      <c r="DFS5" s="68"/>
      <c r="DFT5" s="68"/>
      <c r="DFU5" s="68"/>
      <c r="DFV5" s="68"/>
      <c r="DFW5" s="68"/>
      <c r="DFX5" s="68"/>
      <c r="DFY5" s="68"/>
      <c r="DFZ5" s="68"/>
      <c r="DGA5" s="68"/>
      <c r="DGB5" s="68"/>
      <c r="DGC5" s="68"/>
      <c r="DGD5" s="68"/>
      <c r="DGE5" s="68"/>
      <c r="DGF5" s="68"/>
      <c r="DGG5" s="68"/>
      <c r="DGH5" s="68"/>
      <c r="DGI5" s="68"/>
      <c r="DGJ5" s="68"/>
      <c r="DGK5" s="68"/>
      <c r="DGL5" s="68"/>
      <c r="DGM5" s="68"/>
      <c r="DGN5" s="68"/>
      <c r="DGO5" s="68"/>
      <c r="DGP5" s="68"/>
      <c r="DGQ5" s="68"/>
      <c r="DGR5" s="68"/>
      <c r="DGS5" s="68"/>
      <c r="DGT5" s="68"/>
      <c r="DGU5" s="68"/>
      <c r="DGV5" s="68"/>
      <c r="DGW5" s="68"/>
      <c r="DGX5" s="68"/>
      <c r="DGY5" s="68"/>
      <c r="DGZ5" s="68"/>
      <c r="DHA5" s="68"/>
      <c r="DHB5" s="68"/>
      <c r="DHC5" s="68"/>
      <c r="DHD5" s="68"/>
      <c r="DHE5" s="68"/>
      <c r="DHF5" s="68"/>
      <c r="DHG5" s="68"/>
      <c r="DHH5" s="68"/>
      <c r="DHI5" s="68"/>
      <c r="DHJ5" s="68"/>
      <c r="DHK5" s="68"/>
      <c r="DHL5" s="68"/>
      <c r="DHM5" s="68"/>
      <c r="DHN5" s="68"/>
      <c r="DHO5" s="68"/>
      <c r="DHP5" s="68"/>
      <c r="DHQ5" s="68"/>
      <c r="DHR5" s="68"/>
      <c r="DHS5" s="68"/>
      <c r="DHT5" s="68"/>
      <c r="DHU5" s="68"/>
      <c r="DHV5" s="68"/>
      <c r="DHW5" s="68"/>
      <c r="DHX5" s="68"/>
      <c r="DHY5" s="68"/>
      <c r="DHZ5" s="68"/>
      <c r="DIA5" s="68"/>
      <c r="DIB5" s="68"/>
      <c r="DIC5" s="68"/>
      <c r="DID5" s="68"/>
      <c r="DIE5" s="68"/>
      <c r="DIF5" s="68"/>
      <c r="DIG5" s="68"/>
      <c r="DIH5" s="68"/>
      <c r="DII5" s="68"/>
      <c r="DIJ5" s="68"/>
      <c r="DIK5" s="68"/>
      <c r="DIL5" s="68"/>
      <c r="DIM5" s="68"/>
      <c r="DIN5" s="68"/>
      <c r="DIO5" s="68"/>
      <c r="DIP5" s="68"/>
      <c r="DIQ5" s="68"/>
      <c r="DIR5" s="68"/>
      <c r="DIS5" s="68"/>
      <c r="DIT5" s="68"/>
      <c r="DIU5" s="68"/>
      <c r="DIV5" s="68"/>
      <c r="DIW5" s="68"/>
      <c r="DIX5" s="68"/>
      <c r="DIY5" s="68"/>
      <c r="DIZ5" s="68"/>
      <c r="DJA5" s="68"/>
      <c r="DJB5" s="68"/>
      <c r="DJC5" s="68"/>
      <c r="DJD5" s="68"/>
      <c r="DJE5" s="68"/>
      <c r="DJF5" s="68"/>
      <c r="DJG5" s="68"/>
      <c r="DJH5" s="68"/>
      <c r="DJI5" s="68"/>
      <c r="DJJ5" s="68"/>
      <c r="DJK5" s="68"/>
      <c r="DJL5" s="68"/>
      <c r="DJM5" s="68"/>
      <c r="DJN5" s="68"/>
      <c r="DJO5" s="68"/>
      <c r="DJP5" s="68"/>
      <c r="DJQ5" s="68"/>
      <c r="DJR5" s="68"/>
      <c r="DJS5" s="68"/>
      <c r="DJT5" s="68"/>
      <c r="DJU5" s="68"/>
      <c r="DJV5" s="68"/>
      <c r="DJW5" s="68"/>
      <c r="DJX5" s="68"/>
      <c r="DJY5" s="68"/>
      <c r="DJZ5" s="68"/>
      <c r="DKA5" s="68"/>
      <c r="DKB5" s="68"/>
      <c r="DKC5" s="68"/>
      <c r="DKD5" s="68"/>
      <c r="DKE5" s="68"/>
      <c r="DKF5" s="68"/>
      <c r="DKG5" s="68"/>
      <c r="DKH5" s="68"/>
      <c r="DKI5" s="68"/>
      <c r="DKJ5" s="68"/>
      <c r="DKK5" s="68"/>
      <c r="DKL5" s="68"/>
      <c r="DKM5" s="68"/>
      <c r="DKN5" s="68"/>
      <c r="DKO5" s="68"/>
      <c r="DKP5" s="68"/>
      <c r="DKQ5" s="68"/>
      <c r="DKR5" s="68"/>
      <c r="DKS5" s="68"/>
      <c r="DKT5" s="68"/>
      <c r="DKU5" s="68"/>
      <c r="DKV5" s="68"/>
      <c r="DKW5" s="68"/>
      <c r="DKX5" s="68"/>
      <c r="DKY5" s="68"/>
      <c r="DKZ5" s="68"/>
      <c r="DLA5" s="68"/>
      <c r="DLB5" s="68"/>
      <c r="DLC5" s="68"/>
      <c r="DLD5" s="68"/>
      <c r="DLE5" s="68"/>
      <c r="DLF5" s="68"/>
      <c r="DLG5" s="68"/>
      <c r="DLH5" s="68"/>
      <c r="DLI5" s="68"/>
      <c r="DLJ5" s="68"/>
      <c r="DLK5" s="68"/>
      <c r="DLL5" s="68"/>
      <c r="DLM5" s="68"/>
      <c r="DLN5" s="68"/>
      <c r="DLO5" s="68"/>
      <c r="DLP5" s="68"/>
      <c r="DLQ5" s="68"/>
      <c r="DLR5" s="68"/>
      <c r="DLS5" s="68"/>
      <c r="DLT5" s="68"/>
      <c r="DLU5" s="68"/>
      <c r="DLV5" s="68"/>
      <c r="DLW5" s="68"/>
      <c r="DLX5" s="68"/>
      <c r="DLY5" s="68"/>
      <c r="DLZ5" s="68"/>
      <c r="DMA5" s="68"/>
      <c r="DMB5" s="68"/>
      <c r="DMC5" s="68"/>
      <c r="DMD5" s="68"/>
      <c r="DME5" s="68"/>
      <c r="DMF5" s="68"/>
      <c r="DMG5" s="68"/>
      <c r="DMH5" s="68"/>
      <c r="DMI5" s="68"/>
      <c r="DMJ5" s="68"/>
      <c r="DMK5" s="68"/>
      <c r="DML5" s="68"/>
      <c r="DMM5" s="68"/>
      <c r="DMN5" s="68"/>
      <c r="DMO5" s="68"/>
      <c r="DMP5" s="68"/>
      <c r="DMQ5" s="68"/>
      <c r="DMR5" s="68"/>
      <c r="DMS5" s="68"/>
      <c r="DMT5" s="68"/>
      <c r="DMU5" s="68"/>
      <c r="DMV5" s="68"/>
      <c r="DMW5" s="68"/>
      <c r="DMX5" s="68"/>
      <c r="DMY5" s="68"/>
      <c r="DMZ5" s="68"/>
      <c r="DNA5" s="68"/>
      <c r="DNB5" s="68"/>
      <c r="DNC5" s="68"/>
      <c r="DND5" s="68"/>
      <c r="DNE5" s="68"/>
      <c r="DNF5" s="68"/>
      <c r="DNG5" s="68"/>
      <c r="DNH5" s="68"/>
      <c r="DNI5" s="68"/>
      <c r="DNJ5" s="68"/>
      <c r="DNK5" s="68"/>
      <c r="DNL5" s="68"/>
      <c r="DNM5" s="68"/>
      <c r="DNN5" s="68"/>
      <c r="DNO5" s="68"/>
      <c r="DNP5" s="68"/>
      <c r="DNQ5" s="68"/>
      <c r="DNR5" s="68"/>
      <c r="DNS5" s="68"/>
      <c r="DNT5" s="68"/>
      <c r="DNU5" s="68"/>
      <c r="DNV5" s="68"/>
      <c r="DNW5" s="68"/>
      <c r="DNX5" s="68"/>
      <c r="DNY5" s="68"/>
      <c r="DNZ5" s="68"/>
      <c r="DOA5" s="68"/>
      <c r="DOB5" s="68"/>
      <c r="DOC5" s="68"/>
      <c r="DOD5" s="68"/>
      <c r="DOE5" s="68"/>
      <c r="DOF5" s="68"/>
      <c r="DOG5" s="68"/>
      <c r="DOH5" s="68"/>
      <c r="DOI5" s="68"/>
      <c r="DOJ5" s="68"/>
      <c r="DOK5" s="68"/>
      <c r="DOL5" s="68"/>
      <c r="DOM5" s="68"/>
      <c r="DON5" s="68"/>
      <c r="DOO5" s="68"/>
      <c r="DOP5" s="68"/>
      <c r="DOQ5" s="68"/>
      <c r="DOR5" s="68"/>
      <c r="DOS5" s="68"/>
      <c r="DOT5" s="68"/>
      <c r="DOU5" s="68"/>
      <c r="DOV5" s="68"/>
      <c r="DOW5" s="68"/>
      <c r="DOX5" s="68"/>
      <c r="DOY5" s="68"/>
      <c r="DOZ5" s="68"/>
      <c r="DPA5" s="68"/>
      <c r="DPB5" s="68"/>
      <c r="DPC5" s="68"/>
      <c r="DPD5" s="68"/>
      <c r="DPE5" s="68"/>
      <c r="DPF5" s="68"/>
      <c r="DPG5" s="68"/>
      <c r="DPH5" s="68"/>
      <c r="DPI5" s="68"/>
      <c r="DPJ5" s="68"/>
      <c r="DPK5" s="68"/>
      <c r="DPL5" s="68"/>
      <c r="DPM5" s="68"/>
      <c r="DPN5" s="68"/>
      <c r="DPO5" s="68"/>
      <c r="DPP5" s="68"/>
      <c r="DPQ5" s="68"/>
      <c r="DPR5" s="68"/>
      <c r="DPS5" s="68"/>
      <c r="DPT5" s="68"/>
      <c r="DPU5" s="68"/>
      <c r="DPV5" s="68"/>
      <c r="DPW5" s="68"/>
      <c r="DPX5" s="68"/>
      <c r="DPY5" s="68"/>
      <c r="DPZ5" s="68"/>
      <c r="DQA5" s="68"/>
      <c r="DQB5" s="68"/>
      <c r="DQC5" s="68"/>
      <c r="DQD5" s="68"/>
      <c r="DQE5" s="68"/>
      <c r="DQF5" s="68"/>
      <c r="DQG5" s="68"/>
      <c r="DQH5" s="68"/>
      <c r="DQI5" s="68"/>
      <c r="DQJ5" s="68"/>
      <c r="DQK5" s="68"/>
      <c r="DQL5" s="68"/>
      <c r="DQM5" s="68"/>
      <c r="DQN5" s="68"/>
      <c r="DQO5" s="68"/>
      <c r="DQP5" s="68"/>
      <c r="DQQ5" s="68"/>
      <c r="DQR5" s="68"/>
      <c r="DQS5" s="68"/>
      <c r="DQT5" s="68"/>
      <c r="DQU5" s="68"/>
      <c r="DQV5" s="68"/>
      <c r="DQW5" s="68"/>
      <c r="DQX5" s="68"/>
      <c r="DQY5" s="68"/>
      <c r="DQZ5" s="68"/>
      <c r="DRA5" s="68"/>
      <c r="DRB5" s="68"/>
      <c r="DRC5" s="68"/>
      <c r="DRD5" s="68"/>
      <c r="DRE5" s="68"/>
      <c r="DRF5" s="68"/>
      <c r="DRG5" s="68"/>
      <c r="DRH5" s="68"/>
      <c r="DRI5" s="68"/>
      <c r="DRJ5" s="68"/>
      <c r="DRK5" s="68"/>
      <c r="DRL5" s="68"/>
      <c r="DRM5" s="68"/>
      <c r="DRN5" s="68"/>
      <c r="DRO5" s="68"/>
      <c r="DRP5" s="68"/>
      <c r="DRQ5" s="68"/>
      <c r="DRR5" s="68"/>
      <c r="DRS5" s="68"/>
      <c r="DRT5" s="68"/>
      <c r="DRU5" s="68"/>
      <c r="DRV5" s="68"/>
      <c r="DRW5" s="68"/>
      <c r="DRX5" s="68"/>
      <c r="DRY5" s="68"/>
      <c r="DRZ5" s="68"/>
      <c r="DSA5" s="68"/>
      <c r="DSB5" s="68"/>
      <c r="DSC5" s="68"/>
      <c r="DSD5" s="68"/>
      <c r="DSE5" s="68"/>
      <c r="DSF5" s="68"/>
      <c r="DSG5" s="68"/>
      <c r="DSH5" s="68"/>
      <c r="DSI5" s="68"/>
      <c r="DSJ5" s="68"/>
      <c r="DSK5" s="68"/>
      <c r="DSL5" s="68"/>
      <c r="DSM5" s="68"/>
      <c r="DSN5" s="68"/>
      <c r="DSO5" s="68"/>
      <c r="DSP5" s="68"/>
      <c r="DSQ5" s="68"/>
      <c r="DSR5" s="68"/>
      <c r="DSS5" s="68"/>
      <c r="DST5" s="68"/>
      <c r="DSU5" s="68"/>
      <c r="DSV5" s="68"/>
      <c r="DSW5" s="68"/>
      <c r="DSX5" s="68"/>
      <c r="DSY5" s="68"/>
      <c r="DSZ5" s="68"/>
      <c r="DTA5" s="68"/>
      <c r="DTB5" s="68"/>
      <c r="DTC5" s="68"/>
      <c r="DTD5" s="68"/>
      <c r="DTE5" s="68"/>
      <c r="DTF5" s="68"/>
      <c r="DTG5" s="68"/>
      <c r="DTH5" s="68"/>
      <c r="DTI5" s="68"/>
      <c r="DTJ5" s="68"/>
      <c r="DTK5" s="68"/>
      <c r="DTL5" s="68"/>
      <c r="DTM5" s="68"/>
      <c r="DTN5" s="68"/>
      <c r="DTO5" s="68"/>
      <c r="DTP5" s="68"/>
      <c r="DTQ5" s="68"/>
      <c r="DTR5" s="68"/>
      <c r="DTS5" s="68"/>
      <c r="DTT5" s="68"/>
      <c r="DTU5" s="68"/>
      <c r="DTV5" s="68"/>
      <c r="DTW5" s="68"/>
      <c r="DTX5" s="68"/>
      <c r="DTY5" s="68"/>
      <c r="DTZ5" s="68"/>
      <c r="DUA5" s="68"/>
      <c r="DUB5" s="68"/>
      <c r="DUC5" s="68"/>
      <c r="DUD5" s="68"/>
      <c r="DUE5" s="68"/>
      <c r="DUF5" s="68"/>
      <c r="DUG5" s="68"/>
      <c r="DUH5" s="68"/>
      <c r="DUI5" s="68"/>
      <c r="DUJ5" s="68"/>
      <c r="DUK5" s="68"/>
      <c r="DUL5" s="68"/>
      <c r="DUM5" s="68"/>
      <c r="DUN5" s="68"/>
      <c r="DUO5" s="68"/>
      <c r="DUP5" s="68"/>
      <c r="DUQ5" s="68"/>
      <c r="DUR5" s="68"/>
      <c r="DUS5" s="68"/>
      <c r="DUT5" s="68"/>
      <c r="DUU5" s="68"/>
      <c r="DUV5" s="68"/>
      <c r="DUW5" s="68"/>
      <c r="DUX5" s="68"/>
      <c r="DUY5" s="68"/>
      <c r="DUZ5" s="68"/>
      <c r="DVA5" s="68"/>
      <c r="DVB5" s="68"/>
      <c r="DVC5" s="68"/>
      <c r="DVD5" s="68"/>
      <c r="DVE5" s="68"/>
      <c r="DVF5" s="68"/>
      <c r="DVG5" s="68"/>
      <c r="DVH5" s="68"/>
      <c r="DVI5" s="68"/>
      <c r="DVJ5" s="68"/>
      <c r="DVK5" s="68"/>
      <c r="DVL5" s="68"/>
      <c r="DVM5" s="68"/>
      <c r="DVN5" s="68"/>
      <c r="DVO5" s="68"/>
      <c r="DVP5" s="68"/>
      <c r="DVQ5" s="68"/>
      <c r="DVR5" s="68"/>
      <c r="DVS5" s="68"/>
      <c r="DVT5" s="68"/>
      <c r="DVU5" s="68"/>
      <c r="DVV5" s="68"/>
      <c r="DVW5" s="68"/>
      <c r="DVX5" s="68"/>
      <c r="DVY5" s="68"/>
      <c r="DVZ5" s="68"/>
      <c r="DWA5" s="68"/>
      <c r="DWB5" s="68"/>
      <c r="DWC5" s="68"/>
      <c r="DWD5" s="68"/>
      <c r="DWE5" s="68"/>
      <c r="DWF5" s="68"/>
      <c r="DWG5" s="68"/>
      <c r="DWH5" s="68"/>
      <c r="DWI5" s="68"/>
      <c r="DWJ5" s="68"/>
      <c r="DWK5" s="68"/>
      <c r="DWL5" s="68"/>
      <c r="DWM5" s="68"/>
      <c r="DWN5" s="68"/>
      <c r="DWO5" s="68"/>
      <c r="DWP5" s="68"/>
      <c r="DWQ5" s="68"/>
      <c r="DWR5" s="68"/>
      <c r="DWS5" s="68"/>
      <c r="DWT5" s="68"/>
      <c r="DWU5" s="68"/>
      <c r="DWV5" s="68"/>
      <c r="DWW5" s="68"/>
      <c r="DWX5" s="68"/>
      <c r="DWY5" s="68"/>
      <c r="DWZ5" s="68"/>
      <c r="DXA5" s="68"/>
      <c r="DXB5" s="68"/>
      <c r="DXC5" s="68"/>
      <c r="DXD5" s="68"/>
      <c r="DXE5" s="68"/>
      <c r="DXF5" s="68"/>
      <c r="DXG5" s="68"/>
      <c r="DXH5" s="68"/>
      <c r="DXI5" s="68"/>
      <c r="DXJ5" s="68"/>
      <c r="DXK5" s="68"/>
      <c r="DXL5" s="68"/>
      <c r="DXM5" s="68"/>
      <c r="DXN5" s="68"/>
      <c r="DXO5" s="68"/>
      <c r="DXP5" s="68"/>
      <c r="DXQ5" s="68"/>
      <c r="DXR5" s="68"/>
      <c r="DXS5" s="68"/>
      <c r="DXT5" s="68"/>
      <c r="DXU5" s="68"/>
      <c r="DXV5" s="68"/>
      <c r="DXW5" s="68"/>
      <c r="DXX5" s="68"/>
      <c r="DXY5" s="68"/>
      <c r="DXZ5" s="68"/>
      <c r="DYA5" s="68"/>
      <c r="DYB5" s="68"/>
      <c r="DYC5" s="68"/>
      <c r="DYD5" s="68"/>
      <c r="DYE5" s="68"/>
      <c r="DYF5" s="68"/>
      <c r="DYG5" s="68"/>
      <c r="DYH5" s="68"/>
      <c r="DYI5" s="68"/>
      <c r="DYJ5" s="68"/>
      <c r="DYK5" s="68"/>
      <c r="DYL5" s="68"/>
      <c r="DYM5" s="68"/>
      <c r="DYN5" s="68"/>
      <c r="DYO5" s="68"/>
      <c r="DYP5" s="68"/>
      <c r="DYQ5" s="68"/>
      <c r="DYR5" s="68"/>
      <c r="DYS5" s="68"/>
      <c r="DYT5" s="68"/>
      <c r="DYU5" s="68"/>
      <c r="DYV5" s="68"/>
      <c r="DYW5" s="68"/>
      <c r="DYX5" s="68"/>
      <c r="DYY5" s="68"/>
      <c r="DYZ5" s="68"/>
      <c r="DZA5" s="68"/>
      <c r="DZB5" s="68"/>
      <c r="DZC5" s="68"/>
      <c r="DZD5" s="68"/>
      <c r="DZE5" s="68"/>
      <c r="DZF5" s="68"/>
      <c r="DZG5" s="68"/>
      <c r="DZH5" s="68"/>
      <c r="DZI5" s="68"/>
      <c r="DZJ5" s="68"/>
      <c r="DZK5" s="68"/>
      <c r="DZL5" s="68"/>
      <c r="DZM5" s="68"/>
      <c r="DZN5" s="68"/>
      <c r="DZO5" s="68"/>
      <c r="DZP5" s="68"/>
      <c r="DZQ5" s="68"/>
      <c r="DZR5" s="68"/>
      <c r="DZS5" s="68"/>
      <c r="DZT5" s="68"/>
      <c r="DZU5" s="68"/>
      <c r="DZV5" s="68"/>
      <c r="DZW5" s="68"/>
      <c r="DZX5" s="68"/>
      <c r="DZY5" s="68"/>
      <c r="DZZ5" s="68"/>
      <c r="EAA5" s="68"/>
      <c r="EAB5" s="68"/>
      <c r="EAC5" s="68"/>
      <c r="EAD5" s="68"/>
      <c r="EAE5" s="68"/>
      <c r="EAF5" s="68"/>
      <c r="EAG5" s="68"/>
      <c r="EAH5" s="68"/>
      <c r="EAI5" s="68"/>
      <c r="EAJ5" s="68"/>
      <c r="EAK5" s="68"/>
      <c r="EAL5" s="68"/>
      <c r="EAM5" s="68"/>
      <c r="EAN5" s="68"/>
      <c r="EAO5" s="68"/>
      <c r="EAP5" s="68"/>
      <c r="EAQ5" s="68"/>
      <c r="EAR5" s="68"/>
      <c r="EAS5" s="68"/>
      <c r="EAT5" s="68"/>
      <c r="EAU5" s="68"/>
      <c r="EAV5" s="68"/>
      <c r="EAW5" s="68"/>
      <c r="EAX5" s="68"/>
      <c r="EAY5" s="68"/>
      <c r="EAZ5" s="68"/>
      <c r="EBA5" s="68"/>
      <c r="EBB5" s="68"/>
      <c r="EBC5" s="68"/>
      <c r="EBD5" s="68"/>
      <c r="EBE5" s="68"/>
      <c r="EBF5" s="68"/>
      <c r="EBG5" s="68"/>
      <c r="EBH5" s="68"/>
      <c r="EBI5" s="68"/>
      <c r="EBJ5" s="68"/>
      <c r="EBK5" s="68"/>
      <c r="EBL5" s="68"/>
      <c r="EBM5" s="68"/>
      <c r="EBN5" s="68"/>
      <c r="EBO5" s="68"/>
      <c r="EBP5" s="68"/>
      <c r="EBQ5" s="68"/>
      <c r="EBR5" s="68"/>
      <c r="EBS5" s="68"/>
      <c r="EBT5" s="68"/>
      <c r="EBU5" s="68"/>
      <c r="EBV5" s="68"/>
      <c r="EBW5" s="68"/>
      <c r="EBX5" s="68"/>
      <c r="EBY5" s="68"/>
      <c r="EBZ5" s="68"/>
      <c r="ECA5" s="68"/>
      <c r="ECB5" s="68"/>
      <c r="ECC5" s="68"/>
      <c r="ECD5" s="68"/>
      <c r="ECE5" s="68"/>
      <c r="ECF5" s="68"/>
      <c r="ECG5" s="68"/>
      <c r="ECH5" s="68"/>
      <c r="ECI5" s="68"/>
      <c r="ECJ5" s="68"/>
      <c r="ECK5" s="68"/>
      <c r="ECL5" s="68"/>
      <c r="ECM5" s="68"/>
      <c r="ECN5" s="68"/>
      <c r="ECO5" s="68"/>
      <c r="ECP5" s="68"/>
      <c r="ECQ5" s="68"/>
      <c r="ECR5" s="68"/>
      <c r="ECS5" s="68"/>
      <c r="ECT5" s="68"/>
      <c r="ECU5" s="68"/>
      <c r="ECV5" s="68"/>
      <c r="ECW5" s="68"/>
      <c r="ECX5" s="68"/>
      <c r="ECY5" s="68"/>
      <c r="ECZ5" s="68"/>
      <c r="EDA5" s="68"/>
      <c r="EDB5" s="68"/>
      <c r="EDC5" s="68"/>
      <c r="EDD5" s="68"/>
      <c r="EDE5" s="68"/>
      <c r="EDF5" s="68"/>
      <c r="EDG5" s="68"/>
      <c r="EDH5" s="68"/>
      <c r="EDI5" s="68"/>
      <c r="EDJ5" s="68"/>
      <c r="EDK5" s="68"/>
      <c r="EDL5" s="68"/>
      <c r="EDM5" s="68"/>
      <c r="EDN5" s="68"/>
      <c r="EDO5" s="68"/>
      <c r="EDP5" s="68"/>
      <c r="EDQ5" s="68"/>
      <c r="EDR5" s="68"/>
      <c r="EDS5" s="68"/>
      <c r="EDT5" s="68"/>
      <c r="EDU5" s="68"/>
      <c r="EDV5" s="68"/>
      <c r="EDW5" s="68"/>
      <c r="EDX5" s="68"/>
      <c r="EDY5" s="68"/>
      <c r="EDZ5" s="68"/>
      <c r="EEA5" s="68"/>
      <c r="EEB5" s="68"/>
      <c r="EEC5" s="68"/>
      <c r="EED5" s="68"/>
      <c r="EEE5" s="68"/>
      <c r="EEF5" s="68"/>
      <c r="EEG5" s="68"/>
      <c r="EEH5" s="68"/>
      <c r="EEI5" s="68"/>
      <c r="EEJ5" s="68"/>
      <c r="EEK5" s="68"/>
      <c r="EEL5" s="68"/>
      <c r="EEM5" s="68"/>
      <c r="EEN5" s="68"/>
      <c r="EEO5" s="68"/>
      <c r="EEP5" s="68"/>
      <c r="EEQ5" s="68"/>
      <c r="EER5" s="68"/>
      <c r="EES5" s="68"/>
      <c r="EET5" s="68"/>
      <c r="EEU5" s="68"/>
      <c r="EEV5" s="68"/>
      <c r="EEW5" s="68"/>
      <c r="EEX5" s="68"/>
      <c r="EEY5" s="68"/>
      <c r="EEZ5" s="68"/>
      <c r="EFA5" s="68"/>
      <c r="EFB5" s="68"/>
      <c r="EFC5" s="68"/>
      <c r="EFD5" s="68"/>
      <c r="EFE5" s="68"/>
      <c r="EFF5" s="68"/>
      <c r="EFG5" s="68"/>
      <c r="EFH5" s="68"/>
      <c r="EFI5" s="68"/>
      <c r="EFJ5" s="68"/>
      <c r="EFK5" s="68"/>
      <c r="EFL5" s="68"/>
      <c r="EFM5" s="68"/>
      <c r="EFN5" s="68"/>
      <c r="EFO5" s="68"/>
      <c r="EFP5" s="68"/>
      <c r="EFQ5" s="68"/>
      <c r="EFR5" s="68"/>
      <c r="EFS5" s="68"/>
      <c r="EFT5" s="68"/>
      <c r="EFU5" s="68"/>
      <c r="EFV5" s="68"/>
      <c r="EFW5" s="68"/>
      <c r="EFX5" s="68"/>
      <c r="EFY5" s="68"/>
      <c r="EFZ5" s="68"/>
      <c r="EGA5" s="68"/>
      <c r="EGB5" s="68"/>
      <c r="EGC5" s="68"/>
      <c r="EGD5" s="68"/>
      <c r="EGE5" s="68"/>
      <c r="EGF5" s="68"/>
      <c r="EGG5" s="68"/>
      <c r="EGH5" s="68"/>
      <c r="EGI5" s="68"/>
      <c r="EGJ5" s="68"/>
      <c r="EGK5" s="68"/>
      <c r="EGL5" s="68"/>
      <c r="EGM5" s="68"/>
      <c r="EGN5" s="68"/>
      <c r="EGO5" s="68"/>
      <c r="EGP5" s="68"/>
      <c r="EGQ5" s="68"/>
      <c r="EGR5" s="68"/>
      <c r="EGS5" s="68"/>
      <c r="EGT5" s="68"/>
      <c r="EGU5" s="68"/>
      <c r="EGV5" s="68"/>
      <c r="EGW5" s="68"/>
      <c r="EGX5" s="68"/>
      <c r="EGY5" s="68"/>
      <c r="EGZ5" s="68"/>
      <c r="EHA5" s="68"/>
      <c r="EHB5" s="68"/>
      <c r="EHC5" s="68"/>
      <c r="EHD5" s="68"/>
      <c r="EHE5" s="68"/>
      <c r="EHF5" s="68"/>
      <c r="EHG5" s="68"/>
      <c r="EHH5" s="68"/>
      <c r="EHI5" s="68"/>
      <c r="EHJ5" s="68"/>
      <c r="EHK5" s="68"/>
      <c r="EHL5" s="68"/>
      <c r="EHM5" s="68"/>
      <c r="EHN5" s="68"/>
      <c r="EHO5" s="68"/>
      <c r="EHP5" s="68"/>
      <c r="EHQ5" s="68"/>
      <c r="EHR5" s="68"/>
      <c r="EHS5" s="68"/>
      <c r="EHT5" s="68"/>
      <c r="EHU5" s="68"/>
      <c r="EHV5" s="68"/>
      <c r="EHW5" s="68"/>
      <c r="EHX5" s="68"/>
      <c r="EHY5" s="68"/>
      <c r="EHZ5" s="68"/>
      <c r="EIA5" s="68"/>
      <c r="EIB5" s="68"/>
      <c r="EIC5" s="68"/>
      <c r="EID5" s="68"/>
      <c r="EIE5" s="68"/>
      <c r="EIF5" s="68"/>
      <c r="EIG5" s="68"/>
      <c r="EIH5" s="68"/>
      <c r="EII5" s="68"/>
      <c r="EIJ5" s="68"/>
      <c r="EIK5" s="68"/>
      <c r="EIL5" s="68"/>
      <c r="EIM5" s="68"/>
      <c r="EIN5" s="68"/>
      <c r="EIO5" s="68"/>
      <c r="EIP5" s="68"/>
      <c r="EIQ5" s="68"/>
      <c r="EIR5" s="68"/>
      <c r="EIS5" s="68"/>
      <c r="EIT5" s="68"/>
      <c r="EIU5" s="68"/>
      <c r="EIV5" s="68"/>
      <c r="EIW5" s="68"/>
      <c r="EIX5" s="68"/>
      <c r="EIY5" s="68"/>
      <c r="EIZ5" s="68"/>
      <c r="EJA5" s="68"/>
      <c r="EJB5" s="68"/>
      <c r="EJC5" s="68"/>
      <c r="EJD5" s="68"/>
      <c r="EJE5" s="68"/>
      <c r="EJF5" s="68"/>
      <c r="EJG5" s="68"/>
      <c r="EJH5" s="68"/>
      <c r="EJI5" s="68"/>
      <c r="EJJ5" s="68"/>
      <c r="EJK5" s="68"/>
      <c r="EJL5" s="68"/>
      <c r="EJM5" s="68"/>
      <c r="EJN5" s="68"/>
      <c r="EJO5" s="68"/>
      <c r="EJP5" s="68"/>
      <c r="EJQ5" s="68"/>
      <c r="EJR5" s="68"/>
      <c r="EJS5" s="68"/>
      <c r="EJT5" s="68"/>
      <c r="EJU5" s="68"/>
      <c r="EJV5" s="68"/>
      <c r="EJW5" s="68"/>
      <c r="EJX5" s="68"/>
      <c r="EJY5" s="68"/>
      <c r="EJZ5" s="68"/>
      <c r="EKA5" s="68"/>
      <c r="EKB5" s="68"/>
      <c r="EKC5" s="68"/>
      <c r="EKD5" s="68"/>
      <c r="EKE5" s="68"/>
      <c r="EKF5" s="68"/>
      <c r="EKG5" s="68"/>
      <c r="EKH5" s="68"/>
      <c r="EKI5" s="68"/>
      <c r="EKJ5" s="68"/>
      <c r="EKK5" s="68"/>
      <c r="EKL5" s="68"/>
      <c r="EKM5" s="68"/>
      <c r="EKN5" s="68"/>
      <c r="EKO5" s="68"/>
      <c r="EKP5" s="68"/>
      <c r="EKQ5" s="68"/>
      <c r="EKR5" s="68"/>
      <c r="EKS5" s="68"/>
      <c r="EKT5" s="68"/>
      <c r="EKU5" s="68"/>
      <c r="EKV5" s="68"/>
      <c r="EKW5" s="68"/>
      <c r="EKX5" s="68"/>
      <c r="EKY5" s="68"/>
      <c r="EKZ5" s="68"/>
      <c r="ELA5" s="68"/>
      <c r="ELB5" s="68"/>
      <c r="ELC5" s="68"/>
      <c r="ELD5" s="68"/>
      <c r="ELE5" s="68"/>
      <c r="ELF5" s="68"/>
      <c r="ELG5" s="68"/>
      <c r="ELH5" s="68"/>
      <c r="ELI5" s="68"/>
      <c r="ELJ5" s="68"/>
      <c r="ELK5" s="68"/>
      <c r="ELL5" s="68"/>
      <c r="ELM5" s="68"/>
      <c r="ELN5" s="68"/>
      <c r="ELO5" s="68"/>
      <c r="ELP5" s="68"/>
      <c r="ELQ5" s="68"/>
      <c r="ELR5" s="68"/>
      <c r="ELS5" s="68"/>
      <c r="ELT5" s="68"/>
      <c r="ELU5" s="68"/>
      <c r="ELV5" s="68"/>
      <c r="ELW5" s="68"/>
      <c r="ELX5" s="68"/>
      <c r="ELY5" s="68"/>
      <c r="ELZ5" s="68"/>
      <c r="EMA5" s="68"/>
      <c r="EMB5" s="68"/>
      <c r="EMC5" s="68"/>
      <c r="EMD5" s="68"/>
      <c r="EME5" s="68"/>
      <c r="EMF5" s="68"/>
      <c r="EMG5" s="68"/>
      <c r="EMH5" s="68"/>
      <c r="EMI5" s="68"/>
      <c r="EMJ5" s="68"/>
      <c r="EMK5" s="68"/>
      <c r="EML5" s="68"/>
      <c r="EMM5" s="68"/>
      <c r="EMN5" s="68"/>
      <c r="EMO5" s="68"/>
      <c r="EMP5" s="68"/>
      <c r="EMQ5" s="68"/>
      <c r="EMR5" s="68"/>
      <c r="EMS5" s="68"/>
      <c r="EMT5" s="68"/>
      <c r="EMU5" s="68"/>
      <c r="EMV5" s="68"/>
      <c r="EMW5" s="68"/>
      <c r="EMX5" s="68"/>
      <c r="EMY5" s="68"/>
      <c r="EMZ5" s="68"/>
      <c r="ENA5" s="68"/>
      <c r="ENB5" s="68"/>
      <c r="ENC5" s="68"/>
      <c r="END5" s="68"/>
      <c r="ENE5" s="68"/>
      <c r="ENF5" s="68"/>
      <c r="ENG5" s="68"/>
      <c r="ENH5" s="68"/>
      <c r="ENI5" s="68"/>
      <c r="ENJ5" s="68"/>
      <c r="ENK5" s="68"/>
      <c r="ENL5" s="68"/>
      <c r="ENM5" s="68"/>
      <c r="ENN5" s="68"/>
      <c r="ENO5" s="68"/>
      <c r="ENP5" s="68"/>
      <c r="ENQ5" s="68"/>
      <c r="ENR5" s="68"/>
      <c r="ENS5" s="68"/>
      <c r="ENT5" s="68"/>
      <c r="ENU5" s="68"/>
      <c r="ENV5" s="68"/>
      <c r="ENW5" s="68"/>
      <c r="ENX5" s="68"/>
      <c r="ENY5" s="68"/>
      <c r="ENZ5" s="68"/>
      <c r="EOA5" s="68"/>
      <c r="EOB5" s="68"/>
      <c r="EOC5" s="68"/>
      <c r="EOD5" s="68"/>
      <c r="EOE5" s="68"/>
      <c r="EOF5" s="68"/>
      <c r="EOG5" s="68"/>
      <c r="EOH5" s="68"/>
      <c r="EOI5" s="68"/>
      <c r="EOJ5" s="68"/>
      <c r="EOK5" s="68"/>
      <c r="EOL5" s="68"/>
      <c r="EOM5" s="68"/>
      <c r="EON5" s="68"/>
      <c r="EOO5" s="68"/>
      <c r="EOP5" s="68"/>
      <c r="EOQ5" s="68"/>
      <c r="EOR5" s="68"/>
      <c r="EOS5" s="68"/>
      <c r="EOT5" s="68"/>
      <c r="EOU5" s="68"/>
      <c r="EOV5" s="68"/>
      <c r="EOW5" s="68"/>
      <c r="EOX5" s="68"/>
      <c r="EOY5" s="68"/>
      <c r="EOZ5" s="68"/>
      <c r="EPA5" s="68"/>
      <c r="EPB5" s="68"/>
      <c r="EPC5" s="68"/>
      <c r="EPD5" s="68"/>
      <c r="EPE5" s="68"/>
      <c r="EPF5" s="68"/>
      <c r="EPG5" s="68"/>
      <c r="EPH5" s="68"/>
      <c r="EPI5" s="68"/>
      <c r="EPJ5" s="68"/>
      <c r="EPK5" s="68"/>
      <c r="EPL5" s="68"/>
      <c r="EPM5" s="68"/>
      <c r="EPN5" s="68"/>
      <c r="EPO5" s="68"/>
      <c r="EPP5" s="68"/>
      <c r="EPQ5" s="68"/>
      <c r="EPR5" s="68"/>
      <c r="EPS5" s="68"/>
      <c r="EPT5" s="68"/>
      <c r="EPU5" s="68"/>
      <c r="EPV5" s="68"/>
      <c r="EPW5" s="68"/>
      <c r="EPX5" s="68"/>
      <c r="EPY5" s="68"/>
      <c r="EPZ5" s="68"/>
      <c r="EQA5" s="68"/>
      <c r="EQB5" s="68"/>
      <c r="EQC5" s="68"/>
      <c r="EQD5" s="68"/>
      <c r="EQE5" s="68"/>
      <c r="EQF5" s="68"/>
      <c r="EQG5" s="68"/>
      <c r="EQH5" s="68"/>
      <c r="EQI5" s="68"/>
      <c r="EQJ5" s="68"/>
      <c r="EQK5" s="68"/>
      <c r="EQL5" s="68"/>
      <c r="EQM5" s="68"/>
      <c r="EQN5" s="68"/>
      <c r="EQO5" s="68"/>
      <c r="EQP5" s="68"/>
      <c r="EQQ5" s="68"/>
      <c r="EQR5" s="68"/>
      <c r="EQS5" s="68"/>
      <c r="EQT5" s="68"/>
      <c r="EQU5" s="68"/>
      <c r="EQV5" s="68"/>
      <c r="EQW5" s="68"/>
      <c r="EQX5" s="68"/>
      <c r="EQY5" s="68"/>
      <c r="EQZ5" s="68"/>
      <c r="ERA5" s="68"/>
      <c r="ERB5" s="68"/>
      <c r="ERC5" s="68"/>
      <c r="ERD5" s="68"/>
      <c r="ERE5" s="68"/>
      <c r="ERF5" s="68"/>
      <c r="ERG5" s="68"/>
      <c r="ERH5" s="68"/>
      <c r="ERI5" s="68"/>
      <c r="ERJ5" s="68"/>
      <c r="ERK5" s="68"/>
      <c r="ERL5" s="68"/>
      <c r="ERM5" s="68"/>
      <c r="ERN5" s="68"/>
      <c r="ERO5" s="68"/>
      <c r="ERP5" s="68"/>
      <c r="ERQ5" s="68"/>
      <c r="ERR5" s="68"/>
      <c r="ERS5" s="68"/>
      <c r="ERT5" s="68"/>
      <c r="ERU5" s="68"/>
      <c r="ERV5" s="68"/>
      <c r="ERW5" s="68"/>
      <c r="ERX5" s="68"/>
      <c r="ERY5" s="68"/>
      <c r="ERZ5" s="68"/>
      <c r="ESA5" s="68"/>
      <c r="ESB5" s="68"/>
      <c r="ESC5" s="68"/>
      <c r="ESD5" s="68"/>
      <c r="ESE5" s="68"/>
      <c r="ESF5" s="68"/>
      <c r="ESG5" s="68"/>
      <c r="ESH5" s="68"/>
      <c r="ESI5" s="68"/>
      <c r="ESJ5" s="68"/>
      <c r="ESK5" s="68"/>
      <c r="ESL5" s="68"/>
      <c r="ESM5" s="68"/>
      <c r="ESN5" s="68"/>
      <c r="ESO5" s="68"/>
      <c r="ESP5" s="68"/>
      <c r="ESQ5" s="68"/>
      <c r="ESR5" s="68"/>
      <c r="ESS5" s="68"/>
      <c r="EST5" s="68"/>
      <c r="ESU5" s="68"/>
      <c r="ESV5" s="68"/>
      <c r="ESW5" s="68"/>
      <c r="ESX5" s="68"/>
      <c r="ESY5" s="68"/>
      <c r="ESZ5" s="68"/>
      <c r="ETA5" s="68"/>
      <c r="ETB5" s="68"/>
      <c r="ETC5" s="68"/>
      <c r="ETD5" s="68"/>
      <c r="ETE5" s="68"/>
      <c r="ETF5" s="68"/>
      <c r="ETG5" s="68"/>
      <c r="ETH5" s="68"/>
      <c r="ETI5" s="68"/>
      <c r="ETJ5" s="68"/>
      <c r="ETK5" s="68"/>
      <c r="ETL5" s="68"/>
      <c r="ETM5" s="68"/>
      <c r="ETN5" s="68"/>
      <c r="ETO5" s="68"/>
      <c r="ETP5" s="68"/>
      <c r="ETQ5" s="68"/>
      <c r="ETR5" s="68"/>
      <c r="ETS5" s="68"/>
      <c r="ETT5" s="68"/>
      <c r="ETU5" s="68"/>
      <c r="ETV5" s="68"/>
      <c r="ETW5" s="68"/>
      <c r="ETX5" s="68"/>
      <c r="ETY5" s="68"/>
      <c r="ETZ5" s="68"/>
      <c r="EUA5" s="68"/>
      <c r="EUB5" s="68"/>
      <c r="EUC5" s="68"/>
      <c r="EUD5" s="68"/>
      <c r="EUE5" s="68"/>
      <c r="EUF5" s="68"/>
      <c r="EUG5" s="68"/>
      <c r="EUH5" s="68"/>
      <c r="EUI5" s="68"/>
      <c r="EUJ5" s="68"/>
      <c r="EUK5" s="68"/>
      <c r="EUL5" s="68"/>
      <c r="EUM5" s="68"/>
      <c r="EUN5" s="68"/>
      <c r="EUO5" s="68"/>
      <c r="EUP5" s="68"/>
      <c r="EUQ5" s="68"/>
      <c r="EUR5" s="68"/>
      <c r="EUS5" s="68"/>
      <c r="EUT5" s="68"/>
      <c r="EUU5" s="68"/>
      <c r="EUV5" s="68"/>
      <c r="EUW5" s="68"/>
      <c r="EUX5" s="68"/>
      <c r="EUY5" s="68"/>
      <c r="EUZ5" s="68"/>
      <c r="EVA5" s="68"/>
      <c r="EVB5" s="68"/>
      <c r="EVC5" s="68"/>
      <c r="EVD5" s="68"/>
      <c r="EVE5" s="68"/>
      <c r="EVF5" s="68"/>
      <c r="EVG5" s="68"/>
      <c r="EVH5" s="68"/>
      <c r="EVI5" s="68"/>
      <c r="EVJ5" s="68"/>
      <c r="EVK5" s="68"/>
      <c r="EVL5" s="68"/>
      <c r="EVM5" s="68"/>
      <c r="EVN5" s="68"/>
      <c r="EVO5" s="68"/>
      <c r="EVP5" s="68"/>
      <c r="EVQ5" s="68"/>
      <c r="EVR5" s="68"/>
      <c r="EVS5" s="68"/>
      <c r="EVT5" s="68"/>
      <c r="EVU5" s="68"/>
      <c r="EVV5" s="68"/>
      <c r="EVW5" s="68"/>
      <c r="EVX5" s="68"/>
      <c r="EVY5" s="68"/>
      <c r="EVZ5" s="68"/>
      <c r="EWA5" s="68"/>
      <c r="EWB5" s="68"/>
      <c r="EWC5" s="68"/>
      <c r="EWD5" s="68"/>
      <c r="EWE5" s="68"/>
      <c r="EWF5" s="68"/>
      <c r="EWG5" s="68"/>
      <c r="EWH5" s="68"/>
      <c r="EWI5" s="68"/>
      <c r="EWJ5" s="68"/>
      <c r="EWK5" s="68"/>
      <c r="EWL5" s="68"/>
      <c r="EWM5" s="68"/>
      <c r="EWN5" s="68"/>
      <c r="EWO5" s="68"/>
      <c r="EWP5" s="68"/>
      <c r="EWQ5" s="68"/>
      <c r="EWR5" s="68"/>
      <c r="EWS5" s="68"/>
      <c r="EWT5" s="68"/>
      <c r="EWU5" s="68"/>
      <c r="EWV5" s="68"/>
      <c r="EWW5" s="68"/>
      <c r="EWX5" s="68"/>
      <c r="EWY5" s="68"/>
      <c r="EWZ5" s="68"/>
      <c r="EXA5" s="68"/>
      <c r="EXB5" s="68"/>
      <c r="EXC5" s="68"/>
      <c r="EXD5" s="68"/>
      <c r="EXE5" s="68"/>
      <c r="EXF5" s="68"/>
      <c r="EXG5" s="68"/>
      <c r="EXH5" s="68"/>
      <c r="EXI5" s="68"/>
      <c r="EXJ5" s="68"/>
      <c r="EXK5" s="68"/>
      <c r="EXL5" s="68"/>
      <c r="EXM5" s="68"/>
      <c r="EXN5" s="68"/>
      <c r="EXO5" s="68"/>
      <c r="EXP5" s="68"/>
      <c r="EXQ5" s="68"/>
      <c r="EXR5" s="68"/>
      <c r="EXS5" s="68"/>
      <c r="EXT5" s="68"/>
      <c r="EXU5" s="68"/>
      <c r="EXV5" s="68"/>
      <c r="EXW5" s="68"/>
      <c r="EXX5" s="68"/>
      <c r="EXY5" s="68"/>
      <c r="EXZ5" s="68"/>
      <c r="EYA5" s="68"/>
      <c r="EYB5" s="68"/>
      <c r="EYC5" s="68"/>
      <c r="EYD5" s="68"/>
      <c r="EYE5" s="68"/>
      <c r="EYF5" s="68"/>
      <c r="EYG5" s="68"/>
      <c r="EYH5" s="68"/>
      <c r="EYI5" s="68"/>
      <c r="EYJ5" s="68"/>
      <c r="EYK5" s="68"/>
      <c r="EYL5" s="68"/>
      <c r="EYM5" s="68"/>
      <c r="EYN5" s="68"/>
      <c r="EYO5" s="68"/>
      <c r="EYP5" s="68"/>
      <c r="EYQ5" s="68"/>
      <c r="EYR5" s="68"/>
      <c r="EYS5" s="68"/>
      <c r="EYT5" s="68"/>
      <c r="EYU5" s="68"/>
      <c r="EYV5" s="68"/>
      <c r="EYW5" s="68"/>
      <c r="EYX5" s="68"/>
      <c r="EYY5" s="68"/>
      <c r="EYZ5" s="68"/>
      <c r="EZA5" s="68"/>
      <c r="EZB5" s="68"/>
      <c r="EZC5" s="68"/>
      <c r="EZD5" s="68"/>
      <c r="EZE5" s="68"/>
      <c r="EZF5" s="68"/>
      <c r="EZG5" s="68"/>
      <c r="EZH5" s="68"/>
      <c r="EZI5" s="68"/>
      <c r="EZJ5" s="68"/>
      <c r="EZK5" s="68"/>
      <c r="EZL5" s="68"/>
      <c r="EZM5" s="68"/>
      <c r="EZN5" s="68"/>
      <c r="EZO5" s="68"/>
      <c r="EZP5" s="68"/>
      <c r="EZQ5" s="68"/>
      <c r="EZR5" s="68"/>
      <c r="EZS5" s="68"/>
      <c r="EZT5" s="68"/>
      <c r="EZU5" s="68"/>
      <c r="EZV5" s="68"/>
      <c r="EZW5" s="68"/>
      <c r="EZX5" s="68"/>
      <c r="EZY5" s="68"/>
      <c r="EZZ5" s="68"/>
      <c r="FAA5" s="68"/>
      <c r="FAB5" s="68"/>
      <c r="FAC5" s="68"/>
      <c r="FAD5" s="68"/>
      <c r="FAE5" s="68"/>
      <c r="FAF5" s="68"/>
      <c r="FAG5" s="68"/>
      <c r="FAH5" s="68"/>
      <c r="FAI5" s="68"/>
      <c r="FAJ5" s="68"/>
      <c r="FAK5" s="68"/>
      <c r="FAL5" s="68"/>
      <c r="FAM5" s="68"/>
      <c r="FAN5" s="68"/>
      <c r="FAO5" s="68"/>
      <c r="FAP5" s="68"/>
      <c r="FAQ5" s="68"/>
      <c r="FAR5" s="68"/>
      <c r="FAS5" s="68"/>
      <c r="FAT5" s="68"/>
      <c r="FAU5" s="68"/>
      <c r="FAV5" s="68"/>
      <c r="FAW5" s="68"/>
      <c r="FAX5" s="68"/>
      <c r="FAY5" s="68"/>
      <c r="FAZ5" s="68"/>
      <c r="FBA5" s="68"/>
      <c r="FBB5" s="68"/>
      <c r="FBC5" s="68"/>
      <c r="FBD5" s="68"/>
      <c r="FBE5" s="68"/>
      <c r="FBF5" s="68"/>
      <c r="FBG5" s="68"/>
      <c r="FBH5" s="68"/>
      <c r="FBI5" s="68"/>
      <c r="FBJ5" s="68"/>
      <c r="FBK5" s="68"/>
      <c r="FBL5" s="68"/>
      <c r="FBM5" s="68"/>
      <c r="FBN5" s="68"/>
      <c r="FBO5" s="68"/>
      <c r="FBP5" s="68"/>
      <c r="FBQ5" s="68"/>
      <c r="FBR5" s="68"/>
      <c r="FBS5" s="68"/>
      <c r="FBT5" s="68"/>
      <c r="FBU5" s="68"/>
      <c r="FBV5" s="68"/>
      <c r="FBW5" s="68"/>
      <c r="FBX5" s="68"/>
      <c r="FBY5" s="68"/>
      <c r="FBZ5" s="68"/>
      <c r="FCA5" s="68"/>
      <c r="FCB5" s="68"/>
      <c r="FCC5" s="68"/>
      <c r="FCD5" s="68"/>
      <c r="FCE5" s="68"/>
      <c r="FCF5" s="68"/>
      <c r="FCG5" s="68"/>
      <c r="FCH5" s="68"/>
      <c r="FCI5" s="68"/>
      <c r="FCJ5" s="68"/>
      <c r="FCK5" s="68"/>
      <c r="FCL5" s="68"/>
      <c r="FCM5" s="68"/>
      <c r="FCN5" s="68"/>
      <c r="FCO5" s="68"/>
      <c r="FCP5" s="68"/>
      <c r="FCQ5" s="68"/>
      <c r="FCR5" s="68"/>
      <c r="FCS5" s="68"/>
      <c r="FCT5" s="68"/>
      <c r="FCU5" s="68"/>
      <c r="FCV5" s="68"/>
      <c r="FCW5" s="68"/>
      <c r="FCX5" s="68"/>
      <c r="FCY5" s="68"/>
      <c r="FCZ5" s="68"/>
      <c r="FDA5" s="68"/>
      <c r="FDB5" s="68"/>
      <c r="FDC5" s="68"/>
      <c r="FDD5" s="68"/>
      <c r="FDE5" s="68"/>
      <c r="FDF5" s="68"/>
      <c r="FDG5" s="68"/>
      <c r="FDH5" s="68"/>
      <c r="FDI5" s="68"/>
      <c r="FDJ5" s="68"/>
      <c r="FDK5" s="68"/>
      <c r="FDL5" s="68"/>
      <c r="FDM5" s="68"/>
      <c r="FDN5" s="68"/>
      <c r="FDO5" s="68"/>
      <c r="FDP5" s="68"/>
      <c r="FDQ5" s="68"/>
      <c r="FDR5" s="68"/>
      <c r="FDS5" s="68"/>
      <c r="FDT5" s="68"/>
      <c r="FDU5" s="68"/>
      <c r="FDV5" s="68"/>
      <c r="FDW5" s="68"/>
      <c r="FDX5" s="68"/>
      <c r="FDY5" s="68"/>
      <c r="FDZ5" s="68"/>
      <c r="FEA5" s="68"/>
      <c r="FEB5" s="68"/>
      <c r="FEC5" s="68"/>
      <c r="FED5" s="68"/>
      <c r="FEE5" s="68"/>
      <c r="FEF5" s="68"/>
      <c r="FEG5" s="68"/>
      <c r="FEH5" s="68"/>
      <c r="FEI5" s="68"/>
      <c r="FEJ5" s="68"/>
      <c r="FEK5" s="68"/>
      <c r="FEL5" s="68"/>
      <c r="FEM5" s="68"/>
      <c r="FEN5" s="68"/>
      <c r="FEO5" s="68"/>
      <c r="FEP5" s="68"/>
      <c r="FEQ5" s="68"/>
      <c r="FER5" s="68"/>
      <c r="FES5" s="68"/>
      <c r="FET5" s="68"/>
      <c r="FEU5" s="68"/>
      <c r="FEV5" s="68"/>
      <c r="FEW5" s="68"/>
      <c r="FEX5" s="68"/>
      <c r="FEY5" s="68"/>
      <c r="FEZ5" s="68"/>
      <c r="FFA5" s="68"/>
      <c r="FFB5" s="68"/>
      <c r="FFC5" s="68"/>
      <c r="FFD5" s="68"/>
      <c r="FFE5" s="68"/>
      <c r="FFF5" s="68"/>
      <c r="FFG5" s="68"/>
      <c r="FFH5" s="68"/>
      <c r="FFI5" s="68"/>
      <c r="FFJ5" s="68"/>
      <c r="FFK5" s="68"/>
      <c r="FFL5" s="68"/>
      <c r="FFM5" s="68"/>
      <c r="FFN5" s="68"/>
      <c r="FFO5" s="68"/>
      <c r="FFP5" s="68"/>
      <c r="FFQ5" s="68"/>
      <c r="FFR5" s="68"/>
      <c r="FFS5" s="68"/>
      <c r="FFT5" s="68"/>
      <c r="FFU5" s="68"/>
      <c r="FFV5" s="68"/>
      <c r="FFW5" s="68"/>
      <c r="FFX5" s="68"/>
      <c r="FFY5" s="68"/>
      <c r="FFZ5" s="68"/>
      <c r="FGA5" s="68"/>
      <c r="FGB5" s="68"/>
      <c r="FGC5" s="68"/>
      <c r="FGD5" s="68"/>
      <c r="FGE5" s="68"/>
      <c r="FGF5" s="68"/>
      <c r="FGG5" s="68"/>
      <c r="FGH5" s="68"/>
      <c r="FGI5" s="68"/>
      <c r="FGJ5" s="68"/>
      <c r="FGK5" s="68"/>
      <c r="FGL5" s="68"/>
      <c r="FGM5" s="68"/>
      <c r="FGN5" s="68"/>
      <c r="FGO5" s="68"/>
      <c r="FGP5" s="68"/>
      <c r="FGQ5" s="68"/>
      <c r="FGR5" s="68"/>
      <c r="FGS5" s="68"/>
      <c r="FGT5" s="68"/>
      <c r="FGU5" s="68"/>
      <c r="FGV5" s="68"/>
      <c r="FGW5" s="68"/>
      <c r="FGX5" s="68"/>
      <c r="FGY5" s="68"/>
      <c r="FGZ5" s="68"/>
      <c r="FHA5" s="68"/>
      <c r="FHB5" s="68"/>
      <c r="FHC5" s="68"/>
      <c r="FHD5" s="68"/>
      <c r="FHE5" s="68"/>
      <c r="FHF5" s="68"/>
      <c r="FHG5" s="68"/>
      <c r="FHH5" s="68"/>
      <c r="FHI5" s="68"/>
      <c r="FHJ5" s="68"/>
      <c r="FHK5" s="68"/>
      <c r="FHL5" s="68"/>
      <c r="FHM5" s="68"/>
      <c r="FHN5" s="68"/>
      <c r="FHO5" s="68"/>
      <c r="FHP5" s="68"/>
      <c r="FHQ5" s="68"/>
      <c r="FHR5" s="68"/>
      <c r="FHS5" s="68"/>
      <c r="FHT5" s="68"/>
      <c r="FHU5" s="68"/>
      <c r="FHV5" s="68"/>
      <c r="FHW5" s="68"/>
      <c r="FHX5" s="68"/>
      <c r="FHY5" s="68"/>
      <c r="FHZ5" s="68"/>
      <c r="FIA5" s="68"/>
      <c r="FIB5" s="68"/>
      <c r="FIC5" s="68"/>
      <c r="FID5" s="68"/>
      <c r="FIE5" s="68"/>
      <c r="FIF5" s="68"/>
      <c r="FIG5" s="68"/>
      <c r="FIH5" s="68"/>
      <c r="FII5" s="68"/>
      <c r="FIJ5" s="68"/>
      <c r="FIK5" s="68"/>
      <c r="FIL5" s="68"/>
      <c r="FIM5" s="68"/>
      <c r="FIN5" s="68"/>
      <c r="FIO5" s="68"/>
      <c r="FIP5" s="68"/>
      <c r="FIQ5" s="68"/>
      <c r="FIR5" s="68"/>
      <c r="FIS5" s="68"/>
      <c r="FIT5" s="68"/>
      <c r="FIU5" s="68"/>
      <c r="FIV5" s="68"/>
      <c r="FIW5" s="68"/>
      <c r="FIX5" s="68"/>
      <c r="FIY5" s="68"/>
      <c r="FIZ5" s="68"/>
      <c r="FJA5" s="68"/>
      <c r="FJB5" s="68"/>
      <c r="FJC5" s="68"/>
      <c r="FJD5" s="68"/>
      <c r="FJE5" s="68"/>
      <c r="FJF5" s="68"/>
      <c r="FJG5" s="68"/>
      <c r="FJH5" s="68"/>
      <c r="FJI5" s="68"/>
      <c r="FJJ5" s="68"/>
      <c r="FJK5" s="68"/>
      <c r="FJL5" s="68"/>
      <c r="FJM5" s="68"/>
      <c r="FJN5" s="68"/>
      <c r="FJO5" s="68"/>
      <c r="FJP5" s="68"/>
      <c r="FJQ5" s="68"/>
      <c r="FJR5" s="68"/>
      <c r="FJS5" s="68"/>
      <c r="FJT5" s="68"/>
      <c r="FJU5" s="68"/>
      <c r="FJV5" s="68"/>
      <c r="FJW5" s="68"/>
      <c r="FJX5" s="68"/>
      <c r="FJY5" s="68"/>
      <c r="FJZ5" s="68"/>
      <c r="FKA5" s="68"/>
      <c r="FKB5" s="68"/>
      <c r="FKC5" s="68"/>
      <c r="FKD5" s="68"/>
      <c r="FKE5" s="68"/>
      <c r="FKF5" s="68"/>
      <c r="FKG5" s="68"/>
      <c r="FKH5" s="68"/>
      <c r="FKI5" s="68"/>
      <c r="FKJ5" s="68"/>
      <c r="FKK5" s="68"/>
      <c r="FKL5" s="68"/>
      <c r="FKM5" s="68"/>
      <c r="FKN5" s="68"/>
      <c r="FKO5" s="68"/>
      <c r="FKP5" s="68"/>
      <c r="FKQ5" s="68"/>
      <c r="FKR5" s="68"/>
      <c r="FKS5" s="68"/>
      <c r="FKT5" s="68"/>
      <c r="FKU5" s="68"/>
      <c r="FKV5" s="68"/>
      <c r="FKW5" s="68"/>
      <c r="FKX5" s="68"/>
      <c r="FKY5" s="68"/>
      <c r="FKZ5" s="68"/>
      <c r="FLA5" s="68"/>
      <c r="FLB5" s="68"/>
      <c r="FLC5" s="68"/>
      <c r="FLD5" s="68"/>
      <c r="FLE5" s="68"/>
      <c r="FLF5" s="68"/>
      <c r="FLG5" s="68"/>
      <c r="FLH5" s="68"/>
      <c r="FLI5" s="68"/>
      <c r="FLJ5" s="68"/>
      <c r="FLK5" s="68"/>
      <c r="FLL5" s="68"/>
      <c r="FLM5" s="68"/>
      <c r="FLN5" s="68"/>
      <c r="FLO5" s="68"/>
      <c r="FLP5" s="68"/>
      <c r="FLQ5" s="68"/>
      <c r="FLR5" s="68"/>
      <c r="FLS5" s="68"/>
      <c r="FLT5" s="68"/>
      <c r="FLU5" s="68"/>
      <c r="FLV5" s="68"/>
      <c r="FLW5" s="68"/>
      <c r="FLX5" s="68"/>
      <c r="FLY5" s="68"/>
      <c r="FLZ5" s="68"/>
      <c r="FMA5" s="68"/>
      <c r="FMB5" s="68"/>
      <c r="FMC5" s="68"/>
      <c r="FMD5" s="68"/>
      <c r="FME5" s="68"/>
      <c r="FMF5" s="68"/>
      <c r="FMG5" s="68"/>
      <c r="FMH5" s="68"/>
      <c r="FMI5" s="68"/>
      <c r="FMJ5" s="68"/>
      <c r="FMK5" s="68"/>
      <c r="FML5" s="68"/>
      <c r="FMM5" s="68"/>
      <c r="FMN5" s="68"/>
      <c r="FMO5" s="68"/>
      <c r="FMP5" s="68"/>
      <c r="FMQ5" s="68"/>
      <c r="FMR5" s="68"/>
      <c r="FMS5" s="68"/>
      <c r="FMT5" s="68"/>
      <c r="FMU5" s="68"/>
      <c r="FMV5" s="68"/>
      <c r="FMW5" s="68"/>
      <c r="FMX5" s="68"/>
      <c r="FMY5" s="68"/>
      <c r="FMZ5" s="68"/>
      <c r="FNA5" s="68"/>
      <c r="FNB5" s="68"/>
      <c r="FNC5" s="68"/>
      <c r="FND5" s="68"/>
      <c r="FNE5" s="68"/>
      <c r="FNF5" s="68"/>
      <c r="FNG5" s="68"/>
      <c r="FNH5" s="68"/>
      <c r="FNI5" s="68"/>
      <c r="FNJ5" s="68"/>
      <c r="FNK5" s="68"/>
      <c r="FNL5" s="68"/>
      <c r="FNM5" s="68"/>
      <c r="FNN5" s="68"/>
      <c r="FNO5" s="68"/>
      <c r="FNP5" s="68"/>
      <c r="FNQ5" s="68"/>
      <c r="FNR5" s="68"/>
      <c r="FNS5" s="68"/>
      <c r="FNT5" s="68"/>
      <c r="FNU5" s="68"/>
      <c r="FNV5" s="68"/>
      <c r="FNW5" s="68"/>
      <c r="FNX5" s="68"/>
      <c r="FNY5" s="68"/>
      <c r="FNZ5" s="68"/>
      <c r="FOA5" s="68"/>
      <c r="FOB5" s="68"/>
      <c r="FOC5" s="68"/>
      <c r="FOD5" s="68"/>
      <c r="FOE5" s="68"/>
      <c r="FOF5" s="68"/>
      <c r="FOG5" s="68"/>
      <c r="FOH5" s="68"/>
      <c r="FOI5" s="68"/>
      <c r="FOJ5" s="68"/>
      <c r="FOK5" s="68"/>
      <c r="FOL5" s="68"/>
      <c r="FOM5" s="68"/>
      <c r="FON5" s="68"/>
      <c r="FOO5" s="68"/>
      <c r="FOP5" s="68"/>
      <c r="FOQ5" s="68"/>
      <c r="FOR5" s="68"/>
      <c r="FOS5" s="68"/>
      <c r="FOT5" s="68"/>
      <c r="FOU5" s="68"/>
      <c r="FOV5" s="68"/>
      <c r="FOW5" s="68"/>
      <c r="FOX5" s="68"/>
      <c r="FOY5" s="68"/>
      <c r="FOZ5" s="68"/>
      <c r="FPA5" s="68"/>
      <c r="FPB5" s="68"/>
      <c r="FPC5" s="68"/>
      <c r="FPD5" s="68"/>
      <c r="FPE5" s="68"/>
      <c r="FPF5" s="68"/>
      <c r="FPG5" s="68"/>
      <c r="FPH5" s="68"/>
      <c r="FPI5" s="68"/>
      <c r="FPJ5" s="68"/>
      <c r="FPK5" s="68"/>
      <c r="FPL5" s="68"/>
      <c r="FPM5" s="68"/>
      <c r="FPN5" s="68"/>
      <c r="FPO5" s="68"/>
      <c r="FPP5" s="68"/>
      <c r="FPQ5" s="68"/>
      <c r="FPR5" s="68"/>
      <c r="FPS5" s="68"/>
      <c r="FPT5" s="68"/>
      <c r="FPU5" s="68"/>
      <c r="FPV5" s="68"/>
      <c r="FPW5" s="68"/>
      <c r="FPX5" s="68"/>
      <c r="FPY5" s="68"/>
      <c r="FPZ5" s="68"/>
      <c r="FQA5" s="68"/>
      <c r="FQB5" s="68"/>
      <c r="FQC5" s="68"/>
      <c r="FQD5" s="68"/>
      <c r="FQE5" s="68"/>
      <c r="FQF5" s="68"/>
      <c r="FQG5" s="68"/>
      <c r="FQH5" s="68"/>
      <c r="FQI5" s="68"/>
      <c r="FQJ5" s="68"/>
      <c r="FQK5" s="68"/>
      <c r="FQL5" s="68"/>
      <c r="FQM5" s="68"/>
      <c r="FQN5" s="68"/>
      <c r="FQO5" s="68"/>
      <c r="FQP5" s="68"/>
      <c r="FQQ5" s="68"/>
      <c r="FQR5" s="68"/>
      <c r="FQS5" s="68"/>
      <c r="FQT5" s="68"/>
      <c r="FQU5" s="68"/>
      <c r="FQV5" s="68"/>
      <c r="FQW5" s="68"/>
      <c r="FQX5" s="68"/>
      <c r="FQY5" s="68"/>
      <c r="FQZ5" s="68"/>
      <c r="FRA5" s="68"/>
      <c r="FRB5" s="68"/>
      <c r="FRC5" s="68"/>
      <c r="FRD5" s="68"/>
      <c r="FRE5" s="68"/>
      <c r="FRF5" s="68"/>
      <c r="FRG5" s="68"/>
      <c r="FRH5" s="68"/>
      <c r="FRI5" s="68"/>
      <c r="FRJ5" s="68"/>
      <c r="FRK5" s="68"/>
      <c r="FRL5" s="68"/>
      <c r="FRM5" s="68"/>
      <c r="FRN5" s="68"/>
      <c r="FRO5" s="68"/>
      <c r="FRP5" s="68"/>
      <c r="FRQ5" s="68"/>
      <c r="FRR5" s="68"/>
      <c r="FRS5" s="68"/>
      <c r="FRT5" s="68"/>
      <c r="FRU5" s="68"/>
      <c r="FRV5" s="68"/>
      <c r="FRW5" s="68"/>
      <c r="FRX5" s="68"/>
      <c r="FRY5" s="68"/>
      <c r="FRZ5" s="68"/>
      <c r="FSA5" s="68"/>
      <c r="FSB5" s="68"/>
      <c r="FSC5" s="68"/>
      <c r="FSD5" s="68"/>
      <c r="FSE5" s="68"/>
      <c r="FSF5" s="68"/>
      <c r="FSG5" s="68"/>
      <c r="FSH5" s="68"/>
      <c r="FSI5" s="68"/>
      <c r="FSJ5" s="68"/>
      <c r="FSK5" s="68"/>
      <c r="FSL5" s="68"/>
      <c r="FSM5" s="68"/>
      <c r="FSN5" s="68"/>
      <c r="FSO5" s="68"/>
      <c r="FSP5" s="68"/>
      <c r="FSQ5" s="68"/>
      <c r="FSR5" s="68"/>
      <c r="FSS5" s="68"/>
      <c r="FST5" s="68"/>
      <c r="FSU5" s="68"/>
      <c r="FSV5" s="68"/>
      <c r="FSW5" s="68"/>
      <c r="FSX5" s="68"/>
      <c r="FSY5" s="68"/>
      <c r="FSZ5" s="68"/>
      <c r="FTA5" s="68"/>
      <c r="FTB5" s="68"/>
      <c r="FTC5" s="68"/>
      <c r="FTD5" s="68"/>
      <c r="FTE5" s="68"/>
      <c r="FTF5" s="68"/>
      <c r="FTG5" s="68"/>
      <c r="FTH5" s="68"/>
      <c r="FTI5" s="68"/>
      <c r="FTJ5" s="68"/>
      <c r="FTK5" s="68"/>
      <c r="FTL5" s="68"/>
      <c r="FTM5" s="68"/>
      <c r="FTN5" s="68"/>
      <c r="FTO5" s="68"/>
      <c r="FTP5" s="68"/>
      <c r="FTQ5" s="68"/>
      <c r="FTR5" s="68"/>
      <c r="FTS5" s="68"/>
      <c r="FTT5" s="68"/>
      <c r="FTU5" s="68"/>
      <c r="FTV5" s="68"/>
      <c r="FTW5" s="68"/>
      <c r="FTX5" s="68"/>
      <c r="FTY5" s="68"/>
      <c r="FTZ5" s="68"/>
      <c r="FUA5" s="68"/>
      <c r="FUB5" s="68"/>
      <c r="FUC5" s="68"/>
      <c r="FUD5" s="68"/>
      <c r="FUE5" s="68"/>
      <c r="FUF5" s="68"/>
      <c r="FUG5" s="68"/>
      <c r="FUH5" s="68"/>
      <c r="FUI5" s="68"/>
      <c r="FUJ5" s="68"/>
      <c r="FUK5" s="68"/>
      <c r="FUL5" s="68"/>
      <c r="FUM5" s="68"/>
      <c r="FUN5" s="68"/>
      <c r="FUO5" s="68"/>
      <c r="FUP5" s="68"/>
      <c r="FUQ5" s="68"/>
      <c r="FUR5" s="68"/>
      <c r="FUS5" s="68"/>
      <c r="FUT5" s="68"/>
      <c r="FUU5" s="68"/>
      <c r="FUV5" s="68"/>
      <c r="FUW5" s="68"/>
      <c r="FUX5" s="68"/>
      <c r="FUY5" s="68"/>
      <c r="FUZ5" s="68"/>
      <c r="FVA5" s="68"/>
      <c r="FVB5" s="68"/>
      <c r="FVC5" s="68"/>
      <c r="FVD5" s="68"/>
      <c r="FVE5" s="68"/>
      <c r="FVF5" s="68"/>
      <c r="FVG5" s="68"/>
      <c r="FVH5" s="68"/>
      <c r="FVI5" s="68"/>
      <c r="FVJ5" s="68"/>
      <c r="FVK5" s="68"/>
      <c r="FVL5" s="68"/>
      <c r="FVM5" s="68"/>
      <c r="FVN5" s="68"/>
      <c r="FVO5" s="68"/>
      <c r="FVP5" s="68"/>
      <c r="FVQ5" s="68"/>
      <c r="FVR5" s="68"/>
      <c r="FVS5" s="68"/>
      <c r="FVT5" s="68"/>
      <c r="FVU5" s="68"/>
      <c r="FVV5" s="68"/>
      <c r="FVW5" s="68"/>
      <c r="FVX5" s="68"/>
      <c r="FVY5" s="68"/>
      <c r="FVZ5" s="68"/>
      <c r="FWA5" s="68"/>
      <c r="FWB5" s="68"/>
      <c r="FWC5" s="68"/>
      <c r="FWD5" s="68"/>
      <c r="FWE5" s="68"/>
      <c r="FWF5" s="68"/>
      <c r="FWG5" s="68"/>
      <c r="FWH5" s="68"/>
      <c r="FWI5" s="68"/>
      <c r="FWJ5" s="68"/>
      <c r="FWK5" s="68"/>
      <c r="FWL5" s="68"/>
      <c r="FWM5" s="68"/>
      <c r="FWN5" s="68"/>
      <c r="FWO5" s="68"/>
      <c r="FWP5" s="68"/>
      <c r="FWQ5" s="68"/>
      <c r="FWR5" s="68"/>
      <c r="FWS5" s="68"/>
      <c r="FWT5" s="68"/>
      <c r="FWU5" s="68"/>
      <c r="FWV5" s="68"/>
      <c r="FWW5" s="68"/>
      <c r="FWX5" s="68"/>
      <c r="FWY5" s="68"/>
      <c r="FWZ5" s="68"/>
      <c r="FXA5" s="68"/>
      <c r="FXB5" s="68"/>
      <c r="FXC5" s="68"/>
      <c r="FXD5" s="68"/>
      <c r="FXE5" s="68"/>
      <c r="FXF5" s="68"/>
      <c r="FXG5" s="68"/>
      <c r="FXH5" s="68"/>
      <c r="FXI5" s="68"/>
      <c r="FXJ5" s="68"/>
      <c r="FXK5" s="68"/>
      <c r="FXL5" s="68"/>
      <c r="FXM5" s="68"/>
      <c r="FXN5" s="68"/>
      <c r="FXO5" s="68"/>
      <c r="FXP5" s="68"/>
      <c r="FXQ5" s="68"/>
      <c r="FXR5" s="68"/>
      <c r="FXS5" s="68"/>
      <c r="FXT5" s="68"/>
      <c r="FXU5" s="68"/>
      <c r="FXV5" s="68"/>
      <c r="FXW5" s="68"/>
      <c r="FXX5" s="68"/>
      <c r="FXY5" s="68"/>
      <c r="FXZ5" s="68"/>
      <c r="FYA5" s="68"/>
      <c r="FYB5" s="68"/>
      <c r="FYC5" s="68"/>
      <c r="FYD5" s="68"/>
      <c r="FYE5" s="68"/>
      <c r="FYF5" s="68"/>
      <c r="FYG5" s="68"/>
      <c r="FYH5" s="68"/>
      <c r="FYI5" s="68"/>
      <c r="FYJ5" s="68"/>
      <c r="FYK5" s="68"/>
      <c r="FYL5" s="68"/>
      <c r="FYM5" s="68"/>
      <c r="FYN5" s="68"/>
      <c r="FYO5" s="68"/>
      <c r="FYP5" s="68"/>
      <c r="FYQ5" s="68"/>
      <c r="FYR5" s="68"/>
      <c r="FYS5" s="68"/>
      <c r="FYT5" s="68"/>
      <c r="FYU5" s="68"/>
      <c r="FYV5" s="68"/>
      <c r="FYW5" s="68"/>
      <c r="FYX5" s="68"/>
      <c r="FYY5" s="68"/>
      <c r="FYZ5" s="68"/>
      <c r="FZA5" s="68"/>
      <c r="FZB5" s="68"/>
      <c r="FZC5" s="68"/>
      <c r="FZD5" s="68"/>
      <c r="FZE5" s="68"/>
      <c r="FZF5" s="68"/>
      <c r="FZG5" s="68"/>
      <c r="FZH5" s="68"/>
      <c r="FZI5" s="68"/>
      <c r="FZJ5" s="68"/>
      <c r="FZK5" s="68"/>
      <c r="FZL5" s="68"/>
      <c r="FZM5" s="68"/>
      <c r="FZN5" s="68"/>
      <c r="FZO5" s="68"/>
      <c r="FZP5" s="68"/>
      <c r="FZQ5" s="68"/>
      <c r="FZR5" s="68"/>
      <c r="FZS5" s="68"/>
      <c r="FZT5" s="68"/>
      <c r="FZU5" s="68"/>
      <c r="FZV5" s="68"/>
      <c r="FZW5" s="68"/>
      <c r="FZX5" s="68"/>
      <c r="FZY5" s="68"/>
      <c r="FZZ5" s="68"/>
      <c r="GAA5" s="68"/>
      <c r="GAB5" s="68"/>
      <c r="GAC5" s="68"/>
      <c r="GAD5" s="68"/>
      <c r="GAE5" s="68"/>
      <c r="GAF5" s="68"/>
      <c r="GAG5" s="68"/>
      <c r="GAH5" s="68"/>
      <c r="GAI5" s="68"/>
      <c r="GAJ5" s="68"/>
      <c r="GAK5" s="68"/>
      <c r="GAL5" s="68"/>
      <c r="GAM5" s="68"/>
      <c r="GAN5" s="68"/>
      <c r="GAO5" s="68"/>
      <c r="GAP5" s="68"/>
      <c r="GAQ5" s="68"/>
      <c r="GAR5" s="68"/>
      <c r="GAS5" s="68"/>
      <c r="GAT5" s="68"/>
      <c r="GAU5" s="68"/>
      <c r="GAV5" s="68"/>
      <c r="GAW5" s="68"/>
      <c r="GAX5" s="68"/>
      <c r="GAY5" s="68"/>
      <c r="GAZ5" s="68"/>
      <c r="GBA5" s="68"/>
      <c r="GBB5" s="68"/>
      <c r="GBC5" s="68"/>
      <c r="GBD5" s="68"/>
      <c r="GBE5" s="68"/>
      <c r="GBF5" s="68"/>
      <c r="GBG5" s="68"/>
      <c r="GBH5" s="68"/>
      <c r="GBI5" s="68"/>
      <c r="GBJ5" s="68"/>
      <c r="GBK5" s="68"/>
      <c r="GBL5" s="68"/>
      <c r="GBM5" s="68"/>
      <c r="GBN5" s="68"/>
      <c r="GBO5" s="68"/>
      <c r="GBP5" s="68"/>
      <c r="GBQ5" s="68"/>
      <c r="GBR5" s="68"/>
      <c r="GBS5" s="68"/>
      <c r="GBT5" s="68"/>
      <c r="GBU5" s="68"/>
      <c r="GBV5" s="68"/>
      <c r="GBW5" s="68"/>
      <c r="GBX5" s="68"/>
      <c r="GBY5" s="68"/>
      <c r="GBZ5" s="68"/>
      <c r="GCA5" s="68"/>
      <c r="GCB5" s="68"/>
      <c r="GCC5" s="68"/>
      <c r="GCD5" s="68"/>
      <c r="GCE5" s="68"/>
      <c r="GCF5" s="68"/>
      <c r="GCG5" s="68"/>
      <c r="GCH5" s="68"/>
      <c r="GCI5" s="68"/>
      <c r="GCJ5" s="68"/>
      <c r="GCK5" s="68"/>
      <c r="GCL5" s="68"/>
      <c r="GCM5" s="68"/>
      <c r="GCN5" s="68"/>
      <c r="GCO5" s="68"/>
      <c r="GCP5" s="68"/>
      <c r="GCQ5" s="68"/>
      <c r="GCR5" s="68"/>
      <c r="GCS5" s="68"/>
      <c r="GCT5" s="68"/>
      <c r="GCU5" s="68"/>
      <c r="GCV5" s="68"/>
      <c r="GCW5" s="68"/>
      <c r="GCX5" s="68"/>
      <c r="GCY5" s="68"/>
      <c r="GCZ5" s="68"/>
      <c r="GDA5" s="68"/>
      <c r="GDB5" s="68"/>
      <c r="GDC5" s="68"/>
      <c r="GDD5" s="68"/>
      <c r="GDE5" s="68"/>
      <c r="GDF5" s="68"/>
      <c r="GDG5" s="68"/>
      <c r="GDH5" s="68"/>
      <c r="GDI5" s="68"/>
      <c r="GDJ5" s="68"/>
      <c r="GDK5" s="68"/>
      <c r="GDL5" s="68"/>
      <c r="GDM5" s="68"/>
      <c r="GDN5" s="68"/>
      <c r="GDO5" s="68"/>
      <c r="GDP5" s="68"/>
      <c r="GDQ5" s="68"/>
      <c r="GDR5" s="68"/>
      <c r="GDS5" s="68"/>
      <c r="GDT5" s="68"/>
      <c r="GDU5" s="68"/>
      <c r="GDV5" s="68"/>
      <c r="GDW5" s="68"/>
      <c r="GDX5" s="68"/>
      <c r="GDY5" s="68"/>
      <c r="GDZ5" s="68"/>
      <c r="GEA5" s="68"/>
      <c r="GEB5" s="68"/>
      <c r="GEC5" s="68"/>
      <c r="GED5" s="68"/>
      <c r="GEE5" s="68"/>
      <c r="GEF5" s="68"/>
      <c r="GEG5" s="68"/>
      <c r="GEH5" s="68"/>
      <c r="GEI5" s="68"/>
      <c r="GEJ5" s="68"/>
      <c r="GEK5" s="68"/>
      <c r="GEL5" s="68"/>
      <c r="GEM5" s="68"/>
      <c r="GEN5" s="68"/>
      <c r="GEO5" s="68"/>
      <c r="GEP5" s="68"/>
      <c r="GEQ5" s="68"/>
      <c r="GER5" s="68"/>
      <c r="GES5" s="68"/>
      <c r="GET5" s="68"/>
      <c r="GEU5" s="68"/>
      <c r="GEV5" s="68"/>
      <c r="GEW5" s="68"/>
      <c r="GEX5" s="68"/>
      <c r="GEY5" s="68"/>
      <c r="GEZ5" s="68"/>
      <c r="GFA5" s="68"/>
      <c r="GFB5" s="68"/>
      <c r="GFC5" s="68"/>
      <c r="GFD5" s="68"/>
      <c r="GFE5" s="68"/>
      <c r="GFF5" s="68"/>
      <c r="GFG5" s="68"/>
      <c r="GFH5" s="68"/>
      <c r="GFI5" s="68"/>
      <c r="GFJ5" s="68"/>
      <c r="GFK5" s="68"/>
      <c r="GFL5" s="68"/>
      <c r="GFM5" s="68"/>
      <c r="GFN5" s="68"/>
      <c r="GFO5" s="68"/>
      <c r="GFP5" s="68"/>
      <c r="GFQ5" s="68"/>
      <c r="GFR5" s="68"/>
      <c r="GFS5" s="68"/>
      <c r="GFT5" s="68"/>
      <c r="GFU5" s="68"/>
      <c r="GFV5" s="68"/>
      <c r="GFW5" s="68"/>
      <c r="GFX5" s="68"/>
      <c r="GFY5" s="68"/>
      <c r="GFZ5" s="68"/>
      <c r="GGA5" s="68"/>
      <c r="GGB5" s="68"/>
      <c r="GGC5" s="68"/>
      <c r="GGD5" s="68"/>
      <c r="GGE5" s="68"/>
      <c r="GGF5" s="68"/>
      <c r="GGG5" s="68"/>
      <c r="GGH5" s="68"/>
      <c r="GGI5" s="68"/>
      <c r="GGJ5" s="68"/>
      <c r="GGK5" s="68"/>
      <c r="GGL5" s="68"/>
      <c r="GGM5" s="68"/>
      <c r="GGN5" s="68"/>
      <c r="GGO5" s="68"/>
      <c r="GGP5" s="68"/>
      <c r="GGQ5" s="68"/>
      <c r="GGR5" s="68"/>
      <c r="GGS5" s="68"/>
      <c r="GGT5" s="68"/>
      <c r="GGU5" s="68"/>
      <c r="GGV5" s="68"/>
      <c r="GGW5" s="68"/>
      <c r="GGX5" s="68"/>
      <c r="GGY5" s="68"/>
      <c r="GGZ5" s="68"/>
      <c r="GHA5" s="68"/>
      <c r="GHB5" s="68"/>
      <c r="GHC5" s="68"/>
      <c r="GHD5" s="68"/>
      <c r="GHE5" s="68"/>
      <c r="GHF5" s="68"/>
      <c r="GHG5" s="68"/>
      <c r="GHH5" s="68"/>
      <c r="GHI5" s="68"/>
      <c r="GHJ5" s="68"/>
      <c r="GHK5" s="68"/>
      <c r="GHL5" s="68"/>
      <c r="GHM5" s="68"/>
      <c r="GHN5" s="68"/>
      <c r="GHO5" s="68"/>
      <c r="GHP5" s="68"/>
      <c r="GHQ5" s="68"/>
      <c r="GHR5" s="68"/>
      <c r="GHS5" s="68"/>
      <c r="GHT5" s="68"/>
      <c r="GHU5" s="68"/>
      <c r="GHV5" s="68"/>
      <c r="GHW5" s="68"/>
      <c r="GHX5" s="68"/>
      <c r="GHY5" s="68"/>
      <c r="GHZ5" s="68"/>
      <c r="GIA5" s="68"/>
      <c r="GIB5" s="68"/>
      <c r="GIC5" s="68"/>
      <c r="GID5" s="68"/>
      <c r="GIE5" s="68"/>
      <c r="GIF5" s="68"/>
      <c r="GIG5" s="68"/>
      <c r="GIH5" s="68"/>
      <c r="GII5" s="68"/>
      <c r="GIJ5" s="68"/>
      <c r="GIK5" s="68"/>
      <c r="GIL5" s="68"/>
      <c r="GIM5" s="68"/>
      <c r="GIN5" s="68"/>
      <c r="GIO5" s="68"/>
      <c r="GIP5" s="68"/>
      <c r="GIQ5" s="68"/>
      <c r="GIR5" s="68"/>
      <c r="GIS5" s="68"/>
      <c r="GIT5" s="68"/>
      <c r="GIU5" s="68"/>
      <c r="GIV5" s="68"/>
      <c r="GIW5" s="68"/>
      <c r="GIX5" s="68"/>
      <c r="GIY5" s="68"/>
      <c r="GIZ5" s="68"/>
      <c r="GJA5" s="68"/>
      <c r="GJB5" s="68"/>
      <c r="GJC5" s="68"/>
      <c r="GJD5" s="68"/>
      <c r="GJE5" s="68"/>
      <c r="GJF5" s="68"/>
      <c r="GJG5" s="68"/>
      <c r="GJH5" s="68"/>
      <c r="GJI5" s="68"/>
      <c r="GJJ5" s="68"/>
      <c r="GJK5" s="68"/>
      <c r="GJL5" s="68"/>
      <c r="GJM5" s="68"/>
      <c r="GJN5" s="68"/>
      <c r="GJO5" s="68"/>
      <c r="GJP5" s="68"/>
      <c r="GJQ5" s="68"/>
      <c r="GJR5" s="68"/>
      <c r="GJS5" s="68"/>
      <c r="GJT5" s="68"/>
      <c r="GJU5" s="68"/>
      <c r="GJV5" s="68"/>
      <c r="GJW5" s="68"/>
      <c r="GJX5" s="68"/>
      <c r="GJY5" s="68"/>
      <c r="GJZ5" s="68"/>
      <c r="GKA5" s="68"/>
      <c r="GKB5" s="68"/>
      <c r="GKC5" s="68"/>
      <c r="GKD5" s="68"/>
      <c r="GKE5" s="68"/>
      <c r="GKF5" s="68"/>
      <c r="GKG5" s="68"/>
      <c r="GKH5" s="68"/>
      <c r="GKI5" s="68"/>
      <c r="GKJ5" s="68"/>
      <c r="GKK5" s="68"/>
      <c r="GKL5" s="68"/>
      <c r="GKM5" s="68"/>
      <c r="GKN5" s="68"/>
      <c r="GKO5" s="68"/>
      <c r="GKP5" s="68"/>
      <c r="GKQ5" s="68"/>
      <c r="GKR5" s="68"/>
      <c r="GKS5" s="68"/>
      <c r="GKT5" s="68"/>
      <c r="GKU5" s="68"/>
      <c r="GKV5" s="68"/>
      <c r="GKW5" s="68"/>
      <c r="GKX5" s="68"/>
      <c r="GKY5" s="68"/>
      <c r="GKZ5" s="68"/>
      <c r="GLA5" s="68"/>
      <c r="GLB5" s="68"/>
      <c r="GLC5" s="68"/>
      <c r="GLD5" s="68"/>
      <c r="GLE5" s="68"/>
      <c r="GLF5" s="68"/>
      <c r="GLG5" s="68"/>
      <c r="GLH5" s="68"/>
      <c r="GLI5" s="68"/>
      <c r="GLJ5" s="68"/>
      <c r="GLK5" s="68"/>
      <c r="GLL5" s="68"/>
      <c r="GLM5" s="68"/>
      <c r="GLN5" s="68"/>
      <c r="GLO5" s="68"/>
      <c r="GLP5" s="68"/>
      <c r="GLQ5" s="68"/>
      <c r="GLR5" s="68"/>
      <c r="GLS5" s="68"/>
      <c r="GLT5" s="68"/>
      <c r="GLU5" s="68"/>
      <c r="GLV5" s="68"/>
      <c r="GLW5" s="68"/>
      <c r="GLX5" s="68"/>
      <c r="GLY5" s="68"/>
      <c r="GLZ5" s="68"/>
      <c r="GMA5" s="68"/>
      <c r="GMB5" s="68"/>
      <c r="GMC5" s="68"/>
      <c r="GMD5" s="68"/>
      <c r="GME5" s="68"/>
      <c r="GMF5" s="68"/>
      <c r="GMG5" s="68"/>
      <c r="GMH5" s="68"/>
      <c r="GMI5" s="68"/>
      <c r="GMJ5" s="68"/>
      <c r="GMK5" s="68"/>
      <c r="GML5" s="68"/>
      <c r="GMM5" s="68"/>
      <c r="GMN5" s="68"/>
      <c r="GMO5" s="68"/>
      <c r="GMP5" s="68"/>
      <c r="GMQ5" s="68"/>
      <c r="GMR5" s="68"/>
      <c r="GMS5" s="68"/>
      <c r="GMT5" s="68"/>
      <c r="GMU5" s="68"/>
      <c r="GMV5" s="68"/>
      <c r="GMW5" s="68"/>
      <c r="GMX5" s="68"/>
      <c r="GMY5" s="68"/>
      <c r="GMZ5" s="68"/>
      <c r="GNA5" s="68"/>
      <c r="GNB5" s="68"/>
      <c r="GNC5" s="68"/>
      <c r="GND5" s="68"/>
      <c r="GNE5" s="68"/>
      <c r="GNF5" s="68"/>
      <c r="GNG5" s="68"/>
      <c r="GNH5" s="68"/>
      <c r="GNI5" s="68"/>
      <c r="GNJ5" s="68"/>
      <c r="GNK5" s="68"/>
      <c r="GNL5" s="68"/>
      <c r="GNM5" s="68"/>
      <c r="GNN5" s="68"/>
      <c r="GNO5" s="68"/>
      <c r="GNP5" s="68"/>
      <c r="GNQ5" s="68"/>
      <c r="GNR5" s="68"/>
      <c r="GNS5" s="68"/>
      <c r="GNT5" s="68"/>
      <c r="GNU5" s="68"/>
      <c r="GNV5" s="68"/>
      <c r="GNW5" s="68"/>
      <c r="GNX5" s="68"/>
      <c r="GNY5" s="68"/>
      <c r="GNZ5" s="68"/>
      <c r="GOA5" s="68"/>
      <c r="GOB5" s="68"/>
      <c r="GOC5" s="68"/>
      <c r="GOD5" s="68"/>
      <c r="GOE5" s="68"/>
      <c r="GOF5" s="68"/>
      <c r="GOG5" s="68"/>
      <c r="GOH5" s="68"/>
      <c r="GOI5" s="68"/>
      <c r="GOJ5" s="68"/>
      <c r="GOK5" s="68"/>
      <c r="GOL5" s="68"/>
      <c r="GOM5" s="68"/>
      <c r="GON5" s="68"/>
      <c r="GOO5" s="68"/>
      <c r="GOP5" s="68"/>
      <c r="GOQ5" s="68"/>
      <c r="GOR5" s="68"/>
      <c r="GOS5" s="68"/>
      <c r="GOT5" s="68"/>
      <c r="GOU5" s="68"/>
      <c r="GOV5" s="68"/>
      <c r="GOW5" s="68"/>
      <c r="GOX5" s="68"/>
      <c r="GOY5" s="68"/>
      <c r="GOZ5" s="68"/>
      <c r="GPA5" s="68"/>
      <c r="GPB5" s="68"/>
      <c r="GPC5" s="68"/>
      <c r="GPD5" s="68"/>
      <c r="GPE5" s="68"/>
      <c r="GPF5" s="68"/>
      <c r="GPG5" s="68"/>
      <c r="GPH5" s="68"/>
      <c r="GPI5" s="68"/>
      <c r="GPJ5" s="68"/>
      <c r="GPK5" s="68"/>
      <c r="GPL5" s="68"/>
      <c r="GPM5" s="68"/>
      <c r="GPN5" s="68"/>
      <c r="GPO5" s="68"/>
      <c r="GPP5" s="68"/>
      <c r="GPQ5" s="68"/>
      <c r="GPR5" s="68"/>
      <c r="GPS5" s="68"/>
      <c r="GPT5" s="68"/>
      <c r="GPU5" s="68"/>
      <c r="GPV5" s="68"/>
      <c r="GPW5" s="68"/>
      <c r="GPX5" s="68"/>
      <c r="GPY5" s="68"/>
      <c r="GPZ5" s="68"/>
      <c r="GQA5" s="68"/>
      <c r="GQB5" s="68"/>
      <c r="GQC5" s="68"/>
      <c r="GQD5" s="68"/>
      <c r="GQE5" s="68"/>
      <c r="GQF5" s="68"/>
      <c r="GQG5" s="68"/>
      <c r="GQH5" s="68"/>
      <c r="GQI5" s="68"/>
      <c r="GQJ5" s="68"/>
      <c r="GQK5" s="68"/>
      <c r="GQL5" s="68"/>
      <c r="GQM5" s="68"/>
      <c r="GQN5" s="68"/>
      <c r="GQO5" s="68"/>
      <c r="GQP5" s="68"/>
      <c r="GQQ5" s="68"/>
      <c r="GQR5" s="68"/>
      <c r="GQS5" s="68"/>
      <c r="GQT5" s="68"/>
      <c r="GQU5" s="68"/>
      <c r="GQV5" s="68"/>
      <c r="GQW5" s="68"/>
      <c r="GQX5" s="68"/>
      <c r="GQY5" s="68"/>
      <c r="GQZ5" s="68"/>
      <c r="GRA5" s="68"/>
      <c r="GRB5" s="68"/>
      <c r="GRC5" s="68"/>
      <c r="GRD5" s="68"/>
      <c r="GRE5" s="68"/>
      <c r="GRF5" s="68"/>
      <c r="GRG5" s="68"/>
      <c r="GRH5" s="68"/>
      <c r="GRI5" s="68"/>
      <c r="GRJ5" s="68"/>
      <c r="GRK5" s="68"/>
      <c r="GRL5" s="68"/>
      <c r="GRM5" s="68"/>
      <c r="GRN5" s="68"/>
      <c r="GRO5" s="68"/>
      <c r="GRP5" s="68"/>
      <c r="GRQ5" s="68"/>
      <c r="GRR5" s="68"/>
      <c r="GRS5" s="68"/>
      <c r="GRT5" s="68"/>
      <c r="GRU5" s="68"/>
      <c r="GRV5" s="68"/>
      <c r="GRW5" s="68"/>
      <c r="GRX5" s="68"/>
      <c r="GRY5" s="68"/>
      <c r="GRZ5" s="68"/>
      <c r="GSA5" s="68"/>
      <c r="GSB5" s="68"/>
      <c r="GSC5" s="68"/>
      <c r="GSD5" s="68"/>
      <c r="GSE5" s="68"/>
      <c r="GSF5" s="68"/>
      <c r="GSG5" s="68"/>
      <c r="GSH5" s="68"/>
      <c r="GSI5" s="68"/>
      <c r="GSJ5" s="68"/>
      <c r="GSK5" s="68"/>
      <c r="GSL5" s="68"/>
      <c r="GSM5" s="68"/>
      <c r="GSN5" s="68"/>
      <c r="GSO5" s="68"/>
      <c r="GSP5" s="68"/>
      <c r="GSQ5" s="68"/>
      <c r="GSR5" s="68"/>
      <c r="GSS5" s="68"/>
      <c r="GST5" s="68"/>
      <c r="GSU5" s="68"/>
      <c r="GSV5" s="68"/>
      <c r="GSW5" s="68"/>
      <c r="GSX5" s="68"/>
      <c r="GSY5" s="68"/>
      <c r="GSZ5" s="68"/>
      <c r="GTA5" s="68"/>
      <c r="GTB5" s="68"/>
      <c r="GTC5" s="68"/>
      <c r="GTD5" s="68"/>
      <c r="GTE5" s="68"/>
      <c r="GTF5" s="68"/>
      <c r="GTG5" s="68"/>
      <c r="GTH5" s="68"/>
      <c r="GTI5" s="68"/>
      <c r="GTJ5" s="68"/>
      <c r="GTK5" s="68"/>
      <c r="GTL5" s="68"/>
      <c r="GTM5" s="68"/>
      <c r="GTN5" s="68"/>
      <c r="GTO5" s="68"/>
      <c r="GTP5" s="68"/>
      <c r="GTQ5" s="68"/>
      <c r="GTR5" s="68"/>
      <c r="GTS5" s="68"/>
      <c r="GTT5" s="68"/>
      <c r="GTU5" s="68"/>
      <c r="GTV5" s="68"/>
      <c r="GTW5" s="68"/>
      <c r="GTX5" s="68"/>
      <c r="GTY5" s="68"/>
      <c r="GTZ5" s="68"/>
      <c r="GUA5" s="68"/>
      <c r="GUB5" s="68"/>
      <c r="GUC5" s="68"/>
      <c r="GUD5" s="68"/>
      <c r="GUE5" s="68"/>
      <c r="GUF5" s="68"/>
      <c r="GUG5" s="68"/>
      <c r="GUH5" s="68"/>
      <c r="GUI5" s="68"/>
      <c r="GUJ5" s="68"/>
      <c r="GUK5" s="68"/>
      <c r="GUL5" s="68"/>
      <c r="GUM5" s="68"/>
      <c r="GUN5" s="68"/>
      <c r="GUO5" s="68"/>
      <c r="GUP5" s="68"/>
      <c r="GUQ5" s="68"/>
      <c r="GUR5" s="68"/>
      <c r="GUS5" s="68"/>
      <c r="GUT5" s="68"/>
      <c r="GUU5" s="68"/>
      <c r="GUV5" s="68"/>
      <c r="GUW5" s="68"/>
      <c r="GUX5" s="68"/>
      <c r="GUY5" s="68"/>
      <c r="GUZ5" s="68"/>
      <c r="GVA5" s="68"/>
      <c r="GVB5" s="68"/>
      <c r="GVC5" s="68"/>
      <c r="GVD5" s="68"/>
      <c r="GVE5" s="68"/>
      <c r="GVF5" s="68"/>
      <c r="GVG5" s="68"/>
      <c r="GVH5" s="68"/>
      <c r="GVI5" s="68"/>
      <c r="GVJ5" s="68"/>
      <c r="GVK5" s="68"/>
      <c r="GVL5" s="68"/>
      <c r="GVM5" s="68"/>
      <c r="GVN5" s="68"/>
      <c r="GVO5" s="68"/>
      <c r="GVP5" s="68"/>
      <c r="GVQ5" s="68"/>
      <c r="GVR5" s="68"/>
      <c r="GVS5" s="68"/>
      <c r="GVT5" s="68"/>
      <c r="GVU5" s="68"/>
      <c r="GVV5" s="68"/>
      <c r="GVW5" s="68"/>
      <c r="GVX5" s="68"/>
      <c r="GVY5" s="68"/>
      <c r="GVZ5" s="68"/>
      <c r="GWA5" s="68"/>
      <c r="GWB5" s="68"/>
      <c r="GWC5" s="68"/>
      <c r="GWD5" s="68"/>
      <c r="GWE5" s="68"/>
      <c r="GWF5" s="68"/>
      <c r="GWG5" s="68"/>
      <c r="GWH5" s="68"/>
      <c r="GWI5" s="68"/>
      <c r="GWJ5" s="68"/>
      <c r="GWK5" s="68"/>
      <c r="GWL5" s="68"/>
      <c r="GWM5" s="68"/>
      <c r="GWN5" s="68"/>
      <c r="GWO5" s="68"/>
      <c r="GWP5" s="68"/>
      <c r="GWQ5" s="68"/>
      <c r="GWR5" s="68"/>
      <c r="GWS5" s="68"/>
      <c r="GWT5" s="68"/>
      <c r="GWU5" s="68"/>
      <c r="GWV5" s="68"/>
      <c r="GWW5" s="68"/>
      <c r="GWX5" s="68"/>
      <c r="GWY5" s="68"/>
      <c r="GWZ5" s="68"/>
      <c r="GXA5" s="68"/>
      <c r="GXB5" s="68"/>
      <c r="GXC5" s="68"/>
      <c r="GXD5" s="68"/>
      <c r="GXE5" s="68"/>
      <c r="GXF5" s="68"/>
      <c r="GXG5" s="68"/>
      <c r="GXH5" s="68"/>
      <c r="GXI5" s="68"/>
      <c r="GXJ5" s="68"/>
      <c r="GXK5" s="68"/>
      <c r="GXL5" s="68"/>
      <c r="GXM5" s="68"/>
      <c r="GXN5" s="68"/>
      <c r="GXO5" s="68"/>
      <c r="GXP5" s="68"/>
      <c r="GXQ5" s="68"/>
      <c r="GXR5" s="68"/>
      <c r="GXS5" s="68"/>
      <c r="GXT5" s="68"/>
      <c r="GXU5" s="68"/>
      <c r="GXV5" s="68"/>
      <c r="GXW5" s="68"/>
      <c r="GXX5" s="68"/>
      <c r="GXY5" s="68"/>
      <c r="GXZ5" s="68"/>
      <c r="GYA5" s="68"/>
      <c r="GYB5" s="68"/>
      <c r="GYC5" s="68"/>
      <c r="GYD5" s="68"/>
      <c r="GYE5" s="68"/>
      <c r="GYF5" s="68"/>
      <c r="GYG5" s="68"/>
      <c r="GYH5" s="68"/>
      <c r="GYI5" s="68"/>
      <c r="GYJ5" s="68"/>
      <c r="GYK5" s="68"/>
      <c r="GYL5" s="68"/>
      <c r="GYM5" s="68"/>
      <c r="GYN5" s="68"/>
      <c r="GYO5" s="68"/>
      <c r="GYP5" s="68"/>
      <c r="GYQ5" s="68"/>
      <c r="GYR5" s="68"/>
      <c r="GYS5" s="68"/>
      <c r="GYT5" s="68"/>
      <c r="GYU5" s="68"/>
      <c r="GYV5" s="68"/>
      <c r="GYW5" s="68"/>
      <c r="GYX5" s="68"/>
      <c r="GYY5" s="68"/>
      <c r="GYZ5" s="68"/>
      <c r="GZA5" s="68"/>
      <c r="GZB5" s="68"/>
      <c r="GZC5" s="68"/>
      <c r="GZD5" s="68"/>
      <c r="GZE5" s="68"/>
      <c r="GZF5" s="68"/>
      <c r="GZG5" s="68"/>
      <c r="GZH5" s="68"/>
      <c r="GZI5" s="68"/>
      <c r="GZJ5" s="68"/>
      <c r="GZK5" s="68"/>
      <c r="GZL5" s="68"/>
      <c r="GZM5" s="68"/>
      <c r="GZN5" s="68"/>
      <c r="GZO5" s="68"/>
      <c r="GZP5" s="68"/>
      <c r="GZQ5" s="68"/>
      <c r="GZR5" s="68"/>
      <c r="GZS5" s="68"/>
      <c r="GZT5" s="68"/>
      <c r="GZU5" s="68"/>
      <c r="GZV5" s="68"/>
      <c r="GZW5" s="68"/>
      <c r="GZX5" s="68"/>
      <c r="GZY5" s="68"/>
      <c r="GZZ5" s="68"/>
      <c r="HAA5" s="68"/>
      <c r="HAB5" s="68"/>
      <c r="HAC5" s="68"/>
      <c r="HAD5" s="68"/>
      <c r="HAE5" s="68"/>
      <c r="HAF5" s="68"/>
      <c r="HAG5" s="68"/>
      <c r="HAH5" s="68"/>
      <c r="HAI5" s="68"/>
      <c r="HAJ5" s="68"/>
      <c r="HAK5" s="68"/>
      <c r="HAL5" s="68"/>
      <c r="HAM5" s="68"/>
      <c r="HAN5" s="68"/>
      <c r="HAO5" s="68"/>
      <c r="HAP5" s="68"/>
      <c r="HAQ5" s="68"/>
      <c r="HAR5" s="68"/>
      <c r="HAS5" s="68"/>
      <c r="HAT5" s="68"/>
      <c r="HAU5" s="68"/>
      <c r="HAV5" s="68"/>
      <c r="HAW5" s="68"/>
      <c r="HAX5" s="68"/>
      <c r="HAY5" s="68"/>
      <c r="HAZ5" s="68"/>
      <c r="HBA5" s="68"/>
      <c r="HBB5" s="68"/>
      <c r="HBC5" s="68"/>
      <c r="HBD5" s="68"/>
      <c r="HBE5" s="68"/>
      <c r="HBF5" s="68"/>
      <c r="HBG5" s="68"/>
      <c r="HBH5" s="68"/>
      <c r="HBI5" s="68"/>
      <c r="HBJ5" s="68"/>
      <c r="HBK5" s="68"/>
      <c r="HBL5" s="68"/>
      <c r="HBM5" s="68"/>
      <c r="HBN5" s="68"/>
      <c r="HBO5" s="68"/>
      <c r="HBP5" s="68"/>
      <c r="HBQ5" s="68"/>
      <c r="HBR5" s="68"/>
      <c r="HBS5" s="68"/>
      <c r="HBT5" s="68"/>
      <c r="HBU5" s="68"/>
      <c r="HBV5" s="68"/>
      <c r="HBW5" s="68"/>
      <c r="HBX5" s="68"/>
      <c r="HBY5" s="68"/>
      <c r="HBZ5" s="68"/>
      <c r="HCA5" s="68"/>
      <c r="HCB5" s="68"/>
      <c r="HCC5" s="68"/>
      <c r="HCD5" s="68"/>
      <c r="HCE5" s="68"/>
      <c r="HCF5" s="68"/>
      <c r="HCG5" s="68"/>
      <c r="HCH5" s="68"/>
      <c r="HCI5" s="68"/>
      <c r="HCJ5" s="68"/>
      <c r="HCK5" s="68"/>
      <c r="HCL5" s="68"/>
      <c r="HCM5" s="68"/>
      <c r="HCN5" s="68"/>
      <c r="HCO5" s="68"/>
      <c r="HCP5" s="68"/>
      <c r="HCQ5" s="68"/>
      <c r="HCR5" s="68"/>
      <c r="HCS5" s="68"/>
      <c r="HCT5" s="68"/>
      <c r="HCU5" s="68"/>
      <c r="HCV5" s="68"/>
      <c r="HCW5" s="68"/>
      <c r="HCX5" s="68"/>
      <c r="HCY5" s="68"/>
      <c r="HCZ5" s="68"/>
      <c r="HDA5" s="68"/>
      <c r="HDB5" s="68"/>
      <c r="HDC5" s="68"/>
      <c r="HDD5" s="68"/>
      <c r="HDE5" s="68"/>
      <c r="HDF5" s="68"/>
      <c r="HDG5" s="68"/>
      <c r="HDH5" s="68"/>
      <c r="HDI5" s="68"/>
      <c r="HDJ5" s="68"/>
      <c r="HDK5" s="68"/>
      <c r="HDL5" s="68"/>
      <c r="HDM5" s="68"/>
      <c r="HDN5" s="68"/>
      <c r="HDO5" s="68"/>
      <c r="HDP5" s="68"/>
      <c r="HDQ5" s="68"/>
      <c r="HDR5" s="68"/>
      <c r="HDS5" s="68"/>
      <c r="HDT5" s="68"/>
      <c r="HDU5" s="68"/>
      <c r="HDV5" s="68"/>
      <c r="HDW5" s="68"/>
      <c r="HDX5" s="68"/>
      <c r="HDY5" s="68"/>
      <c r="HDZ5" s="68"/>
      <c r="HEA5" s="68"/>
      <c r="HEB5" s="68"/>
      <c r="HEC5" s="68"/>
      <c r="HED5" s="68"/>
      <c r="HEE5" s="68"/>
      <c r="HEF5" s="68"/>
      <c r="HEG5" s="68"/>
      <c r="HEH5" s="68"/>
      <c r="HEI5" s="68"/>
      <c r="HEJ5" s="68"/>
      <c r="HEK5" s="68"/>
      <c r="HEL5" s="68"/>
      <c r="HEM5" s="68"/>
      <c r="HEN5" s="68"/>
      <c r="HEO5" s="68"/>
      <c r="HEP5" s="68"/>
      <c r="HEQ5" s="68"/>
      <c r="HER5" s="68"/>
      <c r="HES5" s="68"/>
      <c r="HET5" s="68"/>
      <c r="HEU5" s="68"/>
      <c r="HEV5" s="68"/>
      <c r="HEW5" s="68"/>
      <c r="HEX5" s="68"/>
      <c r="HEY5" s="68"/>
      <c r="HEZ5" s="68"/>
      <c r="HFA5" s="68"/>
      <c r="HFB5" s="68"/>
      <c r="HFC5" s="68"/>
      <c r="HFD5" s="68"/>
      <c r="HFE5" s="68"/>
      <c r="HFF5" s="68"/>
      <c r="HFG5" s="68"/>
      <c r="HFH5" s="68"/>
      <c r="HFI5" s="68"/>
      <c r="HFJ5" s="68"/>
      <c r="HFK5" s="68"/>
      <c r="HFL5" s="68"/>
      <c r="HFM5" s="68"/>
      <c r="HFN5" s="68"/>
      <c r="HFO5" s="68"/>
      <c r="HFP5" s="68"/>
      <c r="HFQ5" s="68"/>
      <c r="HFR5" s="68"/>
      <c r="HFS5" s="68"/>
      <c r="HFT5" s="68"/>
      <c r="HFU5" s="68"/>
      <c r="HFV5" s="68"/>
      <c r="HFW5" s="68"/>
      <c r="HFX5" s="68"/>
      <c r="HFY5" s="68"/>
      <c r="HFZ5" s="68"/>
      <c r="HGA5" s="68"/>
      <c r="HGB5" s="68"/>
      <c r="HGC5" s="68"/>
      <c r="HGD5" s="68"/>
      <c r="HGE5" s="68"/>
      <c r="HGF5" s="68"/>
      <c r="HGG5" s="68"/>
      <c r="HGH5" s="68"/>
      <c r="HGI5" s="68"/>
      <c r="HGJ5" s="68"/>
      <c r="HGK5" s="68"/>
      <c r="HGL5" s="68"/>
      <c r="HGM5" s="68"/>
      <c r="HGN5" s="68"/>
      <c r="HGO5" s="68"/>
      <c r="HGP5" s="68"/>
      <c r="HGQ5" s="68"/>
      <c r="HGR5" s="68"/>
      <c r="HGS5" s="68"/>
      <c r="HGT5" s="68"/>
      <c r="HGU5" s="68"/>
      <c r="HGV5" s="68"/>
      <c r="HGW5" s="68"/>
      <c r="HGX5" s="68"/>
      <c r="HGY5" s="68"/>
      <c r="HGZ5" s="68"/>
      <c r="HHA5" s="68"/>
      <c r="HHB5" s="68"/>
      <c r="HHC5" s="68"/>
      <c r="HHD5" s="68"/>
      <c r="HHE5" s="68"/>
      <c r="HHF5" s="68"/>
      <c r="HHG5" s="68"/>
      <c r="HHH5" s="68"/>
      <c r="HHI5" s="68"/>
      <c r="HHJ5" s="68"/>
      <c r="HHK5" s="68"/>
      <c r="HHL5" s="68"/>
      <c r="HHM5" s="68"/>
      <c r="HHN5" s="68"/>
      <c r="HHO5" s="68"/>
      <c r="HHP5" s="68"/>
      <c r="HHQ5" s="68"/>
      <c r="HHR5" s="68"/>
      <c r="HHS5" s="68"/>
      <c r="HHT5" s="68"/>
      <c r="HHU5" s="68"/>
      <c r="HHV5" s="68"/>
      <c r="HHW5" s="68"/>
      <c r="HHX5" s="68"/>
      <c r="HHY5" s="68"/>
      <c r="HHZ5" s="68"/>
      <c r="HIA5" s="68"/>
      <c r="HIB5" s="68"/>
      <c r="HIC5" s="68"/>
      <c r="HID5" s="68"/>
      <c r="HIE5" s="68"/>
      <c r="HIF5" s="68"/>
      <c r="HIG5" s="68"/>
      <c r="HIH5" s="68"/>
      <c r="HII5" s="68"/>
      <c r="HIJ5" s="68"/>
      <c r="HIK5" s="68"/>
      <c r="HIL5" s="68"/>
      <c r="HIM5" s="68"/>
      <c r="HIN5" s="68"/>
      <c r="HIO5" s="68"/>
      <c r="HIP5" s="68"/>
      <c r="HIQ5" s="68"/>
      <c r="HIR5" s="68"/>
      <c r="HIS5" s="68"/>
      <c r="HIT5" s="68"/>
      <c r="HIU5" s="68"/>
      <c r="HIV5" s="68"/>
      <c r="HIW5" s="68"/>
      <c r="HIX5" s="68"/>
      <c r="HIY5" s="68"/>
      <c r="HIZ5" s="68"/>
      <c r="HJA5" s="68"/>
      <c r="HJB5" s="68"/>
      <c r="HJC5" s="68"/>
      <c r="HJD5" s="68"/>
      <c r="HJE5" s="68"/>
      <c r="HJF5" s="68"/>
      <c r="HJG5" s="68"/>
      <c r="HJH5" s="68"/>
      <c r="HJI5" s="68"/>
      <c r="HJJ5" s="68"/>
      <c r="HJK5" s="68"/>
      <c r="HJL5" s="68"/>
      <c r="HJM5" s="68"/>
      <c r="HJN5" s="68"/>
      <c r="HJO5" s="68"/>
      <c r="HJP5" s="68"/>
      <c r="HJQ5" s="68"/>
      <c r="HJR5" s="68"/>
      <c r="HJS5" s="68"/>
      <c r="HJT5" s="68"/>
      <c r="HJU5" s="68"/>
      <c r="HJV5" s="68"/>
      <c r="HJW5" s="68"/>
      <c r="HJX5" s="68"/>
      <c r="HJY5" s="68"/>
      <c r="HJZ5" s="68"/>
      <c r="HKA5" s="68"/>
      <c r="HKB5" s="68"/>
      <c r="HKC5" s="68"/>
      <c r="HKD5" s="68"/>
      <c r="HKE5" s="68"/>
      <c r="HKF5" s="68"/>
      <c r="HKG5" s="68"/>
      <c r="HKH5" s="68"/>
      <c r="HKI5" s="68"/>
      <c r="HKJ5" s="68"/>
      <c r="HKK5" s="68"/>
      <c r="HKL5" s="68"/>
      <c r="HKM5" s="68"/>
      <c r="HKN5" s="68"/>
      <c r="HKO5" s="68"/>
      <c r="HKP5" s="68"/>
      <c r="HKQ5" s="68"/>
      <c r="HKR5" s="68"/>
      <c r="HKS5" s="68"/>
      <c r="HKT5" s="68"/>
      <c r="HKU5" s="68"/>
      <c r="HKV5" s="68"/>
      <c r="HKW5" s="68"/>
      <c r="HKX5" s="68"/>
      <c r="HKY5" s="68"/>
      <c r="HKZ5" s="68"/>
      <c r="HLA5" s="68"/>
      <c r="HLB5" s="68"/>
      <c r="HLC5" s="68"/>
      <c r="HLD5" s="68"/>
      <c r="HLE5" s="68"/>
      <c r="HLF5" s="68"/>
      <c r="HLG5" s="68"/>
      <c r="HLH5" s="68"/>
      <c r="HLI5" s="68"/>
      <c r="HLJ5" s="68"/>
      <c r="HLK5" s="68"/>
      <c r="HLL5" s="68"/>
      <c r="HLM5" s="68"/>
      <c r="HLN5" s="68"/>
      <c r="HLO5" s="68"/>
      <c r="HLP5" s="68"/>
      <c r="HLQ5" s="68"/>
      <c r="HLR5" s="68"/>
      <c r="HLS5" s="68"/>
      <c r="HLT5" s="68"/>
      <c r="HLU5" s="68"/>
      <c r="HLV5" s="68"/>
      <c r="HLW5" s="68"/>
      <c r="HLX5" s="68"/>
      <c r="HLY5" s="68"/>
      <c r="HLZ5" s="68"/>
      <c r="HMA5" s="68"/>
      <c r="HMB5" s="68"/>
      <c r="HMC5" s="68"/>
      <c r="HMD5" s="68"/>
      <c r="HME5" s="68"/>
      <c r="HMF5" s="68"/>
      <c r="HMG5" s="68"/>
      <c r="HMH5" s="68"/>
      <c r="HMI5" s="68"/>
      <c r="HMJ5" s="68"/>
      <c r="HMK5" s="68"/>
      <c r="HML5" s="68"/>
      <c r="HMM5" s="68"/>
      <c r="HMN5" s="68"/>
      <c r="HMO5" s="68"/>
      <c r="HMP5" s="68"/>
      <c r="HMQ5" s="68"/>
      <c r="HMR5" s="68"/>
      <c r="HMS5" s="68"/>
      <c r="HMT5" s="68"/>
      <c r="HMU5" s="68"/>
      <c r="HMV5" s="68"/>
      <c r="HMW5" s="68"/>
      <c r="HMX5" s="68"/>
      <c r="HMY5" s="68"/>
      <c r="HMZ5" s="68"/>
      <c r="HNA5" s="68"/>
      <c r="HNB5" s="68"/>
      <c r="HNC5" s="68"/>
      <c r="HND5" s="68"/>
      <c r="HNE5" s="68"/>
      <c r="HNF5" s="68"/>
      <c r="HNG5" s="68"/>
      <c r="HNH5" s="68"/>
      <c r="HNI5" s="68"/>
      <c r="HNJ5" s="68"/>
      <c r="HNK5" s="68"/>
      <c r="HNL5" s="68"/>
      <c r="HNM5" s="68"/>
      <c r="HNN5" s="68"/>
      <c r="HNO5" s="68"/>
      <c r="HNP5" s="68"/>
      <c r="HNQ5" s="68"/>
      <c r="HNR5" s="68"/>
      <c r="HNS5" s="68"/>
      <c r="HNT5" s="68"/>
      <c r="HNU5" s="68"/>
      <c r="HNV5" s="68"/>
      <c r="HNW5" s="68"/>
      <c r="HNX5" s="68"/>
      <c r="HNY5" s="68"/>
      <c r="HNZ5" s="68"/>
      <c r="HOA5" s="68"/>
      <c r="HOB5" s="68"/>
      <c r="HOC5" s="68"/>
      <c r="HOD5" s="68"/>
      <c r="HOE5" s="68"/>
      <c r="HOF5" s="68"/>
      <c r="HOG5" s="68"/>
      <c r="HOH5" s="68"/>
      <c r="HOI5" s="68"/>
      <c r="HOJ5" s="68"/>
      <c r="HOK5" s="68"/>
      <c r="HOL5" s="68"/>
      <c r="HOM5" s="68"/>
      <c r="HON5" s="68"/>
      <c r="HOO5" s="68"/>
      <c r="HOP5" s="68"/>
      <c r="HOQ5" s="68"/>
      <c r="HOR5" s="68"/>
      <c r="HOS5" s="68"/>
      <c r="HOT5" s="68"/>
      <c r="HOU5" s="68"/>
      <c r="HOV5" s="68"/>
      <c r="HOW5" s="68"/>
      <c r="HOX5" s="68"/>
      <c r="HOY5" s="68"/>
      <c r="HOZ5" s="68"/>
      <c r="HPA5" s="68"/>
      <c r="HPB5" s="68"/>
      <c r="HPC5" s="68"/>
      <c r="HPD5" s="68"/>
      <c r="HPE5" s="68"/>
      <c r="HPF5" s="68"/>
      <c r="HPG5" s="68"/>
      <c r="HPH5" s="68"/>
      <c r="HPI5" s="68"/>
      <c r="HPJ5" s="68"/>
      <c r="HPK5" s="68"/>
      <c r="HPL5" s="68"/>
      <c r="HPM5" s="68"/>
      <c r="HPN5" s="68"/>
      <c r="HPO5" s="68"/>
      <c r="HPP5" s="68"/>
      <c r="HPQ5" s="68"/>
      <c r="HPR5" s="68"/>
      <c r="HPS5" s="68"/>
      <c r="HPT5" s="68"/>
      <c r="HPU5" s="68"/>
      <c r="HPV5" s="68"/>
      <c r="HPW5" s="68"/>
      <c r="HPX5" s="68"/>
      <c r="HPY5" s="68"/>
      <c r="HPZ5" s="68"/>
      <c r="HQA5" s="68"/>
      <c r="HQB5" s="68"/>
      <c r="HQC5" s="68"/>
      <c r="HQD5" s="68"/>
      <c r="HQE5" s="68"/>
      <c r="HQF5" s="68"/>
      <c r="HQG5" s="68"/>
      <c r="HQH5" s="68"/>
      <c r="HQI5" s="68"/>
      <c r="HQJ5" s="68"/>
      <c r="HQK5" s="68"/>
      <c r="HQL5" s="68"/>
      <c r="HQM5" s="68"/>
      <c r="HQN5" s="68"/>
      <c r="HQO5" s="68"/>
      <c r="HQP5" s="68"/>
      <c r="HQQ5" s="68"/>
      <c r="HQR5" s="68"/>
      <c r="HQS5" s="68"/>
      <c r="HQT5" s="68"/>
      <c r="HQU5" s="68"/>
      <c r="HQV5" s="68"/>
      <c r="HQW5" s="68"/>
      <c r="HQX5" s="68"/>
      <c r="HQY5" s="68"/>
      <c r="HQZ5" s="68"/>
      <c r="HRA5" s="68"/>
      <c r="HRB5" s="68"/>
      <c r="HRC5" s="68"/>
      <c r="HRD5" s="68"/>
      <c r="HRE5" s="68"/>
      <c r="HRF5" s="68"/>
      <c r="HRG5" s="68"/>
      <c r="HRH5" s="68"/>
      <c r="HRI5" s="68"/>
      <c r="HRJ5" s="68"/>
      <c r="HRK5" s="68"/>
      <c r="HRL5" s="68"/>
      <c r="HRM5" s="68"/>
      <c r="HRN5" s="68"/>
      <c r="HRO5" s="68"/>
      <c r="HRP5" s="68"/>
      <c r="HRQ5" s="68"/>
      <c r="HRR5" s="68"/>
      <c r="HRS5" s="68"/>
      <c r="HRT5" s="68"/>
      <c r="HRU5" s="68"/>
      <c r="HRV5" s="68"/>
      <c r="HRW5" s="68"/>
      <c r="HRX5" s="68"/>
      <c r="HRY5" s="68"/>
      <c r="HRZ5" s="68"/>
      <c r="HSA5" s="68"/>
      <c r="HSB5" s="68"/>
      <c r="HSC5" s="68"/>
      <c r="HSD5" s="68"/>
      <c r="HSE5" s="68"/>
      <c r="HSF5" s="68"/>
      <c r="HSG5" s="68"/>
      <c r="HSH5" s="68"/>
      <c r="HSI5" s="68"/>
      <c r="HSJ5" s="68"/>
      <c r="HSK5" s="68"/>
      <c r="HSL5" s="68"/>
      <c r="HSM5" s="68"/>
      <c r="HSN5" s="68"/>
      <c r="HSO5" s="68"/>
      <c r="HSP5" s="68"/>
      <c r="HSQ5" s="68"/>
      <c r="HSR5" s="68"/>
      <c r="HSS5" s="68"/>
      <c r="HST5" s="68"/>
      <c r="HSU5" s="68"/>
      <c r="HSV5" s="68"/>
      <c r="HSW5" s="68"/>
      <c r="HSX5" s="68"/>
      <c r="HSY5" s="68"/>
      <c r="HSZ5" s="68"/>
      <c r="HTA5" s="68"/>
      <c r="HTB5" s="68"/>
      <c r="HTC5" s="68"/>
      <c r="HTD5" s="68"/>
      <c r="HTE5" s="68"/>
      <c r="HTF5" s="68"/>
      <c r="HTG5" s="68"/>
      <c r="HTH5" s="68"/>
      <c r="HTI5" s="68"/>
      <c r="HTJ5" s="68"/>
      <c r="HTK5" s="68"/>
      <c r="HTL5" s="68"/>
      <c r="HTM5" s="68"/>
      <c r="HTN5" s="68"/>
      <c r="HTO5" s="68"/>
      <c r="HTP5" s="68"/>
      <c r="HTQ5" s="68"/>
      <c r="HTR5" s="68"/>
      <c r="HTS5" s="68"/>
      <c r="HTT5" s="68"/>
      <c r="HTU5" s="68"/>
      <c r="HTV5" s="68"/>
      <c r="HTW5" s="68"/>
      <c r="HTX5" s="68"/>
      <c r="HTY5" s="68"/>
      <c r="HTZ5" s="68"/>
      <c r="HUA5" s="68"/>
      <c r="HUB5" s="68"/>
      <c r="HUC5" s="68"/>
      <c r="HUD5" s="68"/>
      <c r="HUE5" s="68"/>
      <c r="HUF5" s="68"/>
      <c r="HUG5" s="68"/>
      <c r="HUH5" s="68"/>
      <c r="HUI5" s="68"/>
      <c r="HUJ5" s="68"/>
      <c r="HUK5" s="68"/>
      <c r="HUL5" s="68"/>
      <c r="HUM5" s="68"/>
      <c r="HUN5" s="68"/>
      <c r="HUO5" s="68"/>
      <c r="HUP5" s="68"/>
      <c r="HUQ5" s="68"/>
      <c r="HUR5" s="68"/>
      <c r="HUS5" s="68"/>
      <c r="HUT5" s="68"/>
      <c r="HUU5" s="68"/>
      <c r="HUV5" s="68"/>
      <c r="HUW5" s="68"/>
      <c r="HUX5" s="68"/>
      <c r="HUY5" s="68"/>
      <c r="HUZ5" s="68"/>
      <c r="HVA5" s="68"/>
      <c r="HVB5" s="68"/>
      <c r="HVC5" s="68"/>
      <c r="HVD5" s="68"/>
      <c r="HVE5" s="68"/>
      <c r="HVF5" s="68"/>
      <c r="HVG5" s="68"/>
      <c r="HVH5" s="68"/>
      <c r="HVI5" s="68"/>
      <c r="HVJ5" s="68"/>
      <c r="HVK5" s="68"/>
      <c r="HVL5" s="68"/>
      <c r="HVM5" s="68"/>
      <c r="HVN5" s="68"/>
      <c r="HVO5" s="68"/>
      <c r="HVP5" s="68"/>
      <c r="HVQ5" s="68"/>
      <c r="HVR5" s="68"/>
      <c r="HVS5" s="68"/>
      <c r="HVT5" s="68"/>
      <c r="HVU5" s="68"/>
      <c r="HVV5" s="68"/>
      <c r="HVW5" s="68"/>
      <c r="HVX5" s="68"/>
      <c r="HVY5" s="68"/>
      <c r="HVZ5" s="68"/>
      <c r="HWA5" s="68"/>
      <c r="HWB5" s="68"/>
      <c r="HWC5" s="68"/>
      <c r="HWD5" s="68"/>
      <c r="HWE5" s="68"/>
      <c r="HWF5" s="68"/>
      <c r="HWG5" s="68"/>
      <c r="HWH5" s="68"/>
      <c r="HWI5" s="68"/>
      <c r="HWJ5" s="68"/>
      <c r="HWK5" s="68"/>
      <c r="HWL5" s="68"/>
      <c r="HWM5" s="68"/>
      <c r="HWN5" s="68"/>
      <c r="HWO5" s="68"/>
      <c r="HWP5" s="68"/>
      <c r="HWQ5" s="68"/>
      <c r="HWR5" s="68"/>
      <c r="HWS5" s="68"/>
      <c r="HWT5" s="68"/>
      <c r="HWU5" s="68"/>
      <c r="HWV5" s="68"/>
      <c r="HWW5" s="68"/>
      <c r="HWX5" s="68"/>
      <c r="HWY5" s="68"/>
      <c r="HWZ5" s="68"/>
      <c r="HXA5" s="68"/>
      <c r="HXB5" s="68"/>
      <c r="HXC5" s="68"/>
      <c r="HXD5" s="68"/>
      <c r="HXE5" s="68"/>
      <c r="HXF5" s="68"/>
      <c r="HXG5" s="68"/>
      <c r="HXH5" s="68"/>
      <c r="HXI5" s="68"/>
      <c r="HXJ5" s="68"/>
      <c r="HXK5" s="68"/>
      <c r="HXL5" s="68"/>
      <c r="HXM5" s="68"/>
      <c r="HXN5" s="68"/>
      <c r="HXO5" s="68"/>
      <c r="HXP5" s="68"/>
      <c r="HXQ5" s="68"/>
      <c r="HXR5" s="68"/>
      <c r="HXS5" s="68"/>
      <c r="HXT5" s="68"/>
      <c r="HXU5" s="68"/>
      <c r="HXV5" s="68"/>
      <c r="HXW5" s="68"/>
      <c r="HXX5" s="68"/>
      <c r="HXY5" s="68"/>
      <c r="HXZ5" s="68"/>
      <c r="HYA5" s="68"/>
      <c r="HYB5" s="68"/>
      <c r="HYC5" s="68"/>
      <c r="HYD5" s="68"/>
      <c r="HYE5" s="68"/>
      <c r="HYF5" s="68"/>
      <c r="HYG5" s="68"/>
      <c r="HYH5" s="68"/>
      <c r="HYI5" s="68"/>
      <c r="HYJ5" s="68"/>
      <c r="HYK5" s="68"/>
      <c r="HYL5" s="68"/>
      <c r="HYM5" s="68"/>
      <c r="HYN5" s="68"/>
      <c r="HYO5" s="68"/>
      <c r="HYP5" s="68"/>
      <c r="HYQ5" s="68"/>
      <c r="HYR5" s="68"/>
      <c r="HYS5" s="68"/>
      <c r="HYT5" s="68"/>
      <c r="HYU5" s="68"/>
      <c r="HYV5" s="68"/>
      <c r="HYW5" s="68"/>
      <c r="HYX5" s="68"/>
      <c r="HYY5" s="68"/>
      <c r="HYZ5" s="68"/>
      <c r="HZA5" s="68"/>
      <c r="HZB5" s="68"/>
      <c r="HZC5" s="68"/>
      <c r="HZD5" s="68"/>
      <c r="HZE5" s="68"/>
      <c r="HZF5" s="68"/>
      <c r="HZG5" s="68"/>
      <c r="HZH5" s="68"/>
      <c r="HZI5" s="68"/>
      <c r="HZJ5" s="68"/>
      <c r="HZK5" s="68"/>
      <c r="HZL5" s="68"/>
      <c r="HZM5" s="68"/>
      <c r="HZN5" s="68"/>
      <c r="HZO5" s="68"/>
      <c r="HZP5" s="68"/>
      <c r="HZQ5" s="68"/>
      <c r="HZR5" s="68"/>
      <c r="HZS5" s="68"/>
      <c r="HZT5" s="68"/>
      <c r="HZU5" s="68"/>
      <c r="HZV5" s="68"/>
      <c r="HZW5" s="68"/>
      <c r="HZX5" s="68"/>
      <c r="HZY5" s="68"/>
      <c r="HZZ5" s="68"/>
      <c r="IAA5" s="68"/>
      <c r="IAB5" s="68"/>
      <c r="IAC5" s="68"/>
      <c r="IAD5" s="68"/>
      <c r="IAE5" s="68"/>
      <c r="IAF5" s="68"/>
      <c r="IAG5" s="68"/>
      <c r="IAH5" s="68"/>
      <c r="IAI5" s="68"/>
      <c r="IAJ5" s="68"/>
      <c r="IAK5" s="68"/>
      <c r="IAL5" s="68"/>
      <c r="IAM5" s="68"/>
      <c r="IAN5" s="68"/>
      <c r="IAO5" s="68"/>
      <c r="IAP5" s="68"/>
      <c r="IAQ5" s="68"/>
      <c r="IAR5" s="68"/>
      <c r="IAS5" s="68"/>
      <c r="IAT5" s="68"/>
      <c r="IAU5" s="68"/>
      <c r="IAV5" s="68"/>
      <c r="IAW5" s="68"/>
      <c r="IAX5" s="68"/>
      <c r="IAY5" s="68"/>
      <c r="IAZ5" s="68"/>
      <c r="IBA5" s="68"/>
      <c r="IBB5" s="68"/>
      <c r="IBC5" s="68"/>
      <c r="IBD5" s="68"/>
      <c r="IBE5" s="68"/>
      <c r="IBF5" s="68"/>
      <c r="IBG5" s="68"/>
      <c r="IBH5" s="68"/>
      <c r="IBI5" s="68"/>
      <c r="IBJ5" s="68"/>
      <c r="IBK5" s="68"/>
      <c r="IBL5" s="68"/>
      <c r="IBM5" s="68"/>
      <c r="IBN5" s="68"/>
      <c r="IBO5" s="68"/>
      <c r="IBP5" s="68"/>
      <c r="IBQ5" s="68"/>
      <c r="IBR5" s="68"/>
      <c r="IBS5" s="68"/>
      <c r="IBT5" s="68"/>
      <c r="IBU5" s="68"/>
      <c r="IBV5" s="68"/>
      <c r="IBW5" s="68"/>
      <c r="IBX5" s="68"/>
      <c r="IBY5" s="68"/>
      <c r="IBZ5" s="68"/>
      <c r="ICA5" s="68"/>
      <c r="ICB5" s="68"/>
      <c r="ICC5" s="68"/>
      <c r="ICD5" s="68"/>
      <c r="ICE5" s="68"/>
      <c r="ICF5" s="68"/>
      <c r="ICG5" s="68"/>
      <c r="ICH5" s="68"/>
      <c r="ICI5" s="68"/>
      <c r="ICJ5" s="68"/>
      <c r="ICK5" s="68"/>
      <c r="ICL5" s="68"/>
      <c r="ICM5" s="68"/>
      <c r="ICN5" s="68"/>
      <c r="ICO5" s="68"/>
      <c r="ICP5" s="68"/>
      <c r="ICQ5" s="68"/>
      <c r="ICR5" s="68"/>
      <c r="ICS5" s="68"/>
      <c r="ICT5" s="68"/>
      <c r="ICU5" s="68"/>
      <c r="ICV5" s="68"/>
      <c r="ICW5" s="68"/>
      <c r="ICX5" s="68"/>
      <c r="ICY5" s="68"/>
      <c r="ICZ5" s="68"/>
      <c r="IDA5" s="68"/>
      <c r="IDB5" s="68"/>
      <c r="IDC5" s="68"/>
      <c r="IDD5" s="68"/>
      <c r="IDE5" s="68"/>
      <c r="IDF5" s="68"/>
      <c r="IDG5" s="68"/>
      <c r="IDH5" s="68"/>
      <c r="IDI5" s="68"/>
      <c r="IDJ5" s="68"/>
      <c r="IDK5" s="68"/>
      <c r="IDL5" s="68"/>
      <c r="IDM5" s="68"/>
      <c r="IDN5" s="68"/>
      <c r="IDO5" s="68"/>
      <c r="IDP5" s="68"/>
      <c r="IDQ5" s="68"/>
      <c r="IDR5" s="68"/>
      <c r="IDS5" s="68"/>
      <c r="IDT5" s="68"/>
      <c r="IDU5" s="68"/>
      <c r="IDV5" s="68"/>
      <c r="IDW5" s="68"/>
      <c r="IDX5" s="68"/>
      <c r="IDY5" s="68"/>
      <c r="IDZ5" s="68"/>
      <c r="IEA5" s="68"/>
      <c r="IEB5" s="68"/>
      <c r="IEC5" s="68"/>
      <c r="IED5" s="68"/>
      <c r="IEE5" s="68"/>
      <c r="IEF5" s="68"/>
      <c r="IEG5" s="68"/>
      <c r="IEH5" s="68"/>
      <c r="IEI5" s="68"/>
      <c r="IEJ5" s="68"/>
      <c r="IEK5" s="68"/>
      <c r="IEL5" s="68"/>
      <c r="IEM5" s="68"/>
      <c r="IEN5" s="68"/>
      <c r="IEO5" s="68"/>
      <c r="IEP5" s="68"/>
      <c r="IEQ5" s="68"/>
      <c r="IER5" s="68"/>
      <c r="IES5" s="68"/>
      <c r="IET5" s="68"/>
      <c r="IEU5" s="68"/>
      <c r="IEV5" s="68"/>
      <c r="IEW5" s="68"/>
      <c r="IEX5" s="68"/>
      <c r="IEY5" s="68"/>
      <c r="IEZ5" s="68"/>
      <c r="IFA5" s="68"/>
      <c r="IFB5" s="68"/>
      <c r="IFC5" s="68"/>
      <c r="IFD5" s="68"/>
      <c r="IFE5" s="68"/>
      <c r="IFF5" s="68"/>
      <c r="IFG5" s="68"/>
      <c r="IFH5" s="68"/>
      <c r="IFI5" s="68"/>
      <c r="IFJ5" s="68"/>
      <c r="IFK5" s="68"/>
      <c r="IFL5" s="68"/>
      <c r="IFM5" s="68"/>
      <c r="IFN5" s="68"/>
      <c r="IFO5" s="68"/>
      <c r="IFP5" s="68"/>
      <c r="IFQ5" s="68"/>
      <c r="IFR5" s="68"/>
      <c r="IFS5" s="68"/>
      <c r="IFT5" s="68"/>
      <c r="IFU5" s="68"/>
      <c r="IFV5" s="68"/>
      <c r="IFW5" s="68"/>
      <c r="IFX5" s="68"/>
      <c r="IFY5" s="68"/>
      <c r="IFZ5" s="68"/>
      <c r="IGA5" s="68"/>
      <c r="IGB5" s="68"/>
      <c r="IGC5" s="68"/>
      <c r="IGD5" s="68"/>
      <c r="IGE5" s="68"/>
      <c r="IGF5" s="68"/>
      <c r="IGG5" s="68"/>
      <c r="IGH5" s="68"/>
      <c r="IGI5" s="68"/>
      <c r="IGJ5" s="68"/>
      <c r="IGK5" s="68"/>
      <c r="IGL5" s="68"/>
      <c r="IGM5" s="68"/>
      <c r="IGN5" s="68"/>
      <c r="IGO5" s="68"/>
      <c r="IGP5" s="68"/>
      <c r="IGQ5" s="68"/>
      <c r="IGR5" s="68"/>
      <c r="IGS5" s="68"/>
      <c r="IGT5" s="68"/>
      <c r="IGU5" s="68"/>
      <c r="IGV5" s="68"/>
      <c r="IGW5" s="68"/>
      <c r="IGX5" s="68"/>
      <c r="IGY5" s="68"/>
      <c r="IGZ5" s="68"/>
      <c r="IHA5" s="68"/>
      <c r="IHB5" s="68"/>
      <c r="IHC5" s="68"/>
      <c r="IHD5" s="68"/>
      <c r="IHE5" s="68"/>
      <c r="IHF5" s="68"/>
      <c r="IHG5" s="68"/>
      <c r="IHH5" s="68"/>
      <c r="IHI5" s="68"/>
      <c r="IHJ5" s="68"/>
      <c r="IHK5" s="68"/>
      <c r="IHL5" s="68"/>
      <c r="IHM5" s="68"/>
      <c r="IHN5" s="68"/>
      <c r="IHO5" s="68"/>
      <c r="IHP5" s="68"/>
      <c r="IHQ5" s="68"/>
      <c r="IHR5" s="68"/>
      <c r="IHS5" s="68"/>
      <c r="IHT5" s="68"/>
      <c r="IHU5" s="68"/>
      <c r="IHV5" s="68"/>
      <c r="IHW5" s="68"/>
      <c r="IHX5" s="68"/>
      <c r="IHY5" s="68"/>
      <c r="IHZ5" s="68"/>
      <c r="IIA5" s="68"/>
      <c r="IIB5" s="68"/>
      <c r="IIC5" s="68"/>
      <c r="IID5" s="68"/>
      <c r="IIE5" s="68"/>
      <c r="IIF5" s="68"/>
      <c r="IIG5" s="68"/>
      <c r="IIH5" s="68"/>
      <c r="III5" s="68"/>
      <c r="IIJ5" s="68"/>
      <c r="IIK5" s="68"/>
      <c r="IIL5" s="68"/>
      <c r="IIM5" s="68"/>
      <c r="IIN5" s="68"/>
      <c r="IIO5" s="68"/>
      <c r="IIP5" s="68"/>
      <c r="IIQ5" s="68"/>
      <c r="IIR5" s="68"/>
      <c r="IIS5" s="68"/>
      <c r="IIT5" s="68"/>
      <c r="IIU5" s="68"/>
      <c r="IIV5" s="68"/>
      <c r="IIW5" s="68"/>
      <c r="IIX5" s="68"/>
      <c r="IIY5" s="68"/>
      <c r="IIZ5" s="68"/>
      <c r="IJA5" s="68"/>
      <c r="IJB5" s="68"/>
      <c r="IJC5" s="68"/>
      <c r="IJD5" s="68"/>
      <c r="IJE5" s="68"/>
      <c r="IJF5" s="68"/>
      <c r="IJG5" s="68"/>
      <c r="IJH5" s="68"/>
      <c r="IJI5" s="68"/>
      <c r="IJJ5" s="68"/>
      <c r="IJK5" s="68"/>
      <c r="IJL5" s="68"/>
      <c r="IJM5" s="68"/>
      <c r="IJN5" s="68"/>
      <c r="IJO5" s="68"/>
      <c r="IJP5" s="68"/>
      <c r="IJQ5" s="68"/>
      <c r="IJR5" s="68"/>
      <c r="IJS5" s="68"/>
      <c r="IJT5" s="68"/>
      <c r="IJU5" s="68"/>
      <c r="IJV5" s="68"/>
      <c r="IJW5" s="68"/>
      <c r="IJX5" s="68"/>
      <c r="IJY5" s="68"/>
      <c r="IJZ5" s="68"/>
      <c r="IKA5" s="68"/>
      <c r="IKB5" s="68"/>
      <c r="IKC5" s="68"/>
      <c r="IKD5" s="68"/>
      <c r="IKE5" s="68"/>
      <c r="IKF5" s="68"/>
      <c r="IKG5" s="68"/>
      <c r="IKH5" s="68"/>
      <c r="IKI5" s="68"/>
      <c r="IKJ5" s="68"/>
      <c r="IKK5" s="68"/>
      <c r="IKL5" s="68"/>
      <c r="IKM5" s="68"/>
      <c r="IKN5" s="68"/>
      <c r="IKO5" s="68"/>
      <c r="IKP5" s="68"/>
      <c r="IKQ5" s="68"/>
      <c r="IKR5" s="68"/>
      <c r="IKS5" s="68"/>
      <c r="IKT5" s="68"/>
      <c r="IKU5" s="68"/>
      <c r="IKV5" s="68"/>
      <c r="IKW5" s="68"/>
      <c r="IKX5" s="68"/>
      <c r="IKY5" s="68"/>
      <c r="IKZ5" s="68"/>
      <c r="ILA5" s="68"/>
      <c r="ILB5" s="68"/>
      <c r="ILC5" s="68"/>
      <c r="ILD5" s="68"/>
      <c r="ILE5" s="68"/>
      <c r="ILF5" s="68"/>
      <c r="ILG5" s="68"/>
      <c r="ILH5" s="68"/>
      <c r="ILI5" s="68"/>
      <c r="ILJ5" s="68"/>
      <c r="ILK5" s="68"/>
      <c r="ILL5" s="68"/>
      <c r="ILM5" s="68"/>
      <c r="ILN5" s="68"/>
      <c r="ILO5" s="68"/>
      <c r="ILP5" s="68"/>
      <c r="ILQ5" s="68"/>
      <c r="ILR5" s="68"/>
      <c r="ILS5" s="68"/>
      <c r="ILT5" s="68"/>
      <c r="ILU5" s="68"/>
      <c r="ILV5" s="68"/>
      <c r="ILW5" s="68"/>
      <c r="ILX5" s="68"/>
      <c r="ILY5" s="68"/>
      <c r="ILZ5" s="68"/>
      <c r="IMA5" s="68"/>
      <c r="IMB5" s="68"/>
      <c r="IMC5" s="68"/>
      <c r="IMD5" s="68"/>
      <c r="IME5" s="68"/>
      <c r="IMF5" s="68"/>
      <c r="IMG5" s="68"/>
      <c r="IMH5" s="68"/>
      <c r="IMI5" s="68"/>
      <c r="IMJ5" s="68"/>
      <c r="IMK5" s="68"/>
      <c r="IML5" s="68"/>
      <c r="IMM5" s="68"/>
      <c r="IMN5" s="68"/>
      <c r="IMO5" s="68"/>
      <c r="IMP5" s="68"/>
      <c r="IMQ5" s="68"/>
      <c r="IMR5" s="68"/>
      <c r="IMS5" s="68"/>
      <c r="IMT5" s="68"/>
      <c r="IMU5" s="68"/>
      <c r="IMV5" s="68"/>
      <c r="IMW5" s="68"/>
      <c r="IMX5" s="68"/>
      <c r="IMY5" s="68"/>
      <c r="IMZ5" s="68"/>
      <c r="INA5" s="68"/>
      <c r="INB5" s="68"/>
      <c r="INC5" s="68"/>
      <c r="IND5" s="68"/>
      <c r="INE5" s="68"/>
      <c r="INF5" s="68"/>
      <c r="ING5" s="68"/>
      <c r="INH5" s="68"/>
      <c r="INI5" s="68"/>
      <c r="INJ5" s="68"/>
      <c r="INK5" s="68"/>
      <c r="INL5" s="68"/>
      <c r="INM5" s="68"/>
      <c r="INN5" s="68"/>
      <c r="INO5" s="68"/>
      <c r="INP5" s="68"/>
      <c r="INQ5" s="68"/>
      <c r="INR5" s="68"/>
      <c r="INS5" s="68"/>
      <c r="INT5" s="68"/>
      <c r="INU5" s="68"/>
      <c r="INV5" s="68"/>
      <c r="INW5" s="68"/>
      <c r="INX5" s="68"/>
      <c r="INY5" s="68"/>
      <c r="INZ5" s="68"/>
      <c r="IOA5" s="68"/>
      <c r="IOB5" s="68"/>
      <c r="IOC5" s="68"/>
      <c r="IOD5" s="68"/>
      <c r="IOE5" s="68"/>
      <c r="IOF5" s="68"/>
      <c r="IOG5" s="68"/>
      <c r="IOH5" s="68"/>
      <c r="IOI5" s="68"/>
      <c r="IOJ5" s="68"/>
      <c r="IOK5" s="68"/>
      <c r="IOL5" s="68"/>
      <c r="IOM5" s="68"/>
      <c r="ION5" s="68"/>
      <c r="IOO5" s="68"/>
      <c r="IOP5" s="68"/>
      <c r="IOQ5" s="68"/>
      <c r="IOR5" s="68"/>
      <c r="IOS5" s="68"/>
      <c r="IOT5" s="68"/>
      <c r="IOU5" s="68"/>
      <c r="IOV5" s="68"/>
      <c r="IOW5" s="68"/>
      <c r="IOX5" s="68"/>
      <c r="IOY5" s="68"/>
      <c r="IOZ5" s="68"/>
      <c r="IPA5" s="68"/>
      <c r="IPB5" s="68"/>
      <c r="IPC5" s="68"/>
      <c r="IPD5" s="68"/>
      <c r="IPE5" s="68"/>
      <c r="IPF5" s="68"/>
      <c r="IPG5" s="68"/>
      <c r="IPH5" s="68"/>
      <c r="IPI5" s="68"/>
      <c r="IPJ5" s="68"/>
      <c r="IPK5" s="68"/>
      <c r="IPL5" s="68"/>
      <c r="IPM5" s="68"/>
      <c r="IPN5" s="68"/>
      <c r="IPO5" s="68"/>
      <c r="IPP5" s="68"/>
      <c r="IPQ5" s="68"/>
      <c r="IPR5" s="68"/>
      <c r="IPS5" s="68"/>
      <c r="IPT5" s="68"/>
      <c r="IPU5" s="68"/>
      <c r="IPV5" s="68"/>
      <c r="IPW5" s="68"/>
      <c r="IPX5" s="68"/>
      <c r="IPY5" s="68"/>
      <c r="IPZ5" s="68"/>
      <c r="IQA5" s="68"/>
      <c r="IQB5" s="68"/>
      <c r="IQC5" s="68"/>
      <c r="IQD5" s="68"/>
      <c r="IQE5" s="68"/>
      <c r="IQF5" s="68"/>
      <c r="IQG5" s="68"/>
      <c r="IQH5" s="68"/>
      <c r="IQI5" s="68"/>
      <c r="IQJ5" s="68"/>
      <c r="IQK5" s="68"/>
      <c r="IQL5" s="68"/>
      <c r="IQM5" s="68"/>
      <c r="IQN5" s="68"/>
      <c r="IQO5" s="68"/>
      <c r="IQP5" s="68"/>
      <c r="IQQ5" s="68"/>
      <c r="IQR5" s="68"/>
      <c r="IQS5" s="68"/>
      <c r="IQT5" s="68"/>
      <c r="IQU5" s="68"/>
      <c r="IQV5" s="68"/>
      <c r="IQW5" s="68"/>
      <c r="IQX5" s="68"/>
      <c r="IQY5" s="68"/>
      <c r="IQZ5" s="68"/>
      <c r="IRA5" s="68"/>
      <c r="IRB5" s="68"/>
      <c r="IRC5" s="68"/>
      <c r="IRD5" s="68"/>
      <c r="IRE5" s="68"/>
      <c r="IRF5" s="68"/>
      <c r="IRG5" s="68"/>
      <c r="IRH5" s="68"/>
      <c r="IRI5" s="68"/>
      <c r="IRJ5" s="68"/>
      <c r="IRK5" s="68"/>
      <c r="IRL5" s="68"/>
      <c r="IRM5" s="68"/>
      <c r="IRN5" s="68"/>
      <c r="IRO5" s="68"/>
      <c r="IRP5" s="68"/>
      <c r="IRQ5" s="68"/>
      <c r="IRR5" s="68"/>
      <c r="IRS5" s="68"/>
      <c r="IRT5" s="68"/>
      <c r="IRU5" s="68"/>
      <c r="IRV5" s="68"/>
      <c r="IRW5" s="68"/>
      <c r="IRX5" s="68"/>
      <c r="IRY5" s="68"/>
      <c r="IRZ5" s="68"/>
      <c r="ISA5" s="68"/>
      <c r="ISB5" s="68"/>
      <c r="ISC5" s="68"/>
      <c r="ISD5" s="68"/>
      <c r="ISE5" s="68"/>
      <c r="ISF5" s="68"/>
      <c r="ISG5" s="68"/>
      <c r="ISH5" s="68"/>
      <c r="ISI5" s="68"/>
      <c r="ISJ5" s="68"/>
      <c r="ISK5" s="68"/>
      <c r="ISL5" s="68"/>
      <c r="ISM5" s="68"/>
      <c r="ISN5" s="68"/>
      <c r="ISO5" s="68"/>
      <c r="ISP5" s="68"/>
      <c r="ISQ5" s="68"/>
      <c r="ISR5" s="68"/>
      <c r="ISS5" s="68"/>
      <c r="IST5" s="68"/>
      <c r="ISU5" s="68"/>
      <c r="ISV5" s="68"/>
      <c r="ISW5" s="68"/>
      <c r="ISX5" s="68"/>
      <c r="ISY5" s="68"/>
      <c r="ISZ5" s="68"/>
      <c r="ITA5" s="68"/>
      <c r="ITB5" s="68"/>
      <c r="ITC5" s="68"/>
      <c r="ITD5" s="68"/>
      <c r="ITE5" s="68"/>
      <c r="ITF5" s="68"/>
      <c r="ITG5" s="68"/>
      <c r="ITH5" s="68"/>
      <c r="ITI5" s="68"/>
      <c r="ITJ5" s="68"/>
      <c r="ITK5" s="68"/>
      <c r="ITL5" s="68"/>
      <c r="ITM5" s="68"/>
      <c r="ITN5" s="68"/>
      <c r="ITO5" s="68"/>
      <c r="ITP5" s="68"/>
      <c r="ITQ5" s="68"/>
      <c r="ITR5" s="68"/>
      <c r="ITS5" s="68"/>
      <c r="ITT5" s="68"/>
      <c r="ITU5" s="68"/>
      <c r="ITV5" s="68"/>
      <c r="ITW5" s="68"/>
      <c r="ITX5" s="68"/>
      <c r="ITY5" s="68"/>
      <c r="ITZ5" s="68"/>
      <c r="IUA5" s="68"/>
      <c r="IUB5" s="68"/>
      <c r="IUC5" s="68"/>
      <c r="IUD5" s="68"/>
      <c r="IUE5" s="68"/>
      <c r="IUF5" s="68"/>
      <c r="IUG5" s="68"/>
      <c r="IUH5" s="68"/>
      <c r="IUI5" s="68"/>
      <c r="IUJ5" s="68"/>
      <c r="IUK5" s="68"/>
      <c r="IUL5" s="68"/>
      <c r="IUM5" s="68"/>
      <c r="IUN5" s="68"/>
      <c r="IUO5" s="68"/>
      <c r="IUP5" s="68"/>
      <c r="IUQ5" s="68"/>
      <c r="IUR5" s="68"/>
      <c r="IUS5" s="68"/>
      <c r="IUT5" s="68"/>
      <c r="IUU5" s="68"/>
      <c r="IUV5" s="68"/>
      <c r="IUW5" s="68"/>
      <c r="IUX5" s="68"/>
      <c r="IUY5" s="68"/>
      <c r="IUZ5" s="68"/>
      <c r="IVA5" s="68"/>
      <c r="IVB5" s="68"/>
      <c r="IVC5" s="68"/>
      <c r="IVD5" s="68"/>
      <c r="IVE5" s="68"/>
      <c r="IVF5" s="68"/>
      <c r="IVG5" s="68"/>
      <c r="IVH5" s="68"/>
      <c r="IVI5" s="68"/>
      <c r="IVJ5" s="68"/>
      <c r="IVK5" s="68"/>
      <c r="IVL5" s="68"/>
      <c r="IVM5" s="68"/>
      <c r="IVN5" s="68"/>
      <c r="IVO5" s="68"/>
      <c r="IVP5" s="68"/>
      <c r="IVQ5" s="68"/>
      <c r="IVR5" s="68"/>
      <c r="IVS5" s="68"/>
      <c r="IVT5" s="68"/>
      <c r="IVU5" s="68"/>
      <c r="IVV5" s="68"/>
      <c r="IVW5" s="68"/>
      <c r="IVX5" s="68"/>
      <c r="IVY5" s="68"/>
      <c r="IVZ5" s="68"/>
      <c r="IWA5" s="68"/>
      <c r="IWB5" s="68"/>
      <c r="IWC5" s="68"/>
      <c r="IWD5" s="68"/>
      <c r="IWE5" s="68"/>
      <c r="IWF5" s="68"/>
      <c r="IWG5" s="68"/>
      <c r="IWH5" s="68"/>
      <c r="IWI5" s="68"/>
      <c r="IWJ5" s="68"/>
      <c r="IWK5" s="68"/>
      <c r="IWL5" s="68"/>
      <c r="IWM5" s="68"/>
      <c r="IWN5" s="68"/>
      <c r="IWO5" s="68"/>
      <c r="IWP5" s="68"/>
      <c r="IWQ5" s="68"/>
      <c r="IWR5" s="68"/>
      <c r="IWS5" s="68"/>
      <c r="IWT5" s="68"/>
      <c r="IWU5" s="68"/>
      <c r="IWV5" s="68"/>
      <c r="IWW5" s="68"/>
      <c r="IWX5" s="68"/>
      <c r="IWY5" s="68"/>
      <c r="IWZ5" s="68"/>
      <c r="IXA5" s="68"/>
      <c r="IXB5" s="68"/>
      <c r="IXC5" s="68"/>
      <c r="IXD5" s="68"/>
      <c r="IXE5" s="68"/>
      <c r="IXF5" s="68"/>
      <c r="IXG5" s="68"/>
      <c r="IXH5" s="68"/>
      <c r="IXI5" s="68"/>
      <c r="IXJ5" s="68"/>
      <c r="IXK5" s="68"/>
      <c r="IXL5" s="68"/>
      <c r="IXM5" s="68"/>
      <c r="IXN5" s="68"/>
      <c r="IXO5" s="68"/>
      <c r="IXP5" s="68"/>
      <c r="IXQ5" s="68"/>
      <c r="IXR5" s="68"/>
      <c r="IXS5" s="68"/>
      <c r="IXT5" s="68"/>
      <c r="IXU5" s="68"/>
      <c r="IXV5" s="68"/>
      <c r="IXW5" s="68"/>
      <c r="IXX5" s="68"/>
      <c r="IXY5" s="68"/>
      <c r="IXZ5" s="68"/>
      <c r="IYA5" s="68"/>
      <c r="IYB5" s="68"/>
      <c r="IYC5" s="68"/>
      <c r="IYD5" s="68"/>
      <c r="IYE5" s="68"/>
      <c r="IYF5" s="68"/>
      <c r="IYG5" s="68"/>
      <c r="IYH5" s="68"/>
      <c r="IYI5" s="68"/>
      <c r="IYJ5" s="68"/>
      <c r="IYK5" s="68"/>
      <c r="IYL5" s="68"/>
      <c r="IYM5" s="68"/>
      <c r="IYN5" s="68"/>
      <c r="IYO5" s="68"/>
      <c r="IYP5" s="68"/>
      <c r="IYQ5" s="68"/>
      <c r="IYR5" s="68"/>
      <c r="IYS5" s="68"/>
      <c r="IYT5" s="68"/>
      <c r="IYU5" s="68"/>
      <c r="IYV5" s="68"/>
      <c r="IYW5" s="68"/>
      <c r="IYX5" s="68"/>
      <c r="IYY5" s="68"/>
      <c r="IYZ5" s="68"/>
      <c r="IZA5" s="68"/>
      <c r="IZB5" s="68"/>
      <c r="IZC5" s="68"/>
      <c r="IZD5" s="68"/>
      <c r="IZE5" s="68"/>
      <c r="IZF5" s="68"/>
      <c r="IZG5" s="68"/>
      <c r="IZH5" s="68"/>
      <c r="IZI5" s="68"/>
      <c r="IZJ5" s="68"/>
      <c r="IZK5" s="68"/>
      <c r="IZL5" s="68"/>
      <c r="IZM5" s="68"/>
      <c r="IZN5" s="68"/>
      <c r="IZO5" s="68"/>
      <c r="IZP5" s="68"/>
      <c r="IZQ5" s="68"/>
      <c r="IZR5" s="68"/>
      <c r="IZS5" s="68"/>
      <c r="IZT5" s="68"/>
      <c r="IZU5" s="68"/>
      <c r="IZV5" s="68"/>
      <c r="IZW5" s="68"/>
      <c r="IZX5" s="68"/>
      <c r="IZY5" s="68"/>
      <c r="IZZ5" s="68"/>
      <c r="JAA5" s="68"/>
      <c r="JAB5" s="68"/>
      <c r="JAC5" s="68"/>
      <c r="JAD5" s="68"/>
      <c r="JAE5" s="68"/>
      <c r="JAF5" s="68"/>
      <c r="JAG5" s="68"/>
      <c r="JAH5" s="68"/>
      <c r="JAI5" s="68"/>
      <c r="JAJ5" s="68"/>
      <c r="JAK5" s="68"/>
      <c r="JAL5" s="68"/>
      <c r="JAM5" s="68"/>
      <c r="JAN5" s="68"/>
      <c r="JAO5" s="68"/>
      <c r="JAP5" s="68"/>
      <c r="JAQ5" s="68"/>
      <c r="JAR5" s="68"/>
      <c r="JAS5" s="68"/>
      <c r="JAT5" s="68"/>
      <c r="JAU5" s="68"/>
      <c r="JAV5" s="68"/>
      <c r="JAW5" s="68"/>
      <c r="JAX5" s="68"/>
      <c r="JAY5" s="68"/>
      <c r="JAZ5" s="68"/>
      <c r="JBA5" s="68"/>
      <c r="JBB5" s="68"/>
      <c r="JBC5" s="68"/>
      <c r="JBD5" s="68"/>
      <c r="JBE5" s="68"/>
      <c r="JBF5" s="68"/>
      <c r="JBG5" s="68"/>
      <c r="JBH5" s="68"/>
      <c r="JBI5" s="68"/>
      <c r="JBJ5" s="68"/>
      <c r="JBK5" s="68"/>
      <c r="JBL5" s="68"/>
      <c r="JBM5" s="68"/>
      <c r="JBN5" s="68"/>
      <c r="JBO5" s="68"/>
      <c r="JBP5" s="68"/>
      <c r="JBQ5" s="68"/>
      <c r="JBR5" s="68"/>
      <c r="JBS5" s="68"/>
      <c r="JBT5" s="68"/>
      <c r="JBU5" s="68"/>
      <c r="JBV5" s="68"/>
      <c r="JBW5" s="68"/>
      <c r="JBX5" s="68"/>
      <c r="JBY5" s="68"/>
      <c r="JBZ5" s="68"/>
      <c r="JCA5" s="68"/>
      <c r="JCB5" s="68"/>
      <c r="JCC5" s="68"/>
      <c r="JCD5" s="68"/>
      <c r="JCE5" s="68"/>
      <c r="JCF5" s="68"/>
      <c r="JCG5" s="68"/>
      <c r="JCH5" s="68"/>
      <c r="JCI5" s="68"/>
      <c r="JCJ5" s="68"/>
      <c r="JCK5" s="68"/>
      <c r="JCL5" s="68"/>
      <c r="JCM5" s="68"/>
      <c r="JCN5" s="68"/>
      <c r="JCO5" s="68"/>
      <c r="JCP5" s="68"/>
      <c r="JCQ5" s="68"/>
      <c r="JCR5" s="68"/>
      <c r="JCS5" s="68"/>
      <c r="JCT5" s="68"/>
      <c r="JCU5" s="68"/>
      <c r="JCV5" s="68"/>
      <c r="JCW5" s="68"/>
      <c r="JCX5" s="68"/>
      <c r="JCY5" s="68"/>
      <c r="JCZ5" s="68"/>
      <c r="JDA5" s="68"/>
      <c r="JDB5" s="68"/>
      <c r="JDC5" s="68"/>
      <c r="JDD5" s="68"/>
      <c r="JDE5" s="68"/>
      <c r="JDF5" s="68"/>
      <c r="JDG5" s="68"/>
      <c r="JDH5" s="68"/>
      <c r="JDI5" s="68"/>
      <c r="JDJ5" s="68"/>
      <c r="JDK5" s="68"/>
      <c r="JDL5" s="68"/>
      <c r="JDM5" s="68"/>
      <c r="JDN5" s="68"/>
      <c r="JDO5" s="68"/>
      <c r="JDP5" s="68"/>
      <c r="JDQ5" s="68"/>
      <c r="JDR5" s="68"/>
      <c r="JDS5" s="68"/>
      <c r="JDT5" s="68"/>
      <c r="JDU5" s="68"/>
      <c r="JDV5" s="68"/>
      <c r="JDW5" s="68"/>
      <c r="JDX5" s="68"/>
      <c r="JDY5" s="68"/>
      <c r="JDZ5" s="68"/>
      <c r="JEA5" s="68"/>
      <c r="JEB5" s="68"/>
      <c r="JEC5" s="68"/>
      <c r="JED5" s="68"/>
      <c r="JEE5" s="68"/>
      <c r="JEF5" s="68"/>
      <c r="JEG5" s="68"/>
      <c r="JEH5" s="68"/>
      <c r="JEI5" s="68"/>
      <c r="JEJ5" s="68"/>
      <c r="JEK5" s="68"/>
      <c r="JEL5" s="68"/>
      <c r="JEM5" s="68"/>
      <c r="JEN5" s="68"/>
      <c r="JEO5" s="68"/>
      <c r="JEP5" s="68"/>
      <c r="JEQ5" s="68"/>
      <c r="JER5" s="68"/>
      <c r="JES5" s="68"/>
      <c r="JET5" s="68"/>
      <c r="JEU5" s="68"/>
      <c r="JEV5" s="68"/>
      <c r="JEW5" s="68"/>
      <c r="JEX5" s="68"/>
      <c r="JEY5" s="68"/>
      <c r="JEZ5" s="68"/>
      <c r="JFA5" s="68"/>
      <c r="JFB5" s="68"/>
      <c r="JFC5" s="68"/>
      <c r="JFD5" s="68"/>
      <c r="JFE5" s="68"/>
      <c r="JFF5" s="68"/>
      <c r="JFG5" s="68"/>
      <c r="JFH5" s="68"/>
      <c r="JFI5" s="68"/>
      <c r="JFJ5" s="68"/>
      <c r="JFK5" s="68"/>
      <c r="JFL5" s="68"/>
      <c r="JFM5" s="68"/>
      <c r="JFN5" s="68"/>
      <c r="JFO5" s="68"/>
      <c r="JFP5" s="68"/>
      <c r="JFQ5" s="68"/>
      <c r="JFR5" s="68"/>
      <c r="JFS5" s="68"/>
      <c r="JFT5" s="68"/>
      <c r="JFU5" s="68"/>
      <c r="JFV5" s="68"/>
      <c r="JFW5" s="68"/>
      <c r="JFX5" s="68"/>
      <c r="JFY5" s="68"/>
      <c r="JFZ5" s="68"/>
      <c r="JGA5" s="68"/>
      <c r="JGB5" s="68"/>
      <c r="JGC5" s="68"/>
      <c r="JGD5" s="68"/>
      <c r="JGE5" s="68"/>
      <c r="JGF5" s="68"/>
      <c r="JGG5" s="68"/>
      <c r="JGH5" s="68"/>
      <c r="JGI5" s="68"/>
      <c r="JGJ5" s="68"/>
      <c r="JGK5" s="68"/>
      <c r="JGL5" s="68"/>
      <c r="JGM5" s="68"/>
      <c r="JGN5" s="68"/>
      <c r="JGO5" s="68"/>
      <c r="JGP5" s="68"/>
      <c r="JGQ5" s="68"/>
      <c r="JGR5" s="68"/>
      <c r="JGS5" s="68"/>
      <c r="JGT5" s="68"/>
      <c r="JGU5" s="68"/>
      <c r="JGV5" s="68"/>
      <c r="JGW5" s="68"/>
      <c r="JGX5" s="68"/>
      <c r="JGY5" s="68"/>
      <c r="JGZ5" s="68"/>
      <c r="JHA5" s="68"/>
      <c r="JHB5" s="68"/>
      <c r="JHC5" s="68"/>
      <c r="JHD5" s="68"/>
      <c r="JHE5" s="68"/>
      <c r="JHF5" s="68"/>
      <c r="JHG5" s="68"/>
      <c r="JHH5" s="68"/>
      <c r="JHI5" s="68"/>
      <c r="JHJ5" s="68"/>
      <c r="JHK5" s="68"/>
      <c r="JHL5" s="68"/>
      <c r="JHM5" s="68"/>
      <c r="JHN5" s="68"/>
      <c r="JHO5" s="68"/>
      <c r="JHP5" s="68"/>
      <c r="JHQ5" s="68"/>
      <c r="JHR5" s="68"/>
      <c r="JHS5" s="68"/>
      <c r="JHT5" s="68"/>
      <c r="JHU5" s="68"/>
      <c r="JHV5" s="68"/>
      <c r="JHW5" s="68"/>
      <c r="JHX5" s="68"/>
      <c r="JHY5" s="68"/>
      <c r="JHZ5" s="68"/>
      <c r="JIA5" s="68"/>
      <c r="JIB5" s="68"/>
      <c r="JIC5" s="68"/>
      <c r="JID5" s="68"/>
      <c r="JIE5" s="68"/>
      <c r="JIF5" s="68"/>
      <c r="JIG5" s="68"/>
      <c r="JIH5" s="68"/>
      <c r="JII5" s="68"/>
      <c r="JIJ5" s="68"/>
      <c r="JIK5" s="68"/>
      <c r="JIL5" s="68"/>
      <c r="JIM5" s="68"/>
      <c r="JIN5" s="68"/>
      <c r="JIO5" s="68"/>
      <c r="JIP5" s="68"/>
      <c r="JIQ5" s="68"/>
      <c r="JIR5" s="68"/>
      <c r="JIS5" s="68"/>
      <c r="JIT5" s="68"/>
      <c r="JIU5" s="68"/>
      <c r="JIV5" s="68"/>
      <c r="JIW5" s="68"/>
      <c r="JIX5" s="68"/>
      <c r="JIY5" s="68"/>
      <c r="JIZ5" s="68"/>
      <c r="JJA5" s="68"/>
      <c r="JJB5" s="68"/>
      <c r="JJC5" s="68"/>
      <c r="JJD5" s="68"/>
      <c r="JJE5" s="68"/>
      <c r="JJF5" s="68"/>
      <c r="JJG5" s="68"/>
      <c r="JJH5" s="68"/>
      <c r="JJI5" s="68"/>
      <c r="JJJ5" s="68"/>
      <c r="JJK5" s="68"/>
      <c r="JJL5" s="68"/>
      <c r="JJM5" s="68"/>
      <c r="JJN5" s="68"/>
      <c r="JJO5" s="68"/>
      <c r="JJP5" s="68"/>
      <c r="JJQ5" s="68"/>
      <c r="JJR5" s="68"/>
      <c r="JJS5" s="68"/>
      <c r="JJT5" s="68"/>
      <c r="JJU5" s="68"/>
      <c r="JJV5" s="68"/>
      <c r="JJW5" s="68"/>
      <c r="JJX5" s="68"/>
      <c r="JJY5" s="68"/>
      <c r="JJZ5" s="68"/>
      <c r="JKA5" s="68"/>
      <c r="JKB5" s="68"/>
      <c r="JKC5" s="68"/>
      <c r="JKD5" s="68"/>
      <c r="JKE5" s="68"/>
      <c r="JKF5" s="68"/>
      <c r="JKG5" s="68"/>
      <c r="JKH5" s="68"/>
      <c r="JKI5" s="68"/>
      <c r="JKJ5" s="68"/>
      <c r="JKK5" s="68"/>
      <c r="JKL5" s="68"/>
      <c r="JKM5" s="68"/>
      <c r="JKN5" s="68"/>
      <c r="JKO5" s="68"/>
      <c r="JKP5" s="68"/>
      <c r="JKQ5" s="68"/>
      <c r="JKR5" s="68"/>
      <c r="JKS5" s="68"/>
      <c r="JKT5" s="68"/>
      <c r="JKU5" s="68"/>
      <c r="JKV5" s="68"/>
      <c r="JKW5" s="68"/>
      <c r="JKX5" s="68"/>
      <c r="JKY5" s="68"/>
      <c r="JKZ5" s="68"/>
      <c r="JLA5" s="68"/>
      <c r="JLB5" s="68"/>
      <c r="JLC5" s="68"/>
      <c r="JLD5" s="68"/>
      <c r="JLE5" s="68"/>
      <c r="JLF5" s="68"/>
      <c r="JLG5" s="68"/>
      <c r="JLH5" s="68"/>
      <c r="JLI5" s="68"/>
      <c r="JLJ5" s="68"/>
      <c r="JLK5" s="68"/>
      <c r="JLL5" s="68"/>
      <c r="JLM5" s="68"/>
      <c r="JLN5" s="68"/>
      <c r="JLO5" s="68"/>
      <c r="JLP5" s="68"/>
      <c r="JLQ5" s="68"/>
      <c r="JLR5" s="68"/>
      <c r="JLS5" s="68"/>
      <c r="JLT5" s="68"/>
      <c r="JLU5" s="68"/>
      <c r="JLV5" s="68"/>
      <c r="JLW5" s="68"/>
      <c r="JLX5" s="68"/>
      <c r="JLY5" s="68"/>
      <c r="JLZ5" s="68"/>
      <c r="JMA5" s="68"/>
      <c r="JMB5" s="68"/>
      <c r="JMC5" s="68"/>
      <c r="JMD5" s="68"/>
      <c r="JME5" s="68"/>
      <c r="JMF5" s="68"/>
      <c r="JMG5" s="68"/>
      <c r="JMH5" s="68"/>
      <c r="JMI5" s="68"/>
      <c r="JMJ5" s="68"/>
      <c r="JMK5" s="68"/>
      <c r="JML5" s="68"/>
      <c r="JMM5" s="68"/>
      <c r="JMN5" s="68"/>
      <c r="JMO5" s="68"/>
      <c r="JMP5" s="68"/>
      <c r="JMQ5" s="68"/>
      <c r="JMR5" s="68"/>
      <c r="JMS5" s="68"/>
      <c r="JMT5" s="68"/>
      <c r="JMU5" s="68"/>
      <c r="JMV5" s="68"/>
      <c r="JMW5" s="68"/>
      <c r="JMX5" s="68"/>
      <c r="JMY5" s="68"/>
      <c r="JMZ5" s="68"/>
      <c r="JNA5" s="68"/>
      <c r="JNB5" s="68"/>
      <c r="JNC5" s="68"/>
      <c r="JND5" s="68"/>
      <c r="JNE5" s="68"/>
      <c r="JNF5" s="68"/>
      <c r="JNG5" s="68"/>
      <c r="JNH5" s="68"/>
      <c r="JNI5" s="68"/>
      <c r="JNJ5" s="68"/>
      <c r="JNK5" s="68"/>
      <c r="JNL5" s="68"/>
      <c r="JNM5" s="68"/>
      <c r="JNN5" s="68"/>
      <c r="JNO5" s="68"/>
      <c r="JNP5" s="68"/>
      <c r="JNQ5" s="68"/>
      <c r="JNR5" s="68"/>
      <c r="JNS5" s="68"/>
      <c r="JNT5" s="68"/>
      <c r="JNU5" s="68"/>
      <c r="JNV5" s="68"/>
      <c r="JNW5" s="68"/>
      <c r="JNX5" s="68"/>
      <c r="JNY5" s="68"/>
      <c r="JNZ5" s="68"/>
      <c r="JOA5" s="68"/>
      <c r="JOB5" s="68"/>
      <c r="JOC5" s="68"/>
      <c r="JOD5" s="68"/>
      <c r="JOE5" s="68"/>
      <c r="JOF5" s="68"/>
      <c r="JOG5" s="68"/>
      <c r="JOH5" s="68"/>
      <c r="JOI5" s="68"/>
      <c r="JOJ5" s="68"/>
      <c r="JOK5" s="68"/>
      <c r="JOL5" s="68"/>
      <c r="JOM5" s="68"/>
      <c r="JON5" s="68"/>
      <c r="JOO5" s="68"/>
      <c r="JOP5" s="68"/>
      <c r="JOQ5" s="68"/>
      <c r="JOR5" s="68"/>
      <c r="JOS5" s="68"/>
      <c r="JOT5" s="68"/>
      <c r="JOU5" s="68"/>
      <c r="JOV5" s="68"/>
      <c r="JOW5" s="68"/>
      <c r="JOX5" s="68"/>
      <c r="JOY5" s="68"/>
      <c r="JOZ5" s="68"/>
      <c r="JPA5" s="68"/>
      <c r="JPB5" s="68"/>
      <c r="JPC5" s="68"/>
      <c r="JPD5" s="68"/>
      <c r="JPE5" s="68"/>
      <c r="JPF5" s="68"/>
      <c r="JPG5" s="68"/>
      <c r="JPH5" s="68"/>
      <c r="JPI5" s="68"/>
      <c r="JPJ5" s="68"/>
      <c r="JPK5" s="68"/>
      <c r="JPL5" s="68"/>
      <c r="JPM5" s="68"/>
      <c r="JPN5" s="68"/>
      <c r="JPO5" s="68"/>
      <c r="JPP5" s="68"/>
      <c r="JPQ5" s="68"/>
      <c r="JPR5" s="68"/>
      <c r="JPS5" s="68"/>
      <c r="JPT5" s="68"/>
      <c r="JPU5" s="68"/>
      <c r="JPV5" s="68"/>
      <c r="JPW5" s="68"/>
      <c r="JPX5" s="68"/>
      <c r="JPY5" s="68"/>
      <c r="JPZ5" s="68"/>
      <c r="JQA5" s="68"/>
      <c r="JQB5" s="68"/>
      <c r="JQC5" s="68"/>
      <c r="JQD5" s="68"/>
      <c r="JQE5" s="68"/>
      <c r="JQF5" s="68"/>
      <c r="JQG5" s="68"/>
      <c r="JQH5" s="68"/>
      <c r="JQI5" s="68"/>
      <c r="JQJ5" s="68"/>
      <c r="JQK5" s="68"/>
      <c r="JQL5" s="68"/>
      <c r="JQM5" s="68"/>
      <c r="JQN5" s="68"/>
      <c r="JQO5" s="68"/>
      <c r="JQP5" s="68"/>
      <c r="JQQ5" s="68"/>
      <c r="JQR5" s="68"/>
      <c r="JQS5" s="68"/>
      <c r="JQT5" s="68"/>
      <c r="JQU5" s="68"/>
      <c r="JQV5" s="68"/>
      <c r="JQW5" s="68"/>
      <c r="JQX5" s="68"/>
      <c r="JQY5" s="68"/>
      <c r="JQZ5" s="68"/>
      <c r="JRA5" s="68"/>
      <c r="JRB5" s="68"/>
      <c r="JRC5" s="68"/>
      <c r="JRD5" s="68"/>
      <c r="JRE5" s="68"/>
      <c r="JRF5" s="68"/>
      <c r="JRG5" s="68"/>
      <c r="JRH5" s="68"/>
      <c r="JRI5" s="68"/>
      <c r="JRJ5" s="68"/>
      <c r="JRK5" s="68"/>
      <c r="JRL5" s="68"/>
      <c r="JRM5" s="68"/>
      <c r="JRN5" s="68"/>
      <c r="JRO5" s="68"/>
      <c r="JRP5" s="68"/>
      <c r="JRQ5" s="68"/>
      <c r="JRR5" s="68"/>
      <c r="JRS5" s="68"/>
      <c r="JRT5" s="68"/>
      <c r="JRU5" s="68"/>
      <c r="JRV5" s="68"/>
      <c r="JRW5" s="68"/>
      <c r="JRX5" s="68"/>
      <c r="JRY5" s="68"/>
      <c r="JRZ5" s="68"/>
      <c r="JSA5" s="68"/>
      <c r="JSB5" s="68"/>
      <c r="JSC5" s="68"/>
      <c r="JSD5" s="68"/>
      <c r="JSE5" s="68"/>
      <c r="JSF5" s="68"/>
      <c r="JSG5" s="68"/>
      <c r="JSH5" s="68"/>
      <c r="JSI5" s="68"/>
      <c r="JSJ5" s="68"/>
      <c r="JSK5" s="68"/>
      <c r="JSL5" s="68"/>
      <c r="JSM5" s="68"/>
      <c r="JSN5" s="68"/>
      <c r="JSO5" s="68"/>
      <c r="JSP5" s="68"/>
      <c r="JSQ5" s="68"/>
      <c r="JSR5" s="68"/>
      <c r="JSS5" s="68"/>
      <c r="JST5" s="68"/>
      <c r="JSU5" s="68"/>
      <c r="JSV5" s="68"/>
      <c r="JSW5" s="68"/>
      <c r="JSX5" s="68"/>
      <c r="JSY5" s="68"/>
      <c r="JSZ5" s="68"/>
      <c r="JTA5" s="68"/>
      <c r="JTB5" s="68"/>
      <c r="JTC5" s="68"/>
      <c r="JTD5" s="68"/>
      <c r="JTE5" s="68"/>
      <c r="JTF5" s="68"/>
      <c r="JTG5" s="68"/>
      <c r="JTH5" s="68"/>
      <c r="JTI5" s="68"/>
      <c r="JTJ5" s="68"/>
      <c r="JTK5" s="68"/>
      <c r="JTL5" s="68"/>
      <c r="JTM5" s="68"/>
      <c r="JTN5" s="68"/>
      <c r="JTO5" s="68"/>
      <c r="JTP5" s="68"/>
      <c r="JTQ5" s="68"/>
      <c r="JTR5" s="68"/>
      <c r="JTS5" s="68"/>
      <c r="JTT5" s="68"/>
      <c r="JTU5" s="68"/>
      <c r="JTV5" s="68"/>
      <c r="JTW5" s="68"/>
      <c r="JTX5" s="68"/>
      <c r="JTY5" s="68"/>
      <c r="JTZ5" s="68"/>
      <c r="JUA5" s="68"/>
      <c r="JUB5" s="68"/>
      <c r="JUC5" s="68"/>
      <c r="JUD5" s="68"/>
      <c r="JUE5" s="68"/>
      <c r="JUF5" s="68"/>
      <c r="JUG5" s="68"/>
      <c r="JUH5" s="68"/>
      <c r="JUI5" s="68"/>
      <c r="JUJ5" s="68"/>
      <c r="JUK5" s="68"/>
      <c r="JUL5" s="68"/>
      <c r="JUM5" s="68"/>
      <c r="JUN5" s="68"/>
      <c r="JUO5" s="68"/>
      <c r="JUP5" s="68"/>
      <c r="JUQ5" s="68"/>
      <c r="JUR5" s="68"/>
      <c r="JUS5" s="68"/>
      <c r="JUT5" s="68"/>
      <c r="JUU5" s="68"/>
      <c r="JUV5" s="68"/>
      <c r="JUW5" s="68"/>
      <c r="JUX5" s="68"/>
      <c r="JUY5" s="68"/>
      <c r="JUZ5" s="68"/>
      <c r="JVA5" s="68"/>
      <c r="JVB5" s="68"/>
      <c r="JVC5" s="68"/>
      <c r="JVD5" s="68"/>
      <c r="JVE5" s="68"/>
      <c r="JVF5" s="68"/>
      <c r="JVG5" s="68"/>
      <c r="JVH5" s="68"/>
      <c r="JVI5" s="68"/>
      <c r="JVJ5" s="68"/>
      <c r="JVK5" s="68"/>
      <c r="JVL5" s="68"/>
      <c r="JVM5" s="68"/>
      <c r="JVN5" s="68"/>
      <c r="JVO5" s="68"/>
      <c r="JVP5" s="68"/>
      <c r="JVQ5" s="68"/>
      <c r="JVR5" s="68"/>
      <c r="JVS5" s="68"/>
      <c r="JVT5" s="68"/>
      <c r="JVU5" s="68"/>
      <c r="JVV5" s="68"/>
      <c r="JVW5" s="68"/>
      <c r="JVX5" s="68"/>
      <c r="JVY5" s="68"/>
      <c r="JVZ5" s="68"/>
      <c r="JWA5" s="68"/>
      <c r="JWB5" s="68"/>
      <c r="JWC5" s="68"/>
      <c r="JWD5" s="68"/>
      <c r="JWE5" s="68"/>
      <c r="JWF5" s="68"/>
      <c r="JWG5" s="68"/>
      <c r="JWH5" s="68"/>
      <c r="JWI5" s="68"/>
      <c r="JWJ5" s="68"/>
      <c r="JWK5" s="68"/>
      <c r="JWL5" s="68"/>
      <c r="JWM5" s="68"/>
      <c r="JWN5" s="68"/>
      <c r="JWO5" s="68"/>
      <c r="JWP5" s="68"/>
      <c r="JWQ5" s="68"/>
      <c r="JWR5" s="68"/>
      <c r="JWS5" s="68"/>
      <c r="JWT5" s="68"/>
      <c r="JWU5" s="68"/>
      <c r="JWV5" s="68"/>
      <c r="JWW5" s="68"/>
      <c r="JWX5" s="68"/>
      <c r="JWY5" s="68"/>
      <c r="JWZ5" s="68"/>
      <c r="JXA5" s="68"/>
      <c r="JXB5" s="68"/>
      <c r="JXC5" s="68"/>
      <c r="JXD5" s="68"/>
      <c r="JXE5" s="68"/>
      <c r="JXF5" s="68"/>
      <c r="JXG5" s="68"/>
      <c r="JXH5" s="68"/>
      <c r="JXI5" s="68"/>
      <c r="JXJ5" s="68"/>
      <c r="JXK5" s="68"/>
      <c r="JXL5" s="68"/>
      <c r="JXM5" s="68"/>
      <c r="JXN5" s="68"/>
      <c r="JXO5" s="68"/>
      <c r="JXP5" s="68"/>
      <c r="JXQ5" s="68"/>
      <c r="JXR5" s="68"/>
      <c r="JXS5" s="68"/>
      <c r="JXT5" s="68"/>
      <c r="JXU5" s="68"/>
      <c r="JXV5" s="68"/>
      <c r="JXW5" s="68"/>
      <c r="JXX5" s="68"/>
      <c r="JXY5" s="68"/>
      <c r="JXZ5" s="68"/>
      <c r="JYA5" s="68"/>
      <c r="JYB5" s="68"/>
      <c r="JYC5" s="68"/>
      <c r="JYD5" s="68"/>
      <c r="JYE5" s="68"/>
      <c r="JYF5" s="68"/>
      <c r="JYG5" s="68"/>
      <c r="JYH5" s="68"/>
      <c r="JYI5" s="68"/>
      <c r="JYJ5" s="68"/>
      <c r="JYK5" s="68"/>
      <c r="JYL5" s="68"/>
      <c r="JYM5" s="68"/>
      <c r="JYN5" s="68"/>
      <c r="JYO5" s="68"/>
      <c r="JYP5" s="68"/>
      <c r="JYQ5" s="68"/>
      <c r="JYR5" s="68"/>
      <c r="JYS5" s="68"/>
      <c r="JYT5" s="68"/>
      <c r="JYU5" s="68"/>
      <c r="JYV5" s="68"/>
      <c r="JYW5" s="68"/>
      <c r="JYX5" s="68"/>
      <c r="JYY5" s="68"/>
      <c r="JYZ5" s="68"/>
      <c r="JZA5" s="68"/>
      <c r="JZB5" s="68"/>
      <c r="JZC5" s="68"/>
      <c r="JZD5" s="68"/>
      <c r="JZE5" s="68"/>
      <c r="JZF5" s="68"/>
      <c r="JZG5" s="68"/>
      <c r="JZH5" s="68"/>
      <c r="JZI5" s="68"/>
      <c r="JZJ5" s="68"/>
      <c r="JZK5" s="68"/>
      <c r="JZL5" s="68"/>
      <c r="JZM5" s="68"/>
      <c r="JZN5" s="68"/>
      <c r="JZO5" s="68"/>
      <c r="JZP5" s="68"/>
      <c r="JZQ5" s="68"/>
      <c r="JZR5" s="68"/>
      <c r="JZS5" s="68"/>
      <c r="JZT5" s="68"/>
      <c r="JZU5" s="68"/>
      <c r="JZV5" s="68"/>
      <c r="JZW5" s="68"/>
      <c r="JZX5" s="68"/>
      <c r="JZY5" s="68"/>
      <c r="JZZ5" s="68"/>
      <c r="KAA5" s="68"/>
      <c r="KAB5" s="68"/>
      <c r="KAC5" s="68"/>
      <c r="KAD5" s="68"/>
      <c r="KAE5" s="68"/>
      <c r="KAF5" s="68"/>
      <c r="KAG5" s="68"/>
      <c r="KAH5" s="68"/>
      <c r="KAI5" s="68"/>
      <c r="KAJ5" s="68"/>
      <c r="KAK5" s="68"/>
      <c r="KAL5" s="68"/>
      <c r="KAM5" s="68"/>
      <c r="KAN5" s="68"/>
      <c r="KAO5" s="68"/>
      <c r="KAP5" s="68"/>
      <c r="KAQ5" s="68"/>
      <c r="KAR5" s="68"/>
      <c r="KAS5" s="68"/>
      <c r="KAT5" s="68"/>
      <c r="KAU5" s="68"/>
      <c r="KAV5" s="68"/>
      <c r="KAW5" s="68"/>
      <c r="KAX5" s="68"/>
      <c r="KAY5" s="68"/>
      <c r="KAZ5" s="68"/>
      <c r="KBA5" s="68"/>
      <c r="KBB5" s="68"/>
      <c r="KBC5" s="68"/>
      <c r="KBD5" s="68"/>
      <c r="KBE5" s="68"/>
      <c r="KBF5" s="68"/>
      <c r="KBG5" s="68"/>
      <c r="KBH5" s="68"/>
      <c r="KBI5" s="68"/>
      <c r="KBJ5" s="68"/>
      <c r="KBK5" s="68"/>
      <c r="KBL5" s="68"/>
      <c r="KBM5" s="68"/>
      <c r="KBN5" s="68"/>
      <c r="KBO5" s="68"/>
      <c r="KBP5" s="68"/>
      <c r="KBQ5" s="68"/>
      <c r="KBR5" s="68"/>
      <c r="KBS5" s="68"/>
      <c r="KBT5" s="68"/>
      <c r="KBU5" s="68"/>
      <c r="KBV5" s="68"/>
      <c r="KBW5" s="68"/>
      <c r="KBX5" s="68"/>
      <c r="KBY5" s="68"/>
      <c r="KBZ5" s="68"/>
      <c r="KCA5" s="68"/>
      <c r="KCB5" s="68"/>
      <c r="KCC5" s="68"/>
      <c r="KCD5" s="68"/>
      <c r="KCE5" s="68"/>
      <c r="KCF5" s="68"/>
      <c r="KCG5" s="68"/>
      <c r="KCH5" s="68"/>
      <c r="KCI5" s="68"/>
      <c r="KCJ5" s="68"/>
      <c r="KCK5" s="68"/>
      <c r="KCL5" s="68"/>
      <c r="KCM5" s="68"/>
      <c r="KCN5" s="68"/>
      <c r="KCO5" s="68"/>
      <c r="KCP5" s="68"/>
      <c r="KCQ5" s="68"/>
      <c r="KCR5" s="68"/>
      <c r="KCS5" s="68"/>
      <c r="KCT5" s="68"/>
      <c r="KCU5" s="68"/>
      <c r="KCV5" s="68"/>
      <c r="KCW5" s="68"/>
      <c r="KCX5" s="68"/>
      <c r="KCY5" s="68"/>
      <c r="KCZ5" s="68"/>
      <c r="KDA5" s="68"/>
      <c r="KDB5" s="68"/>
      <c r="KDC5" s="68"/>
      <c r="KDD5" s="68"/>
      <c r="KDE5" s="68"/>
      <c r="KDF5" s="68"/>
      <c r="KDG5" s="68"/>
      <c r="KDH5" s="68"/>
      <c r="KDI5" s="68"/>
      <c r="KDJ5" s="68"/>
      <c r="KDK5" s="68"/>
      <c r="KDL5" s="68"/>
      <c r="KDM5" s="68"/>
      <c r="KDN5" s="68"/>
      <c r="KDO5" s="68"/>
      <c r="KDP5" s="68"/>
      <c r="KDQ5" s="68"/>
      <c r="KDR5" s="68"/>
      <c r="KDS5" s="68"/>
      <c r="KDT5" s="68"/>
      <c r="KDU5" s="68"/>
      <c r="KDV5" s="68"/>
      <c r="KDW5" s="68"/>
      <c r="KDX5" s="68"/>
      <c r="KDY5" s="68"/>
      <c r="KDZ5" s="68"/>
      <c r="KEA5" s="68"/>
      <c r="KEB5" s="68"/>
      <c r="KEC5" s="68"/>
      <c r="KED5" s="68"/>
      <c r="KEE5" s="68"/>
      <c r="KEF5" s="68"/>
      <c r="KEG5" s="68"/>
      <c r="KEH5" s="68"/>
      <c r="KEI5" s="68"/>
      <c r="KEJ5" s="68"/>
      <c r="KEK5" s="68"/>
      <c r="KEL5" s="68"/>
      <c r="KEM5" s="68"/>
      <c r="KEN5" s="68"/>
      <c r="KEO5" s="68"/>
      <c r="KEP5" s="68"/>
      <c r="KEQ5" s="68"/>
      <c r="KER5" s="68"/>
      <c r="KES5" s="68"/>
      <c r="KET5" s="68"/>
      <c r="KEU5" s="68"/>
      <c r="KEV5" s="68"/>
      <c r="KEW5" s="68"/>
      <c r="KEX5" s="68"/>
      <c r="KEY5" s="68"/>
      <c r="KEZ5" s="68"/>
      <c r="KFA5" s="68"/>
      <c r="KFB5" s="68"/>
      <c r="KFC5" s="68"/>
      <c r="KFD5" s="68"/>
      <c r="KFE5" s="68"/>
      <c r="KFF5" s="68"/>
      <c r="KFG5" s="68"/>
      <c r="KFH5" s="68"/>
      <c r="KFI5" s="68"/>
      <c r="KFJ5" s="68"/>
      <c r="KFK5" s="68"/>
      <c r="KFL5" s="68"/>
      <c r="KFM5" s="68"/>
      <c r="KFN5" s="68"/>
      <c r="KFO5" s="68"/>
      <c r="KFP5" s="68"/>
      <c r="KFQ5" s="68"/>
      <c r="KFR5" s="68"/>
      <c r="KFS5" s="68"/>
      <c r="KFT5" s="68"/>
      <c r="KFU5" s="68"/>
      <c r="KFV5" s="68"/>
      <c r="KFW5" s="68"/>
      <c r="KFX5" s="68"/>
      <c r="KFY5" s="68"/>
      <c r="KFZ5" s="68"/>
      <c r="KGA5" s="68"/>
      <c r="KGB5" s="68"/>
      <c r="KGC5" s="68"/>
      <c r="KGD5" s="68"/>
      <c r="KGE5" s="68"/>
      <c r="KGF5" s="68"/>
      <c r="KGG5" s="68"/>
      <c r="KGH5" s="68"/>
      <c r="KGI5" s="68"/>
      <c r="KGJ5" s="68"/>
      <c r="KGK5" s="68"/>
      <c r="KGL5" s="68"/>
      <c r="KGM5" s="68"/>
      <c r="KGN5" s="68"/>
      <c r="KGO5" s="68"/>
      <c r="KGP5" s="68"/>
      <c r="KGQ5" s="68"/>
      <c r="KGR5" s="68"/>
      <c r="KGS5" s="68"/>
      <c r="KGT5" s="68"/>
      <c r="KGU5" s="68"/>
      <c r="KGV5" s="68"/>
      <c r="KGW5" s="68"/>
      <c r="KGX5" s="68"/>
      <c r="KGY5" s="68"/>
      <c r="KGZ5" s="68"/>
      <c r="KHA5" s="68"/>
      <c r="KHB5" s="68"/>
      <c r="KHC5" s="68"/>
      <c r="KHD5" s="68"/>
      <c r="KHE5" s="68"/>
      <c r="KHF5" s="68"/>
      <c r="KHG5" s="68"/>
      <c r="KHH5" s="68"/>
      <c r="KHI5" s="68"/>
      <c r="KHJ5" s="68"/>
      <c r="KHK5" s="68"/>
      <c r="KHL5" s="68"/>
      <c r="KHM5" s="68"/>
      <c r="KHN5" s="68"/>
      <c r="KHO5" s="68"/>
      <c r="KHP5" s="68"/>
      <c r="KHQ5" s="68"/>
      <c r="KHR5" s="68"/>
      <c r="KHS5" s="68"/>
      <c r="KHT5" s="68"/>
      <c r="KHU5" s="68"/>
      <c r="KHV5" s="68"/>
      <c r="KHW5" s="68"/>
      <c r="KHX5" s="68"/>
      <c r="KHY5" s="68"/>
      <c r="KHZ5" s="68"/>
      <c r="KIA5" s="68"/>
      <c r="KIB5" s="68"/>
      <c r="KIC5" s="68"/>
      <c r="KID5" s="68"/>
      <c r="KIE5" s="68"/>
      <c r="KIF5" s="68"/>
      <c r="KIG5" s="68"/>
      <c r="KIH5" s="68"/>
      <c r="KII5" s="68"/>
      <c r="KIJ5" s="68"/>
      <c r="KIK5" s="68"/>
      <c r="KIL5" s="68"/>
      <c r="KIM5" s="68"/>
      <c r="KIN5" s="68"/>
      <c r="KIO5" s="68"/>
      <c r="KIP5" s="68"/>
      <c r="KIQ5" s="68"/>
      <c r="KIR5" s="68"/>
      <c r="KIS5" s="68"/>
      <c r="KIT5" s="68"/>
      <c r="KIU5" s="68"/>
      <c r="KIV5" s="68"/>
      <c r="KIW5" s="68"/>
      <c r="KIX5" s="68"/>
      <c r="KIY5" s="68"/>
      <c r="KIZ5" s="68"/>
      <c r="KJA5" s="68"/>
      <c r="KJB5" s="68"/>
      <c r="KJC5" s="68"/>
      <c r="KJD5" s="68"/>
      <c r="KJE5" s="68"/>
      <c r="KJF5" s="68"/>
      <c r="KJG5" s="68"/>
      <c r="KJH5" s="68"/>
      <c r="KJI5" s="68"/>
      <c r="KJJ5" s="68"/>
      <c r="KJK5" s="68"/>
      <c r="KJL5" s="68"/>
      <c r="KJM5" s="68"/>
      <c r="KJN5" s="68"/>
      <c r="KJO5" s="68"/>
      <c r="KJP5" s="68"/>
      <c r="KJQ5" s="68"/>
      <c r="KJR5" s="68"/>
      <c r="KJS5" s="68"/>
      <c r="KJT5" s="68"/>
      <c r="KJU5" s="68"/>
      <c r="KJV5" s="68"/>
      <c r="KJW5" s="68"/>
      <c r="KJX5" s="68"/>
      <c r="KJY5" s="68"/>
      <c r="KJZ5" s="68"/>
      <c r="KKA5" s="68"/>
      <c r="KKB5" s="68"/>
      <c r="KKC5" s="68"/>
      <c r="KKD5" s="68"/>
      <c r="KKE5" s="68"/>
      <c r="KKF5" s="68"/>
      <c r="KKG5" s="68"/>
      <c r="KKH5" s="68"/>
      <c r="KKI5" s="68"/>
      <c r="KKJ5" s="68"/>
      <c r="KKK5" s="68"/>
      <c r="KKL5" s="68"/>
      <c r="KKM5" s="68"/>
      <c r="KKN5" s="68"/>
      <c r="KKO5" s="68"/>
      <c r="KKP5" s="68"/>
      <c r="KKQ5" s="68"/>
      <c r="KKR5" s="68"/>
      <c r="KKS5" s="68"/>
      <c r="KKT5" s="68"/>
      <c r="KKU5" s="68"/>
      <c r="KKV5" s="68"/>
      <c r="KKW5" s="68"/>
      <c r="KKX5" s="68"/>
      <c r="KKY5" s="68"/>
      <c r="KKZ5" s="68"/>
      <c r="KLA5" s="68"/>
      <c r="KLB5" s="68"/>
      <c r="KLC5" s="68"/>
      <c r="KLD5" s="68"/>
      <c r="KLE5" s="68"/>
      <c r="KLF5" s="68"/>
      <c r="KLG5" s="68"/>
      <c r="KLH5" s="68"/>
      <c r="KLI5" s="68"/>
      <c r="KLJ5" s="68"/>
      <c r="KLK5" s="68"/>
      <c r="KLL5" s="68"/>
      <c r="KLM5" s="68"/>
      <c r="KLN5" s="68"/>
      <c r="KLO5" s="68"/>
      <c r="KLP5" s="68"/>
      <c r="KLQ5" s="68"/>
      <c r="KLR5" s="68"/>
      <c r="KLS5" s="68"/>
      <c r="KLT5" s="68"/>
      <c r="KLU5" s="68"/>
      <c r="KLV5" s="68"/>
      <c r="KLW5" s="68"/>
      <c r="KLX5" s="68"/>
      <c r="KLY5" s="68"/>
      <c r="KLZ5" s="68"/>
      <c r="KMA5" s="68"/>
      <c r="KMB5" s="68"/>
      <c r="KMC5" s="68"/>
      <c r="KMD5" s="68"/>
      <c r="KME5" s="68"/>
      <c r="KMF5" s="68"/>
      <c r="KMG5" s="68"/>
      <c r="KMH5" s="68"/>
      <c r="KMI5" s="68"/>
      <c r="KMJ5" s="68"/>
      <c r="KMK5" s="68"/>
      <c r="KML5" s="68"/>
      <c r="KMM5" s="68"/>
      <c r="KMN5" s="68"/>
      <c r="KMO5" s="68"/>
      <c r="KMP5" s="68"/>
      <c r="KMQ5" s="68"/>
      <c r="KMR5" s="68"/>
      <c r="KMS5" s="68"/>
      <c r="KMT5" s="68"/>
      <c r="KMU5" s="68"/>
      <c r="KMV5" s="68"/>
      <c r="KMW5" s="68"/>
      <c r="KMX5" s="68"/>
      <c r="KMY5" s="68"/>
      <c r="KMZ5" s="68"/>
      <c r="KNA5" s="68"/>
      <c r="KNB5" s="68"/>
      <c r="KNC5" s="68"/>
      <c r="KND5" s="68"/>
      <c r="KNE5" s="68"/>
      <c r="KNF5" s="68"/>
      <c r="KNG5" s="68"/>
      <c r="KNH5" s="68"/>
      <c r="KNI5" s="68"/>
      <c r="KNJ5" s="68"/>
      <c r="KNK5" s="68"/>
      <c r="KNL5" s="68"/>
      <c r="KNM5" s="68"/>
      <c r="KNN5" s="68"/>
      <c r="KNO5" s="68"/>
      <c r="KNP5" s="68"/>
      <c r="KNQ5" s="68"/>
      <c r="KNR5" s="68"/>
      <c r="KNS5" s="68"/>
      <c r="KNT5" s="68"/>
      <c r="KNU5" s="68"/>
      <c r="KNV5" s="68"/>
      <c r="KNW5" s="68"/>
      <c r="KNX5" s="68"/>
      <c r="KNY5" s="68"/>
      <c r="KNZ5" s="68"/>
      <c r="KOA5" s="68"/>
      <c r="KOB5" s="68"/>
      <c r="KOC5" s="68"/>
      <c r="KOD5" s="68"/>
      <c r="KOE5" s="68"/>
      <c r="KOF5" s="68"/>
      <c r="KOG5" s="68"/>
      <c r="KOH5" s="68"/>
      <c r="KOI5" s="68"/>
      <c r="KOJ5" s="68"/>
      <c r="KOK5" s="68"/>
      <c r="KOL5" s="68"/>
      <c r="KOM5" s="68"/>
      <c r="KON5" s="68"/>
      <c r="KOO5" s="68"/>
      <c r="KOP5" s="68"/>
      <c r="KOQ5" s="68"/>
      <c r="KOR5" s="68"/>
      <c r="KOS5" s="68"/>
      <c r="KOT5" s="68"/>
      <c r="KOU5" s="68"/>
      <c r="KOV5" s="68"/>
      <c r="KOW5" s="68"/>
      <c r="KOX5" s="68"/>
      <c r="KOY5" s="68"/>
      <c r="KOZ5" s="68"/>
      <c r="KPA5" s="68"/>
      <c r="KPB5" s="68"/>
      <c r="KPC5" s="68"/>
      <c r="KPD5" s="68"/>
      <c r="KPE5" s="68"/>
      <c r="KPF5" s="68"/>
      <c r="KPG5" s="68"/>
      <c r="KPH5" s="68"/>
      <c r="KPI5" s="68"/>
      <c r="KPJ5" s="68"/>
      <c r="KPK5" s="68"/>
      <c r="KPL5" s="68"/>
      <c r="KPM5" s="68"/>
      <c r="KPN5" s="68"/>
      <c r="KPO5" s="68"/>
      <c r="KPP5" s="68"/>
      <c r="KPQ5" s="68"/>
      <c r="KPR5" s="68"/>
      <c r="KPS5" s="68"/>
      <c r="KPT5" s="68"/>
      <c r="KPU5" s="68"/>
      <c r="KPV5" s="68"/>
      <c r="KPW5" s="68"/>
      <c r="KPX5" s="68"/>
      <c r="KPY5" s="68"/>
      <c r="KPZ5" s="68"/>
      <c r="KQA5" s="68"/>
      <c r="KQB5" s="68"/>
      <c r="KQC5" s="68"/>
      <c r="KQD5" s="68"/>
      <c r="KQE5" s="68"/>
      <c r="KQF5" s="68"/>
      <c r="KQG5" s="68"/>
      <c r="KQH5" s="68"/>
      <c r="KQI5" s="68"/>
      <c r="KQJ5" s="68"/>
      <c r="KQK5" s="68"/>
      <c r="KQL5" s="68"/>
      <c r="KQM5" s="68"/>
      <c r="KQN5" s="68"/>
      <c r="KQO5" s="68"/>
      <c r="KQP5" s="68"/>
      <c r="KQQ5" s="68"/>
      <c r="KQR5" s="68"/>
      <c r="KQS5" s="68"/>
      <c r="KQT5" s="68"/>
      <c r="KQU5" s="68"/>
      <c r="KQV5" s="68"/>
      <c r="KQW5" s="68"/>
      <c r="KQX5" s="68"/>
      <c r="KQY5" s="68"/>
      <c r="KQZ5" s="68"/>
      <c r="KRA5" s="68"/>
      <c r="KRB5" s="68"/>
      <c r="KRC5" s="68"/>
      <c r="KRD5" s="68"/>
      <c r="KRE5" s="68"/>
      <c r="KRF5" s="68"/>
      <c r="KRG5" s="68"/>
      <c r="KRH5" s="68"/>
      <c r="KRI5" s="68"/>
      <c r="KRJ5" s="68"/>
      <c r="KRK5" s="68"/>
      <c r="KRL5" s="68"/>
      <c r="KRM5" s="68"/>
      <c r="KRN5" s="68"/>
      <c r="KRO5" s="68"/>
      <c r="KRP5" s="68"/>
      <c r="KRQ5" s="68"/>
      <c r="KRR5" s="68"/>
      <c r="KRS5" s="68"/>
      <c r="KRT5" s="68"/>
      <c r="KRU5" s="68"/>
      <c r="KRV5" s="68"/>
      <c r="KRW5" s="68"/>
      <c r="KRX5" s="68"/>
      <c r="KRY5" s="68"/>
      <c r="KRZ5" s="68"/>
      <c r="KSA5" s="68"/>
      <c r="KSB5" s="68"/>
      <c r="KSC5" s="68"/>
      <c r="KSD5" s="68"/>
      <c r="KSE5" s="68"/>
      <c r="KSF5" s="68"/>
      <c r="KSG5" s="68"/>
      <c r="KSH5" s="68"/>
      <c r="KSI5" s="68"/>
      <c r="KSJ5" s="68"/>
      <c r="KSK5" s="68"/>
      <c r="KSL5" s="68"/>
      <c r="KSM5" s="68"/>
      <c r="KSN5" s="68"/>
      <c r="KSO5" s="68"/>
      <c r="KSP5" s="68"/>
      <c r="KSQ5" s="68"/>
      <c r="KSR5" s="68"/>
      <c r="KSS5" s="68"/>
      <c r="KST5" s="68"/>
      <c r="KSU5" s="68"/>
      <c r="KSV5" s="68"/>
      <c r="KSW5" s="68"/>
      <c r="KSX5" s="68"/>
      <c r="KSY5" s="68"/>
      <c r="KSZ5" s="68"/>
      <c r="KTA5" s="68"/>
      <c r="KTB5" s="68"/>
      <c r="KTC5" s="68"/>
      <c r="KTD5" s="68"/>
      <c r="KTE5" s="68"/>
      <c r="KTF5" s="68"/>
      <c r="KTG5" s="68"/>
      <c r="KTH5" s="68"/>
      <c r="KTI5" s="68"/>
      <c r="KTJ5" s="68"/>
      <c r="KTK5" s="68"/>
      <c r="KTL5" s="68"/>
      <c r="KTM5" s="68"/>
      <c r="KTN5" s="68"/>
      <c r="KTO5" s="68"/>
      <c r="KTP5" s="68"/>
      <c r="KTQ5" s="68"/>
      <c r="KTR5" s="68"/>
      <c r="KTS5" s="68"/>
      <c r="KTT5" s="68"/>
      <c r="KTU5" s="68"/>
      <c r="KTV5" s="68"/>
      <c r="KTW5" s="68"/>
      <c r="KTX5" s="68"/>
      <c r="KTY5" s="68"/>
      <c r="KTZ5" s="68"/>
      <c r="KUA5" s="68"/>
      <c r="KUB5" s="68"/>
      <c r="KUC5" s="68"/>
      <c r="KUD5" s="68"/>
      <c r="KUE5" s="68"/>
      <c r="KUF5" s="68"/>
      <c r="KUG5" s="68"/>
      <c r="KUH5" s="68"/>
      <c r="KUI5" s="68"/>
      <c r="KUJ5" s="68"/>
      <c r="KUK5" s="68"/>
      <c r="KUL5" s="68"/>
      <c r="KUM5" s="68"/>
      <c r="KUN5" s="68"/>
      <c r="KUO5" s="68"/>
      <c r="KUP5" s="68"/>
      <c r="KUQ5" s="68"/>
      <c r="KUR5" s="68"/>
      <c r="KUS5" s="68"/>
      <c r="KUT5" s="68"/>
      <c r="KUU5" s="68"/>
      <c r="KUV5" s="68"/>
      <c r="KUW5" s="68"/>
      <c r="KUX5" s="68"/>
      <c r="KUY5" s="68"/>
      <c r="KUZ5" s="68"/>
      <c r="KVA5" s="68"/>
      <c r="KVB5" s="68"/>
      <c r="KVC5" s="68"/>
      <c r="KVD5" s="68"/>
      <c r="KVE5" s="68"/>
      <c r="KVF5" s="68"/>
      <c r="KVG5" s="68"/>
      <c r="KVH5" s="68"/>
      <c r="KVI5" s="68"/>
      <c r="KVJ5" s="68"/>
      <c r="KVK5" s="68"/>
      <c r="KVL5" s="68"/>
      <c r="KVM5" s="68"/>
      <c r="KVN5" s="68"/>
      <c r="KVO5" s="68"/>
      <c r="KVP5" s="68"/>
      <c r="KVQ5" s="68"/>
      <c r="KVR5" s="68"/>
      <c r="KVS5" s="68"/>
      <c r="KVT5" s="68"/>
      <c r="KVU5" s="68"/>
      <c r="KVV5" s="68"/>
      <c r="KVW5" s="68"/>
      <c r="KVX5" s="68"/>
      <c r="KVY5" s="68"/>
      <c r="KVZ5" s="68"/>
      <c r="KWA5" s="68"/>
      <c r="KWB5" s="68"/>
      <c r="KWC5" s="68"/>
      <c r="KWD5" s="68"/>
      <c r="KWE5" s="68"/>
      <c r="KWF5" s="68"/>
      <c r="KWG5" s="68"/>
      <c r="KWH5" s="68"/>
      <c r="KWI5" s="68"/>
      <c r="KWJ5" s="68"/>
      <c r="KWK5" s="68"/>
      <c r="KWL5" s="68"/>
      <c r="KWM5" s="68"/>
      <c r="KWN5" s="68"/>
      <c r="KWO5" s="68"/>
      <c r="KWP5" s="68"/>
      <c r="KWQ5" s="68"/>
      <c r="KWR5" s="68"/>
      <c r="KWS5" s="68"/>
      <c r="KWT5" s="68"/>
      <c r="KWU5" s="68"/>
      <c r="KWV5" s="68"/>
      <c r="KWW5" s="68"/>
      <c r="KWX5" s="68"/>
      <c r="KWY5" s="68"/>
      <c r="KWZ5" s="68"/>
      <c r="KXA5" s="68"/>
      <c r="KXB5" s="68"/>
      <c r="KXC5" s="68"/>
      <c r="KXD5" s="68"/>
      <c r="KXE5" s="68"/>
      <c r="KXF5" s="68"/>
      <c r="KXG5" s="68"/>
      <c r="KXH5" s="68"/>
      <c r="KXI5" s="68"/>
      <c r="KXJ5" s="68"/>
      <c r="KXK5" s="68"/>
      <c r="KXL5" s="68"/>
      <c r="KXM5" s="68"/>
      <c r="KXN5" s="68"/>
      <c r="KXO5" s="68"/>
      <c r="KXP5" s="68"/>
      <c r="KXQ5" s="68"/>
      <c r="KXR5" s="68"/>
      <c r="KXS5" s="68"/>
      <c r="KXT5" s="68"/>
      <c r="KXU5" s="68"/>
      <c r="KXV5" s="68"/>
      <c r="KXW5" s="68"/>
      <c r="KXX5" s="68"/>
      <c r="KXY5" s="68"/>
      <c r="KXZ5" s="68"/>
      <c r="KYA5" s="68"/>
      <c r="KYB5" s="68"/>
      <c r="KYC5" s="68"/>
      <c r="KYD5" s="68"/>
      <c r="KYE5" s="68"/>
      <c r="KYF5" s="68"/>
      <c r="KYG5" s="68"/>
      <c r="KYH5" s="68"/>
      <c r="KYI5" s="68"/>
      <c r="KYJ5" s="68"/>
      <c r="KYK5" s="68"/>
      <c r="KYL5" s="68"/>
      <c r="KYM5" s="68"/>
      <c r="KYN5" s="68"/>
      <c r="KYO5" s="68"/>
      <c r="KYP5" s="68"/>
      <c r="KYQ5" s="68"/>
      <c r="KYR5" s="68"/>
      <c r="KYS5" s="68"/>
      <c r="KYT5" s="68"/>
      <c r="KYU5" s="68"/>
      <c r="KYV5" s="68"/>
      <c r="KYW5" s="68"/>
      <c r="KYX5" s="68"/>
      <c r="KYY5" s="68"/>
      <c r="KYZ5" s="68"/>
      <c r="KZA5" s="68"/>
      <c r="KZB5" s="68"/>
      <c r="KZC5" s="68"/>
      <c r="KZD5" s="68"/>
      <c r="KZE5" s="68"/>
      <c r="KZF5" s="68"/>
      <c r="KZG5" s="68"/>
      <c r="KZH5" s="68"/>
      <c r="KZI5" s="68"/>
      <c r="KZJ5" s="68"/>
      <c r="KZK5" s="68"/>
      <c r="KZL5" s="68"/>
      <c r="KZM5" s="68"/>
      <c r="KZN5" s="68"/>
      <c r="KZO5" s="68"/>
      <c r="KZP5" s="68"/>
      <c r="KZQ5" s="68"/>
      <c r="KZR5" s="68"/>
      <c r="KZS5" s="68"/>
      <c r="KZT5" s="68"/>
      <c r="KZU5" s="68"/>
      <c r="KZV5" s="68"/>
      <c r="KZW5" s="68"/>
      <c r="KZX5" s="68"/>
      <c r="KZY5" s="68"/>
      <c r="KZZ5" s="68"/>
      <c r="LAA5" s="68"/>
      <c r="LAB5" s="68"/>
      <c r="LAC5" s="68"/>
      <c r="LAD5" s="68"/>
      <c r="LAE5" s="68"/>
      <c r="LAF5" s="68"/>
      <c r="LAG5" s="68"/>
      <c r="LAH5" s="68"/>
      <c r="LAI5" s="68"/>
      <c r="LAJ5" s="68"/>
      <c r="LAK5" s="68"/>
      <c r="LAL5" s="68"/>
      <c r="LAM5" s="68"/>
      <c r="LAN5" s="68"/>
      <c r="LAO5" s="68"/>
      <c r="LAP5" s="68"/>
      <c r="LAQ5" s="68"/>
      <c r="LAR5" s="68"/>
      <c r="LAS5" s="68"/>
      <c r="LAT5" s="68"/>
      <c r="LAU5" s="68"/>
      <c r="LAV5" s="68"/>
      <c r="LAW5" s="68"/>
      <c r="LAX5" s="68"/>
      <c r="LAY5" s="68"/>
      <c r="LAZ5" s="68"/>
      <c r="LBA5" s="68"/>
      <c r="LBB5" s="68"/>
      <c r="LBC5" s="68"/>
      <c r="LBD5" s="68"/>
      <c r="LBE5" s="68"/>
      <c r="LBF5" s="68"/>
      <c r="LBG5" s="68"/>
      <c r="LBH5" s="68"/>
      <c r="LBI5" s="68"/>
      <c r="LBJ5" s="68"/>
      <c r="LBK5" s="68"/>
      <c r="LBL5" s="68"/>
      <c r="LBM5" s="68"/>
      <c r="LBN5" s="68"/>
      <c r="LBO5" s="68"/>
      <c r="LBP5" s="68"/>
      <c r="LBQ5" s="68"/>
      <c r="LBR5" s="68"/>
      <c r="LBS5" s="68"/>
      <c r="LBT5" s="68"/>
      <c r="LBU5" s="68"/>
      <c r="LBV5" s="68"/>
      <c r="LBW5" s="68"/>
      <c r="LBX5" s="68"/>
      <c r="LBY5" s="68"/>
      <c r="LBZ5" s="68"/>
      <c r="LCA5" s="68"/>
      <c r="LCB5" s="68"/>
      <c r="LCC5" s="68"/>
      <c r="LCD5" s="68"/>
      <c r="LCE5" s="68"/>
      <c r="LCF5" s="68"/>
      <c r="LCG5" s="68"/>
      <c r="LCH5" s="68"/>
      <c r="LCI5" s="68"/>
      <c r="LCJ5" s="68"/>
      <c r="LCK5" s="68"/>
      <c r="LCL5" s="68"/>
      <c r="LCM5" s="68"/>
      <c r="LCN5" s="68"/>
      <c r="LCO5" s="68"/>
      <c r="LCP5" s="68"/>
      <c r="LCQ5" s="68"/>
      <c r="LCR5" s="68"/>
      <c r="LCS5" s="68"/>
      <c r="LCT5" s="68"/>
      <c r="LCU5" s="68"/>
      <c r="LCV5" s="68"/>
      <c r="LCW5" s="68"/>
      <c r="LCX5" s="68"/>
      <c r="LCY5" s="68"/>
      <c r="LCZ5" s="68"/>
      <c r="LDA5" s="68"/>
      <c r="LDB5" s="68"/>
      <c r="LDC5" s="68"/>
      <c r="LDD5" s="68"/>
      <c r="LDE5" s="68"/>
      <c r="LDF5" s="68"/>
      <c r="LDG5" s="68"/>
      <c r="LDH5" s="68"/>
      <c r="LDI5" s="68"/>
      <c r="LDJ5" s="68"/>
      <c r="LDK5" s="68"/>
      <c r="LDL5" s="68"/>
      <c r="LDM5" s="68"/>
      <c r="LDN5" s="68"/>
      <c r="LDO5" s="68"/>
      <c r="LDP5" s="68"/>
      <c r="LDQ5" s="68"/>
      <c r="LDR5" s="68"/>
      <c r="LDS5" s="68"/>
      <c r="LDT5" s="68"/>
      <c r="LDU5" s="68"/>
      <c r="LDV5" s="68"/>
      <c r="LDW5" s="68"/>
      <c r="LDX5" s="68"/>
      <c r="LDY5" s="68"/>
      <c r="LDZ5" s="68"/>
      <c r="LEA5" s="68"/>
      <c r="LEB5" s="68"/>
      <c r="LEC5" s="68"/>
      <c r="LED5" s="68"/>
      <c r="LEE5" s="68"/>
      <c r="LEF5" s="68"/>
      <c r="LEG5" s="68"/>
      <c r="LEH5" s="68"/>
      <c r="LEI5" s="68"/>
      <c r="LEJ5" s="68"/>
      <c r="LEK5" s="68"/>
      <c r="LEL5" s="68"/>
      <c r="LEM5" s="68"/>
      <c r="LEN5" s="68"/>
      <c r="LEO5" s="68"/>
      <c r="LEP5" s="68"/>
      <c r="LEQ5" s="68"/>
      <c r="LER5" s="68"/>
      <c r="LES5" s="68"/>
      <c r="LET5" s="68"/>
      <c r="LEU5" s="68"/>
      <c r="LEV5" s="68"/>
      <c r="LEW5" s="68"/>
      <c r="LEX5" s="68"/>
      <c r="LEY5" s="68"/>
      <c r="LEZ5" s="68"/>
      <c r="LFA5" s="68"/>
      <c r="LFB5" s="68"/>
      <c r="LFC5" s="68"/>
      <c r="LFD5" s="68"/>
      <c r="LFE5" s="68"/>
      <c r="LFF5" s="68"/>
      <c r="LFG5" s="68"/>
      <c r="LFH5" s="68"/>
      <c r="LFI5" s="68"/>
      <c r="LFJ5" s="68"/>
      <c r="LFK5" s="68"/>
      <c r="LFL5" s="68"/>
      <c r="LFM5" s="68"/>
      <c r="LFN5" s="68"/>
      <c r="LFO5" s="68"/>
      <c r="LFP5" s="68"/>
      <c r="LFQ5" s="68"/>
      <c r="LFR5" s="68"/>
      <c r="LFS5" s="68"/>
      <c r="LFT5" s="68"/>
      <c r="LFU5" s="68"/>
      <c r="LFV5" s="68"/>
      <c r="LFW5" s="68"/>
      <c r="LFX5" s="68"/>
      <c r="LFY5" s="68"/>
      <c r="LFZ5" s="68"/>
      <c r="LGA5" s="68"/>
      <c r="LGB5" s="68"/>
      <c r="LGC5" s="68"/>
      <c r="LGD5" s="68"/>
      <c r="LGE5" s="68"/>
      <c r="LGF5" s="68"/>
      <c r="LGG5" s="68"/>
      <c r="LGH5" s="68"/>
      <c r="LGI5" s="68"/>
      <c r="LGJ5" s="68"/>
      <c r="LGK5" s="68"/>
      <c r="LGL5" s="68"/>
      <c r="LGM5" s="68"/>
      <c r="LGN5" s="68"/>
      <c r="LGO5" s="68"/>
      <c r="LGP5" s="68"/>
      <c r="LGQ5" s="68"/>
      <c r="LGR5" s="68"/>
      <c r="LGS5" s="68"/>
      <c r="LGT5" s="68"/>
      <c r="LGU5" s="68"/>
      <c r="LGV5" s="68"/>
      <c r="LGW5" s="68"/>
      <c r="LGX5" s="68"/>
      <c r="LGY5" s="68"/>
      <c r="LGZ5" s="68"/>
      <c r="LHA5" s="68"/>
      <c r="LHB5" s="68"/>
      <c r="LHC5" s="68"/>
      <c r="LHD5" s="68"/>
      <c r="LHE5" s="68"/>
      <c r="LHF5" s="68"/>
      <c r="LHG5" s="68"/>
      <c r="LHH5" s="68"/>
      <c r="LHI5" s="68"/>
      <c r="LHJ5" s="68"/>
      <c r="LHK5" s="68"/>
      <c r="LHL5" s="68"/>
      <c r="LHM5" s="68"/>
      <c r="LHN5" s="68"/>
      <c r="LHO5" s="68"/>
      <c r="LHP5" s="68"/>
      <c r="LHQ5" s="68"/>
      <c r="LHR5" s="68"/>
      <c r="LHS5" s="68"/>
      <c r="LHT5" s="68"/>
      <c r="LHU5" s="68"/>
      <c r="LHV5" s="68"/>
      <c r="LHW5" s="68"/>
      <c r="LHX5" s="68"/>
      <c r="LHY5" s="68"/>
      <c r="LHZ5" s="68"/>
      <c r="LIA5" s="68"/>
      <c r="LIB5" s="68"/>
      <c r="LIC5" s="68"/>
      <c r="LID5" s="68"/>
      <c r="LIE5" s="68"/>
      <c r="LIF5" s="68"/>
      <c r="LIG5" s="68"/>
      <c r="LIH5" s="68"/>
      <c r="LII5" s="68"/>
      <c r="LIJ5" s="68"/>
      <c r="LIK5" s="68"/>
      <c r="LIL5" s="68"/>
      <c r="LIM5" s="68"/>
      <c r="LIN5" s="68"/>
      <c r="LIO5" s="68"/>
      <c r="LIP5" s="68"/>
      <c r="LIQ5" s="68"/>
      <c r="LIR5" s="68"/>
      <c r="LIS5" s="68"/>
      <c r="LIT5" s="68"/>
      <c r="LIU5" s="68"/>
      <c r="LIV5" s="68"/>
      <c r="LIW5" s="68"/>
      <c r="LIX5" s="68"/>
      <c r="LIY5" s="68"/>
      <c r="LIZ5" s="68"/>
      <c r="LJA5" s="68"/>
      <c r="LJB5" s="68"/>
      <c r="LJC5" s="68"/>
      <c r="LJD5" s="68"/>
      <c r="LJE5" s="68"/>
      <c r="LJF5" s="68"/>
      <c r="LJG5" s="68"/>
      <c r="LJH5" s="68"/>
      <c r="LJI5" s="68"/>
      <c r="LJJ5" s="68"/>
      <c r="LJK5" s="68"/>
      <c r="LJL5" s="68"/>
      <c r="LJM5" s="68"/>
      <c r="LJN5" s="68"/>
      <c r="LJO5" s="68"/>
      <c r="LJP5" s="68"/>
      <c r="LJQ5" s="68"/>
      <c r="LJR5" s="68"/>
      <c r="LJS5" s="68"/>
      <c r="LJT5" s="68"/>
      <c r="LJU5" s="68"/>
      <c r="LJV5" s="68"/>
      <c r="LJW5" s="68"/>
      <c r="LJX5" s="68"/>
      <c r="LJY5" s="68"/>
      <c r="LJZ5" s="68"/>
      <c r="LKA5" s="68"/>
      <c r="LKB5" s="68"/>
      <c r="LKC5" s="68"/>
      <c r="LKD5" s="68"/>
      <c r="LKE5" s="68"/>
      <c r="LKF5" s="68"/>
      <c r="LKG5" s="68"/>
      <c r="LKH5" s="68"/>
      <c r="LKI5" s="68"/>
      <c r="LKJ5" s="68"/>
      <c r="LKK5" s="68"/>
      <c r="LKL5" s="68"/>
      <c r="LKM5" s="68"/>
      <c r="LKN5" s="68"/>
      <c r="LKO5" s="68"/>
      <c r="LKP5" s="68"/>
      <c r="LKQ5" s="68"/>
      <c r="LKR5" s="68"/>
      <c r="LKS5" s="68"/>
      <c r="LKT5" s="68"/>
      <c r="LKU5" s="68"/>
      <c r="LKV5" s="68"/>
      <c r="LKW5" s="68"/>
      <c r="LKX5" s="68"/>
      <c r="LKY5" s="68"/>
      <c r="LKZ5" s="68"/>
      <c r="LLA5" s="68"/>
      <c r="LLB5" s="68"/>
      <c r="LLC5" s="68"/>
      <c r="LLD5" s="68"/>
      <c r="LLE5" s="68"/>
      <c r="LLF5" s="68"/>
      <c r="LLG5" s="68"/>
      <c r="LLH5" s="68"/>
      <c r="LLI5" s="68"/>
      <c r="LLJ5" s="68"/>
      <c r="LLK5" s="68"/>
      <c r="LLL5" s="68"/>
      <c r="LLM5" s="68"/>
      <c r="LLN5" s="68"/>
      <c r="LLO5" s="68"/>
      <c r="LLP5" s="68"/>
      <c r="LLQ5" s="68"/>
      <c r="LLR5" s="68"/>
      <c r="LLS5" s="68"/>
      <c r="LLT5" s="68"/>
      <c r="LLU5" s="68"/>
      <c r="LLV5" s="68"/>
      <c r="LLW5" s="68"/>
      <c r="LLX5" s="68"/>
      <c r="LLY5" s="68"/>
      <c r="LLZ5" s="68"/>
      <c r="LMA5" s="68"/>
      <c r="LMB5" s="68"/>
      <c r="LMC5" s="68"/>
      <c r="LMD5" s="68"/>
      <c r="LME5" s="68"/>
      <c r="LMF5" s="68"/>
      <c r="LMG5" s="68"/>
      <c r="LMH5" s="68"/>
      <c r="LMI5" s="68"/>
      <c r="LMJ5" s="68"/>
      <c r="LMK5" s="68"/>
      <c r="LML5" s="68"/>
      <c r="LMM5" s="68"/>
      <c r="LMN5" s="68"/>
      <c r="LMO5" s="68"/>
      <c r="LMP5" s="68"/>
      <c r="LMQ5" s="68"/>
      <c r="LMR5" s="68"/>
      <c r="LMS5" s="68"/>
      <c r="LMT5" s="68"/>
      <c r="LMU5" s="68"/>
      <c r="LMV5" s="68"/>
      <c r="LMW5" s="68"/>
      <c r="LMX5" s="68"/>
      <c r="LMY5" s="68"/>
      <c r="LMZ5" s="68"/>
      <c r="LNA5" s="68"/>
      <c r="LNB5" s="68"/>
      <c r="LNC5" s="68"/>
      <c r="LND5" s="68"/>
      <c r="LNE5" s="68"/>
      <c r="LNF5" s="68"/>
      <c r="LNG5" s="68"/>
      <c r="LNH5" s="68"/>
      <c r="LNI5" s="68"/>
      <c r="LNJ5" s="68"/>
      <c r="LNK5" s="68"/>
      <c r="LNL5" s="68"/>
      <c r="LNM5" s="68"/>
      <c r="LNN5" s="68"/>
      <c r="LNO5" s="68"/>
      <c r="LNP5" s="68"/>
      <c r="LNQ5" s="68"/>
      <c r="LNR5" s="68"/>
      <c r="LNS5" s="68"/>
      <c r="LNT5" s="68"/>
      <c r="LNU5" s="68"/>
      <c r="LNV5" s="68"/>
      <c r="LNW5" s="68"/>
      <c r="LNX5" s="68"/>
      <c r="LNY5" s="68"/>
      <c r="LNZ5" s="68"/>
      <c r="LOA5" s="68"/>
      <c r="LOB5" s="68"/>
      <c r="LOC5" s="68"/>
      <c r="LOD5" s="68"/>
      <c r="LOE5" s="68"/>
      <c r="LOF5" s="68"/>
      <c r="LOG5" s="68"/>
      <c r="LOH5" s="68"/>
      <c r="LOI5" s="68"/>
      <c r="LOJ5" s="68"/>
      <c r="LOK5" s="68"/>
      <c r="LOL5" s="68"/>
      <c r="LOM5" s="68"/>
      <c r="LON5" s="68"/>
      <c r="LOO5" s="68"/>
      <c r="LOP5" s="68"/>
      <c r="LOQ5" s="68"/>
      <c r="LOR5" s="68"/>
      <c r="LOS5" s="68"/>
      <c r="LOT5" s="68"/>
      <c r="LOU5" s="68"/>
      <c r="LOV5" s="68"/>
      <c r="LOW5" s="68"/>
      <c r="LOX5" s="68"/>
      <c r="LOY5" s="68"/>
      <c r="LOZ5" s="68"/>
      <c r="LPA5" s="68"/>
      <c r="LPB5" s="68"/>
      <c r="LPC5" s="68"/>
      <c r="LPD5" s="68"/>
      <c r="LPE5" s="68"/>
      <c r="LPF5" s="68"/>
      <c r="LPG5" s="68"/>
      <c r="LPH5" s="68"/>
      <c r="LPI5" s="68"/>
      <c r="LPJ5" s="68"/>
      <c r="LPK5" s="68"/>
      <c r="LPL5" s="68"/>
      <c r="LPM5" s="68"/>
      <c r="LPN5" s="68"/>
      <c r="LPO5" s="68"/>
      <c r="LPP5" s="68"/>
      <c r="LPQ5" s="68"/>
      <c r="LPR5" s="68"/>
      <c r="LPS5" s="68"/>
      <c r="LPT5" s="68"/>
      <c r="LPU5" s="68"/>
      <c r="LPV5" s="68"/>
      <c r="LPW5" s="68"/>
      <c r="LPX5" s="68"/>
      <c r="LPY5" s="68"/>
      <c r="LPZ5" s="68"/>
      <c r="LQA5" s="68"/>
      <c r="LQB5" s="68"/>
      <c r="LQC5" s="68"/>
      <c r="LQD5" s="68"/>
      <c r="LQE5" s="68"/>
      <c r="LQF5" s="68"/>
      <c r="LQG5" s="68"/>
      <c r="LQH5" s="68"/>
      <c r="LQI5" s="68"/>
      <c r="LQJ5" s="68"/>
      <c r="LQK5" s="68"/>
      <c r="LQL5" s="68"/>
      <c r="LQM5" s="68"/>
      <c r="LQN5" s="68"/>
      <c r="LQO5" s="68"/>
      <c r="LQP5" s="68"/>
      <c r="LQQ5" s="68"/>
      <c r="LQR5" s="68"/>
      <c r="LQS5" s="68"/>
      <c r="LQT5" s="68"/>
      <c r="LQU5" s="68"/>
      <c r="LQV5" s="68"/>
      <c r="LQW5" s="68"/>
      <c r="LQX5" s="68"/>
      <c r="LQY5" s="68"/>
      <c r="LQZ5" s="68"/>
      <c r="LRA5" s="68"/>
      <c r="LRB5" s="68"/>
      <c r="LRC5" s="68"/>
      <c r="LRD5" s="68"/>
      <c r="LRE5" s="68"/>
      <c r="LRF5" s="68"/>
      <c r="LRG5" s="68"/>
      <c r="LRH5" s="68"/>
      <c r="LRI5" s="68"/>
      <c r="LRJ5" s="68"/>
      <c r="LRK5" s="68"/>
      <c r="LRL5" s="68"/>
      <c r="LRM5" s="68"/>
      <c r="LRN5" s="68"/>
      <c r="LRO5" s="68"/>
      <c r="LRP5" s="68"/>
      <c r="LRQ5" s="68"/>
      <c r="LRR5" s="68"/>
      <c r="LRS5" s="68"/>
      <c r="LRT5" s="68"/>
      <c r="LRU5" s="68"/>
      <c r="LRV5" s="68"/>
      <c r="LRW5" s="68"/>
      <c r="LRX5" s="68"/>
      <c r="LRY5" s="68"/>
      <c r="LRZ5" s="68"/>
      <c r="LSA5" s="68"/>
      <c r="LSB5" s="68"/>
      <c r="LSC5" s="68"/>
      <c r="LSD5" s="68"/>
      <c r="LSE5" s="68"/>
      <c r="LSF5" s="68"/>
      <c r="LSG5" s="68"/>
      <c r="LSH5" s="68"/>
      <c r="LSI5" s="68"/>
      <c r="LSJ5" s="68"/>
      <c r="LSK5" s="68"/>
      <c r="LSL5" s="68"/>
      <c r="LSM5" s="68"/>
      <c r="LSN5" s="68"/>
      <c r="LSO5" s="68"/>
      <c r="LSP5" s="68"/>
      <c r="LSQ5" s="68"/>
      <c r="LSR5" s="68"/>
      <c r="LSS5" s="68"/>
      <c r="LST5" s="68"/>
      <c r="LSU5" s="68"/>
      <c r="LSV5" s="68"/>
      <c r="LSW5" s="68"/>
      <c r="LSX5" s="68"/>
      <c r="LSY5" s="68"/>
      <c r="LSZ5" s="68"/>
      <c r="LTA5" s="68"/>
      <c r="LTB5" s="68"/>
      <c r="LTC5" s="68"/>
      <c r="LTD5" s="68"/>
      <c r="LTE5" s="68"/>
      <c r="LTF5" s="68"/>
      <c r="LTG5" s="68"/>
      <c r="LTH5" s="68"/>
      <c r="LTI5" s="68"/>
      <c r="LTJ5" s="68"/>
      <c r="LTK5" s="68"/>
      <c r="LTL5" s="68"/>
      <c r="LTM5" s="68"/>
      <c r="LTN5" s="68"/>
      <c r="LTO5" s="68"/>
      <c r="LTP5" s="68"/>
      <c r="LTQ5" s="68"/>
      <c r="LTR5" s="68"/>
      <c r="LTS5" s="68"/>
      <c r="LTT5" s="68"/>
      <c r="LTU5" s="68"/>
      <c r="LTV5" s="68"/>
      <c r="LTW5" s="68"/>
      <c r="LTX5" s="68"/>
      <c r="LTY5" s="68"/>
      <c r="LTZ5" s="68"/>
      <c r="LUA5" s="68"/>
      <c r="LUB5" s="68"/>
      <c r="LUC5" s="68"/>
      <c r="LUD5" s="68"/>
      <c r="LUE5" s="68"/>
      <c r="LUF5" s="68"/>
      <c r="LUG5" s="68"/>
      <c r="LUH5" s="68"/>
      <c r="LUI5" s="68"/>
      <c r="LUJ5" s="68"/>
      <c r="LUK5" s="68"/>
      <c r="LUL5" s="68"/>
      <c r="LUM5" s="68"/>
      <c r="LUN5" s="68"/>
      <c r="LUO5" s="68"/>
      <c r="LUP5" s="68"/>
      <c r="LUQ5" s="68"/>
      <c r="LUR5" s="68"/>
      <c r="LUS5" s="68"/>
      <c r="LUT5" s="68"/>
      <c r="LUU5" s="68"/>
      <c r="LUV5" s="68"/>
      <c r="LUW5" s="68"/>
      <c r="LUX5" s="68"/>
      <c r="LUY5" s="68"/>
      <c r="LUZ5" s="68"/>
      <c r="LVA5" s="68"/>
      <c r="LVB5" s="68"/>
      <c r="LVC5" s="68"/>
      <c r="LVD5" s="68"/>
      <c r="LVE5" s="68"/>
      <c r="LVF5" s="68"/>
      <c r="LVG5" s="68"/>
      <c r="LVH5" s="68"/>
      <c r="LVI5" s="68"/>
      <c r="LVJ5" s="68"/>
      <c r="LVK5" s="68"/>
      <c r="LVL5" s="68"/>
      <c r="LVM5" s="68"/>
      <c r="LVN5" s="68"/>
      <c r="LVO5" s="68"/>
      <c r="LVP5" s="68"/>
      <c r="LVQ5" s="68"/>
      <c r="LVR5" s="68"/>
      <c r="LVS5" s="68"/>
      <c r="LVT5" s="68"/>
      <c r="LVU5" s="68"/>
      <c r="LVV5" s="68"/>
      <c r="LVW5" s="68"/>
      <c r="LVX5" s="68"/>
      <c r="LVY5" s="68"/>
      <c r="LVZ5" s="68"/>
      <c r="LWA5" s="68"/>
      <c r="LWB5" s="68"/>
      <c r="LWC5" s="68"/>
      <c r="LWD5" s="68"/>
      <c r="LWE5" s="68"/>
      <c r="LWF5" s="68"/>
      <c r="LWG5" s="68"/>
      <c r="LWH5" s="68"/>
      <c r="LWI5" s="68"/>
      <c r="LWJ5" s="68"/>
      <c r="LWK5" s="68"/>
      <c r="LWL5" s="68"/>
      <c r="LWM5" s="68"/>
      <c r="LWN5" s="68"/>
      <c r="LWO5" s="68"/>
      <c r="LWP5" s="68"/>
      <c r="LWQ5" s="68"/>
      <c r="LWR5" s="68"/>
      <c r="LWS5" s="68"/>
      <c r="LWT5" s="68"/>
      <c r="LWU5" s="68"/>
      <c r="LWV5" s="68"/>
      <c r="LWW5" s="68"/>
      <c r="LWX5" s="68"/>
      <c r="LWY5" s="68"/>
      <c r="LWZ5" s="68"/>
      <c r="LXA5" s="68"/>
      <c r="LXB5" s="68"/>
      <c r="LXC5" s="68"/>
      <c r="LXD5" s="68"/>
      <c r="LXE5" s="68"/>
      <c r="LXF5" s="68"/>
      <c r="LXG5" s="68"/>
      <c r="LXH5" s="68"/>
      <c r="LXI5" s="68"/>
      <c r="LXJ5" s="68"/>
      <c r="LXK5" s="68"/>
      <c r="LXL5" s="68"/>
      <c r="LXM5" s="68"/>
      <c r="LXN5" s="68"/>
      <c r="LXO5" s="68"/>
      <c r="LXP5" s="68"/>
      <c r="LXQ5" s="68"/>
      <c r="LXR5" s="68"/>
      <c r="LXS5" s="68"/>
      <c r="LXT5" s="68"/>
      <c r="LXU5" s="68"/>
      <c r="LXV5" s="68"/>
      <c r="LXW5" s="68"/>
      <c r="LXX5" s="68"/>
      <c r="LXY5" s="68"/>
      <c r="LXZ5" s="68"/>
      <c r="LYA5" s="68"/>
      <c r="LYB5" s="68"/>
      <c r="LYC5" s="68"/>
      <c r="LYD5" s="68"/>
      <c r="LYE5" s="68"/>
      <c r="LYF5" s="68"/>
      <c r="LYG5" s="68"/>
      <c r="LYH5" s="68"/>
      <c r="LYI5" s="68"/>
      <c r="LYJ5" s="68"/>
      <c r="LYK5" s="68"/>
      <c r="LYL5" s="68"/>
      <c r="LYM5" s="68"/>
      <c r="LYN5" s="68"/>
      <c r="LYO5" s="68"/>
      <c r="LYP5" s="68"/>
      <c r="LYQ5" s="68"/>
      <c r="LYR5" s="68"/>
      <c r="LYS5" s="68"/>
      <c r="LYT5" s="68"/>
      <c r="LYU5" s="68"/>
      <c r="LYV5" s="68"/>
      <c r="LYW5" s="68"/>
      <c r="LYX5" s="68"/>
      <c r="LYY5" s="68"/>
      <c r="LYZ5" s="68"/>
      <c r="LZA5" s="68"/>
      <c r="LZB5" s="68"/>
      <c r="LZC5" s="68"/>
      <c r="LZD5" s="68"/>
      <c r="LZE5" s="68"/>
      <c r="LZF5" s="68"/>
      <c r="LZG5" s="68"/>
      <c r="LZH5" s="68"/>
      <c r="LZI5" s="68"/>
      <c r="LZJ5" s="68"/>
      <c r="LZK5" s="68"/>
      <c r="LZL5" s="68"/>
      <c r="LZM5" s="68"/>
      <c r="LZN5" s="68"/>
      <c r="LZO5" s="68"/>
      <c r="LZP5" s="68"/>
      <c r="LZQ5" s="68"/>
      <c r="LZR5" s="68"/>
      <c r="LZS5" s="68"/>
      <c r="LZT5" s="68"/>
      <c r="LZU5" s="68"/>
      <c r="LZV5" s="68"/>
      <c r="LZW5" s="68"/>
      <c r="LZX5" s="68"/>
      <c r="LZY5" s="68"/>
      <c r="LZZ5" s="68"/>
      <c r="MAA5" s="68"/>
      <c r="MAB5" s="68"/>
      <c r="MAC5" s="68"/>
      <c r="MAD5" s="68"/>
      <c r="MAE5" s="68"/>
      <c r="MAF5" s="68"/>
      <c r="MAG5" s="68"/>
      <c r="MAH5" s="68"/>
      <c r="MAI5" s="68"/>
      <c r="MAJ5" s="68"/>
      <c r="MAK5" s="68"/>
      <c r="MAL5" s="68"/>
      <c r="MAM5" s="68"/>
      <c r="MAN5" s="68"/>
      <c r="MAO5" s="68"/>
      <c r="MAP5" s="68"/>
      <c r="MAQ5" s="68"/>
      <c r="MAR5" s="68"/>
      <c r="MAS5" s="68"/>
      <c r="MAT5" s="68"/>
      <c r="MAU5" s="68"/>
      <c r="MAV5" s="68"/>
      <c r="MAW5" s="68"/>
      <c r="MAX5" s="68"/>
      <c r="MAY5" s="68"/>
      <c r="MAZ5" s="68"/>
      <c r="MBA5" s="68"/>
      <c r="MBB5" s="68"/>
      <c r="MBC5" s="68"/>
      <c r="MBD5" s="68"/>
      <c r="MBE5" s="68"/>
      <c r="MBF5" s="68"/>
      <c r="MBG5" s="68"/>
      <c r="MBH5" s="68"/>
      <c r="MBI5" s="68"/>
      <c r="MBJ5" s="68"/>
      <c r="MBK5" s="68"/>
      <c r="MBL5" s="68"/>
      <c r="MBM5" s="68"/>
      <c r="MBN5" s="68"/>
      <c r="MBO5" s="68"/>
      <c r="MBP5" s="68"/>
      <c r="MBQ5" s="68"/>
      <c r="MBR5" s="68"/>
      <c r="MBS5" s="68"/>
      <c r="MBT5" s="68"/>
      <c r="MBU5" s="68"/>
      <c r="MBV5" s="68"/>
      <c r="MBW5" s="68"/>
      <c r="MBX5" s="68"/>
      <c r="MBY5" s="68"/>
      <c r="MBZ5" s="68"/>
      <c r="MCA5" s="68"/>
      <c r="MCB5" s="68"/>
      <c r="MCC5" s="68"/>
      <c r="MCD5" s="68"/>
      <c r="MCE5" s="68"/>
      <c r="MCF5" s="68"/>
      <c r="MCG5" s="68"/>
      <c r="MCH5" s="68"/>
      <c r="MCI5" s="68"/>
      <c r="MCJ5" s="68"/>
      <c r="MCK5" s="68"/>
      <c r="MCL5" s="68"/>
      <c r="MCM5" s="68"/>
      <c r="MCN5" s="68"/>
      <c r="MCO5" s="68"/>
      <c r="MCP5" s="68"/>
      <c r="MCQ5" s="68"/>
      <c r="MCR5" s="68"/>
      <c r="MCS5" s="68"/>
      <c r="MCT5" s="68"/>
      <c r="MCU5" s="68"/>
      <c r="MCV5" s="68"/>
      <c r="MCW5" s="68"/>
      <c r="MCX5" s="68"/>
      <c r="MCY5" s="68"/>
      <c r="MCZ5" s="68"/>
      <c r="MDA5" s="68"/>
      <c r="MDB5" s="68"/>
      <c r="MDC5" s="68"/>
      <c r="MDD5" s="68"/>
      <c r="MDE5" s="68"/>
      <c r="MDF5" s="68"/>
      <c r="MDG5" s="68"/>
      <c r="MDH5" s="68"/>
      <c r="MDI5" s="68"/>
      <c r="MDJ5" s="68"/>
      <c r="MDK5" s="68"/>
      <c r="MDL5" s="68"/>
      <c r="MDM5" s="68"/>
      <c r="MDN5" s="68"/>
      <c r="MDO5" s="68"/>
      <c r="MDP5" s="68"/>
      <c r="MDQ5" s="68"/>
      <c r="MDR5" s="68"/>
      <c r="MDS5" s="68"/>
      <c r="MDT5" s="68"/>
      <c r="MDU5" s="68"/>
      <c r="MDV5" s="68"/>
      <c r="MDW5" s="68"/>
      <c r="MDX5" s="68"/>
      <c r="MDY5" s="68"/>
      <c r="MDZ5" s="68"/>
      <c r="MEA5" s="68"/>
      <c r="MEB5" s="68"/>
      <c r="MEC5" s="68"/>
      <c r="MED5" s="68"/>
      <c r="MEE5" s="68"/>
      <c r="MEF5" s="68"/>
      <c r="MEG5" s="68"/>
      <c r="MEH5" s="68"/>
      <c r="MEI5" s="68"/>
      <c r="MEJ5" s="68"/>
      <c r="MEK5" s="68"/>
      <c r="MEL5" s="68"/>
      <c r="MEM5" s="68"/>
      <c r="MEN5" s="68"/>
      <c r="MEO5" s="68"/>
      <c r="MEP5" s="68"/>
      <c r="MEQ5" s="68"/>
      <c r="MER5" s="68"/>
      <c r="MES5" s="68"/>
      <c r="MET5" s="68"/>
      <c r="MEU5" s="68"/>
      <c r="MEV5" s="68"/>
      <c r="MEW5" s="68"/>
      <c r="MEX5" s="68"/>
      <c r="MEY5" s="68"/>
      <c r="MEZ5" s="68"/>
      <c r="MFA5" s="68"/>
      <c r="MFB5" s="68"/>
      <c r="MFC5" s="68"/>
      <c r="MFD5" s="68"/>
      <c r="MFE5" s="68"/>
      <c r="MFF5" s="68"/>
      <c r="MFG5" s="68"/>
      <c r="MFH5" s="68"/>
      <c r="MFI5" s="68"/>
      <c r="MFJ5" s="68"/>
      <c r="MFK5" s="68"/>
      <c r="MFL5" s="68"/>
      <c r="MFM5" s="68"/>
      <c r="MFN5" s="68"/>
      <c r="MFO5" s="68"/>
      <c r="MFP5" s="68"/>
      <c r="MFQ5" s="68"/>
      <c r="MFR5" s="68"/>
      <c r="MFS5" s="68"/>
      <c r="MFT5" s="68"/>
      <c r="MFU5" s="68"/>
      <c r="MFV5" s="68"/>
      <c r="MFW5" s="68"/>
      <c r="MFX5" s="68"/>
      <c r="MFY5" s="68"/>
      <c r="MFZ5" s="68"/>
      <c r="MGA5" s="68"/>
      <c r="MGB5" s="68"/>
      <c r="MGC5" s="68"/>
      <c r="MGD5" s="68"/>
      <c r="MGE5" s="68"/>
      <c r="MGF5" s="68"/>
      <c r="MGG5" s="68"/>
      <c r="MGH5" s="68"/>
      <c r="MGI5" s="68"/>
      <c r="MGJ5" s="68"/>
      <c r="MGK5" s="68"/>
      <c r="MGL5" s="68"/>
      <c r="MGM5" s="68"/>
      <c r="MGN5" s="68"/>
      <c r="MGO5" s="68"/>
      <c r="MGP5" s="68"/>
      <c r="MGQ5" s="68"/>
      <c r="MGR5" s="68"/>
      <c r="MGS5" s="68"/>
      <c r="MGT5" s="68"/>
      <c r="MGU5" s="68"/>
      <c r="MGV5" s="68"/>
      <c r="MGW5" s="68"/>
      <c r="MGX5" s="68"/>
      <c r="MGY5" s="68"/>
      <c r="MGZ5" s="68"/>
      <c r="MHA5" s="68"/>
      <c r="MHB5" s="68"/>
      <c r="MHC5" s="68"/>
      <c r="MHD5" s="68"/>
      <c r="MHE5" s="68"/>
      <c r="MHF5" s="68"/>
      <c r="MHG5" s="68"/>
      <c r="MHH5" s="68"/>
      <c r="MHI5" s="68"/>
      <c r="MHJ5" s="68"/>
      <c r="MHK5" s="68"/>
      <c r="MHL5" s="68"/>
      <c r="MHM5" s="68"/>
      <c r="MHN5" s="68"/>
      <c r="MHO5" s="68"/>
      <c r="MHP5" s="68"/>
      <c r="MHQ5" s="68"/>
      <c r="MHR5" s="68"/>
      <c r="MHS5" s="68"/>
      <c r="MHT5" s="68"/>
      <c r="MHU5" s="68"/>
      <c r="MHV5" s="68"/>
      <c r="MHW5" s="68"/>
      <c r="MHX5" s="68"/>
      <c r="MHY5" s="68"/>
      <c r="MHZ5" s="68"/>
      <c r="MIA5" s="68"/>
      <c r="MIB5" s="68"/>
      <c r="MIC5" s="68"/>
      <c r="MID5" s="68"/>
      <c r="MIE5" s="68"/>
      <c r="MIF5" s="68"/>
      <c r="MIG5" s="68"/>
      <c r="MIH5" s="68"/>
      <c r="MII5" s="68"/>
      <c r="MIJ5" s="68"/>
      <c r="MIK5" s="68"/>
      <c r="MIL5" s="68"/>
      <c r="MIM5" s="68"/>
      <c r="MIN5" s="68"/>
      <c r="MIO5" s="68"/>
      <c r="MIP5" s="68"/>
      <c r="MIQ5" s="68"/>
      <c r="MIR5" s="68"/>
      <c r="MIS5" s="68"/>
      <c r="MIT5" s="68"/>
      <c r="MIU5" s="68"/>
      <c r="MIV5" s="68"/>
      <c r="MIW5" s="68"/>
      <c r="MIX5" s="68"/>
      <c r="MIY5" s="68"/>
      <c r="MIZ5" s="68"/>
      <c r="MJA5" s="68"/>
      <c r="MJB5" s="68"/>
      <c r="MJC5" s="68"/>
      <c r="MJD5" s="68"/>
      <c r="MJE5" s="68"/>
      <c r="MJF5" s="68"/>
      <c r="MJG5" s="68"/>
      <c r="MJH5" s="68"/>
      <c r="MJI5" s="68"/>
      <c r="MJJ5" s="68"/>
      <c r="MJK5" s="68"/>
      <c r="MJL5" s="68"/>
      <c r="MJM5" s="68"/>
      <c r="MJN5" s="68"/>
      <c r="MJO5" s="68"/>
      <c r="MJP5" s="68"/>
      <c r="MJQ5" s="68"/>
      <c r="MJR5" s="68"/>
      <c r="MJS5" s="68"/>
      <c r="MJT5" s="68"/>
      <c r="MJU5" s="68"/>
      <c r="MJV5" s="68"/>
      <c r="MJW5" s="68"/>
      <c r="MJX5" s="68"/>
      <c r="MJY5" s="68"/>
      <c r="MJZ5" s="68"/>
      <c r="MKA5" s="68"/>
      <c r="MKB5" s="68"/>
      <c r="MKC5" s="68"/>
      <c r="MKD5" s="68"/>
      <c r="MKE5" s="68"/>
      <c r="MKF5" s="68"/>
      <c r="MKG5" s="68"/>
      <c r="MKH5" s="68"/>
      <c r="MKI5" s="68"/>
      <c r="MKJ5" s="68"/>
      <c r="MKK5" s="68"/>
      <c r="MKL5" s="68"/>
      <c r="MKM5" s="68"/>
      <c r="MKN5" s="68"/>
      <c r="MKO5" s="68"/>
      <c r="MKP5" s="68"/>
      <c r="MKQ5" s="68"/>
      <c r="MKR5" s="68"/>
      <c r="MKS5" s="68"/>
      <c r="MKT5" s="68"/>
      <c r="MKU5" s="68"/>
      <c r="MKV5" s="68"/>
      <c r="MKW5" s="68"/>
      <c r="MKX5" s="68"/>
      <c r="MKY5" s="68"/>
      <c r="MKZ5" s="68"/>
      <c r="MLA5" s="68"/>
      <c r="MLB5" s="68"/>
      <c r="MLC5" s="68"/>
      <c r="MLD5" s="68"/>
      <c r="MLE5" s="68"/>
      <c r="MLF5" s="68"/>
      <c r="MLG5" s="68"/>
      <c r="MLH5" s="68"/>
      <c r="MLI5" s="68"/>
      <c r="MLJ5" s="68"/>
      <c r="MLK5" s="68"/>
      <c r="MLL5" s="68"/>
      <c r="MLM5" s="68"/>
      <c r="MLN5" s="68"/>
      <c r="MLO5" s="68"/>
      <c r="MLP5" s="68"/>
      <c r="MLQ5" s="68"/>
      <c r="MLR5" s="68"/>
      <c r="MLS5" s="68"/>
      <c r="MLT5" s="68"/>
      <c r="MLU5" s="68"/>
      <c r="MLV5" s="68"/>
      <c r="MLW5" s="68"/>
      <c r="MLX5" s="68"/>
      <c r="MLY5" s="68"/>
      <c r="MLZ5" s="68"/>
      <c r="MMA5" s="68"/>
      <c r="MMB5" s="68"/>
      <c r="MMC5" s="68"/>
      <c r="MMD5" s="68"/>
      <c r="MME5" s="68"/>
      <c r="MMF5" s="68"/>
      <c r="MMG5" s="68"/>
      <c r="MMH5" s="68"/>
      <c r="MMI5" s="68"/>
      <c r="MMJ5" s="68"/>
      <c r="MMK5" s="68"/>
      <c r="MML5" s="68"/>
      <c r="MMM5" s="68"/>
      <c r="MMN5" s="68"/>
      <c r="MMO5" s="68"/>
      <c r="MMP5" s="68"/>
      <c r="MMQ5" s="68"/>
      <c r="MMR5" s="68"/>
      <c r="MMS5" s="68"/>
      <c r="MMT5" s="68"/>
      <c r="MMU5" s="68"/>
      <c r="MMV5" s="68"/>
      <c r="MMW5" s="68"/>
      <c r="MMX5" s="68"/>
      <c r="MMY5" s="68"/>
      <c r="MMZ5" s="68"/>
      <c r="MNA5" s="68"/>
      <c r="MNB5" s="68"/>
      <c r="MNC5" s="68"/>
      <c r="MND5" s="68"/>
      <c r="MNE5" s="68"/>
      <c r="MNF5" s="68"/>
      <c r="MNG5" s="68"/>
      <c r="MNH5" s="68"/>
      <c r="MNI5" s="68"/>
      <c r="MNJ5" s="68"/>
      <c r="MNK5" s="68"/>
      <c r="MNL5" s="68"/>
      <c r="MNM5" s="68"/>
      <c r="MNN5" s="68"/>
      <c r="MNO5" s="68"/>
      <c r="MNP5" s="68"/>
      <c r="MNQ5" s="68"/>
      <c r="MNR5" s="68"/>
      <c r="MNS5" s="68"/>
      <c r="MNT5" s="68"/>
      <c r="MNU5" s="68"/>
      <c r="MNV5" s="68"/>
      <c r="MNW5" s="68"/>
      <c r="MNX5" s="68"/>
      <c r="MNY5" s="68"/>
      <c r="MNZ5" s="68"/>
      <c r="MOA5" s="68"/>
      <c r="MOB5" s="68"/>
      <c r="MOC5" s="68"/>
      <c r="MOD5" s="68"/>
      <c r="MOE5" s="68"/>
      <c r="MOF5" s="68"/>
      <c r="MOG5" s="68"/>
      <c r="MOH5" s="68"/>
      <c r="MOI5" s="68"/>
      <c r="MOJ5" s="68"/>
      <c r="MOK5" s="68"/>
      <c r="MOL5" s="68"/>
      <c r="MOM5" s="68"/>
      <c r="MON5" s="68"/>
      <c r="MOO5" s="68"/>
      <c r="MOP5" s="68"/>
      <c r="MOQ5" s="68"/>
      <c r="MOR5" s="68"/>
      <c r="MOS5" s="68"/>
      <c r="MOT5" s="68"/>
      <c r="MOU5" s="68"/>
      <c r="MOV5" s="68"/>
      <c r="MOW5" s="68"/>
      <c r="MOX5" s="68"/>
      <c r="MOY5" s="68"/>
      <c r="MOZ5" s="68"/>
      <c r="MPA5" s="68"/>
      <c r="MPB5" s="68"/>
      <c r="MPC5" s="68"/>
      <c r="MPD5" s="68"/>
      <c r="MPE5" s="68"/>
      <c r="MPF5" s="68"/>
      <c r="MPG5" s="68"/>
      <c r="MPH5" s="68"/>
      <c r="MPI5" s="68"/>
      <c r="MPJ5" s="68"/>
      <c r="MPK5" s="68"/>
      <c r="MPL5" s="68"/>
      <c r="MPM5" s="68"/>
      <c r="MPN5" s="68"/>
      <c r="MPO5" s="68"/>
      <c r="MPP5" s="68"/>
      <c r="MPQ5" s="68"/>
      <c r="MPR5" s="68"/>
      <c r="MPS5" s="68"/>
      <c r="MPT5" s="68"/>
      <c r="MPU5" s="68"/>
      <c r="MPV5" s="68"/>
      <c r="MPW5" s="68"/>
      <c r="MPX5" s="68"/>
      <c r="MPY5" s="68"/>
      <c r="MPZ5" s="68"/>
      <c r="MQA5" s="68"/>
      <c r="MQB5" s="68"/>
      <c r="MQC5" s="68"/>
      <c r="MQD5" s="68"/>
      <c r="MQE5" s="68"/>
      <c r="MQF5" s="68"/>
      <c r="MQG5" s="68"/>
      <c r="MQH5" s="68"/>
      <c r="MQI5" s="68"/>
      <c r="MQJ5" s="68"/>
      <c r="MQK5" s="68"/>
      <c r="MQL5" s="68"/>
      <c r="MQM5" s="68"/>
      <c r="MQN5" s="68"/>
      <c r="MQO5" s="68"/>
      <c r="MQP5" s="68"/>
      <c r="MQQ5" s="68"/>
      <c r="MQR5" s="68"/>
      <c r="MQS5" s="68"/>
      <c r="MQT5" s="68"/>
      <c r="MQU5" s="68"/>
      <c r="MQV5" s="68"/>
      <c r="MQW5" s="68"/>
      <c r="MQX5" s="68"/>
      <c r="MQY5" s="68"/>
      <c r="MQZ5" s="68"/>
      <c r="MRA5" s="68"/>
      <c r="MRB5" s="68"/>
      <c r="MRC5" s="68"/>
      <c r="MRD5" s="68"/>
      <c r="MRE5" s="68"/>
      <c r="MRF5" s="68"/>
      <c r="MRG5" s="68"/>
      <c r="MRH5" s="68"/>
      <c r="MRI5" s="68"/>
      <c r="MRJ5" s="68"/>
      <c r="MRK5" s="68"/>
      <c r="MRL5" s="68"/>
      <c r="MRM5" s="68"/>
      <c r="MRN5" s="68"/>
      <c r="MRO5" s="68"/>
      <c r="MRP5" s="68"/>
      <c r="MRQ5" s="68"/>
      <c r="MRR5" s="68"/>
      <c r="MRS5" s="68"/>
      <c r="MRT5" s="68"/>
      <c r="MRU5" s="68"/>
      <c r="MRV5" s="68"/>
      <c r="MRW5" s="68"/>
      <c r="MRX5" s="68"/>
      <c r="MRY5" s="68"/>
      <c r="MRZ5" s="68"/>
      <c r="MSA5" s="68"/>
      <c r="MSB5" s="68"/>
      <c r="MSC5" s="68"/>
      <c r="MSD5" s="68"/>
      <c r="MSE5" s="68"/>
      <c r="MSF5" s="68"/>
      <c r="MSG5" s="68"/>
      <c r="MSH5" s="68"/>
      <c r="MSI5" s="68"/>
      <c r="MSJ5" s="68"/>
      <c r="MSK5" s="68"/>
      <c r="MSL5" s="68"/>
      <c r="MSM5" s="68"/>
      <c r="MSN5" s="68"/>
      <c r="MSO5" s="68"/>
      <c r="MSP5" s="68"/>
      <c r="MSQ5" s="68"/>
      <c r="MSR5" s="68"/>
      <c r="MSS5" s="68"/>
      <c r="MST5" s="68"/>
      <c r="MSU5" s="68"/>
      <c r="MSV5" s="68"/>
      <c r="MSW5" s="68"/>
      <c r="MSX5" s="68"/>
      <c r="MSY5" s="68"/>
      <c r="MSZ5" s="68"/>
      <c r="MTA5" s="68"/>
      <c r="MTB5" s="68"/>
      <c r="MTC5" s="68"/>
      <c r="MTD5" s="68"/>
      <c r="MTE5" s="68"/>
      <c r="MTF5" s="68"/>
      <c r="MTG5" s="68"/>
      <c r="MTH5" s="68"/>
      <c r="MTI5" s="68"/>
      <c r="MTJ5" s="68"/>
      <c r="MTK5" s="68"/>
      <c r="MTL5" s="68"/>
      <c r="MTM5" s="68"/>
      <c r="MTN5" s="68"/>
      <c r="MTO5" s="68"/>
      <c r="MTP5" s="68"/>
      <c r="MTQ5" s="68"/>
      <c r="MTR5" s="68"/>
      <c r="MTS5" s="68"/>
      <c r="MTT5" s="68"/>
      <c r="MTU5" s="68"/>
      <c r="MTV5" s="68"/>
      <c r="MTW5" s="68"/>
      <c r="MTX5" s="68"/>
      <c r="MTY5" s="68"/>
      <c r="MTZ5" s="68"/>
      <c r="MUA5" s="68"/>
      <c r="MUB5" s="68"/>
      <c r="MUC5" s="68"/>
      <c r="MUD5" s="68"/>
      <c r="MUE5" s="68"/>
      <c r="MUF5" s="68"/>
      <c r="MUG5" s="68"/>
      <c r="MUH5" s="68"/>
      <c r="MUI5" s="68"/>
      <c r="MUJ5" s="68"/>
      <c r="MUK5" s="68"/>
      <c r="MUL5" s="68"/>
      <c r="MUM5" s="68"/>
      <c r="MUN5" s="68"/>
      <c r="MUO5" s="68"/>
      <c r="MUP5" s="68"/>
      <c r="MUQ5" s="68"/>
      <c r="MUR5" s="68"/>
      <c r="MUS5" s="68"/>
      <c r="MUT5" s="68"/>
      <c r="MUU5" s="68"/>
      <c r="MUV5" s="68"/>
      <c r="MUW5" s="68"/>
      <c r="MUX5" s="68"/>
      <c r="MUY5" s="68"/>
      <c r="MUZ5" s="68"/>
      <c r="MVA5" s="68"/>
      <c r="MVB5" s="68"/>
      <c r="MVC5" s="68"/>
      <c r="MVD5" s="68"/>
      <c r="MVE5" s="68"/>
      <c r="MVF5" s="68"/>
      <c r="MVG5" s="68"/>
      <c r="MVH5" s="68"/>
      <c r="MVI5" s="68"/>
      <c r="MVJ5" s="68"/>
      <c r="MVK5" s="68"/>
      <c r="MVL5" s="68"/>
      <c r="MVM5" s="68"/>
      <c r="MVN5" s="68"/>
      <c r="MVO5" s="68"/>
      <c r="MVP5" s="68"/>
      <c r="MVQ5" s="68"/>
      <c r="MVR5" s="68"/>
      <c r="MVS5" s="68"/>
      <c r="MVT5" s="68"/>
      <c r="MVU5" s="68"/>
      <c r="MVV5" s="68"/>
      <c r="MVW5" s="68"/>
      <c r="MVX5" s="68"/>
      <c r="MVY5" s="68"/>
      <c r="MVZ5" s="68"/>
      <c r="MWA5" s="68"/>
      <c r="MWB5" s="68"/>
      <c r="MWC5" s="68"/>
      <c r="MWD5" s="68"/>
      <c r="MWE5" s="68"/>
      <c r="MWF5" s="68"/>
      <c r="MWG5" s="68"/>
      <c r="MWH5" s="68"/>
      <c r="MWI5" s="68"/>
      <c r="MWJ5" s="68"/>
      <c r="MWK5" s="68"/>
      <c r="MWL5" s="68"/>
      <c r="MWM5" s="68"/>
      <c r="MWN5" s="68"/>
      <c r="MWO5" s="68"/>
      <c r="MWP5" s="68"/>
      <c r="MWQ5" s="68"/>
      <c r="MWR5" s="68"/>
      <c r="MWS5" s="68"/>
      <c r="MWT5" s="68"/>
      <c r="MWU5" s="68"/>
      <c r="MWV5" s="68"/>
      <c r="MWW5" s="68"/>
      <c r="MWX5" s="68"/>
      <c r="MWY5" s="68"/>
      <c r="MWZ5" s="68"/>
      <c r="MXA5" s="68"/>
      <c r="MXB5" s="68"/>
      <c r="MXC5" s="68"/>
      <c r="MXD5" s="68"/>
      <c r="MXE5" s="68"/>
      <c r="MXF5" s="68"/>
      <c r="MXG5" s="68"/>
      <c r="MXH5" s="68"/>
      <c r="MXI5" s="68"/>
      <c r="MXJ5" s="68"/>
      <c r="MXK5" s="68"/>
      <c r="MXL5" s="68"/>
      <c r="MXM5" s="68"/>
      <c r="MXN5" s="68"/>
      <c r="MXO5" s="68"/>
      <c r="MXP5" s="68"/>
      <c r="MXQ5" s="68"/>
      <c r="MXR5" s="68"/>
      <c r="MXS5" s="68"/>
      <c r="MXT5" s="68"/>
      <c r="MXU5" s="68"/>
      <c r="MXV5" s="68"/>
      <c r="MXW5" s="68"/>
      <c r="MXX5" s="68"/>
      <c r="MXY5" s="68"/>
      <c r="MXZ5" s="68"/>
      <c r="MYA5" s="68"/>
      <c r="MYB5" s="68"/>
      <c r="MYC5" s="68"/>
      <c r="MYD5" s="68"/>
      <c r="MYE5" s="68"/>
      <c r="MYF5" s="68"/>
      <c r="MYG5" s="68"/>
      <c r="MYH5" s="68"/>
      <c r="MYI5" s="68"/>
      <c r="MYJ5" s="68"/>
      <c r="MYK5" s="68"/>
      <c r="MYL5" s="68"/>
      <c r="MYM5" s="68"/>
      <c r="MYN5" s="68"/>
      <c r="MYO5" s="68"/>
      <c r="MYP5" s="68"/>
      <c r="MYQ5" s="68"/>
      <c r="MYR5" s="68"/>
      <c r="MYS5" s="68"/>
      <c r="MYT5" s="68"/>
      <c r="MYU5" s="68"/>
      <c r="MYV5" s="68"/>
      <c r="MYW5" s="68"/>
      <c r="MYX5" s="68"/>
      <c r="MYY5" s="68"/>
      <c r="MYZ5" s="68"/>
      <c r="MZA5" s="68"/>
      <c r="MZB5" s="68"/>
      <c r="MZC5" s="68"/>
      <c r="MZD5" s="68"/>
      <c r="MZE5" s="68"/>
      <c r="MZF5" s="68"/>
      <c r="MZG5" s="68"/>
      <c r="MZH5" s="68"/>
      <c r="MZI5" s="68"/>
      <c r="MZJ5" s="68"/>
      <c r="MZK5" s="68"/>
      <c r="MZL5" s="68"/>
      <c r="MZM5" s="68"/>
      <c r="MZN5" s="68"/>
      <c r="MZO5" s="68"/>
      <c r="MZP5" s="68"/>
      <c r="MZQ5" s="68"/>
      <c r="MZR5" s="68"/>
      <c r="MZS5" s="68"/>
      <c r="MZT5" s="68"/>
      <c r="MZU5" s="68"/>
      <c r="MZV5" s="68"/>
      <c r="MZW5" s="68"/>
      <c r="MZX5" s="68"/>
      <c r="MZY5" s="68"/>
      <c r="MZZ5" s="68"/>
      <c r="NAA5" s="68"/>
      <c r="NAB5" s="68"/>
      <c r="NAC5" s="68"/>
      <c r="NAD5" s="68"/>
      <c r="NAE5" s="68"/>
      <c r="NAF5" s="68"/>
      <c r="NAG5" s="68"/>
      <c r="NAH5" s="68"/>
      <c r="NAI5" s="68"/>
      <c r="NAJ5" s="68"/>
      <c r="NAK5" s="68"/>
      <c r="NAL5" s="68"/>
      <c r="NAM5" s="68"/>
      <c r="NAN5" s="68"/>
      <c r="NAO5" s="68"/>
      <c r="NAP5" s="68"/>
      <c r="NAQ5" s="68"/>
      <c r="NAR5" s="68"/>
      <c r="NAS5" s="68"/>
      <c r="NAT5" s="68"/>
      <c r="NAU5" s="68"/>
      <c r="NAV5" s="68"/>
      <c r="NAW5" s="68"/>
      <c r="NAX5" s="68"/>
      <c r="NAY5" s="68"/>
      <c r="NAZ5" s="68"/>
      <c r="NBA5" s="68"/>
      <c r="NBB5" s="68"/>
      <c r="NBC5" s="68"/>
      <c r="NBD5" s="68"/>
      <c r="NBE5" s="68"/>
      <c r="NBF5" s="68"/>
      <c r="NBG5" s="68"/>
      <c r="NBH5" s="68"/>
      <c r="NBI5" s="68"/>
      <c r="NBJ5" s="68"/>
      <c r="NBK5" s="68"/>
      <c r="NBL5" s="68"/>
      <c r="NBM5" s="68"/>
      <c r="NBN5" s="68"/>
      <c r="NBO5" s="68"/>
      <c r="NBP5" s="68"/>
      <c r="NBQ5" s="68"/>
      <c r="NBR5" s="68"/>
      <c r="NBS5" s="68"/>
      <c r="NBT5" s="68"/>
      <c r="NBU5" s="68"/>
      <c r="NBV5" s="68"/>
      <c r="NBW5" s="68"/>
      <c r="NBX5" s="68"/>
      <c r="NBY5" s="68"/>
      <c r="NBZ5" s="68"/>
      <c r="NCA5" s="68"/>
      <c r="NCB5" s="68"/>
      <c r="NCC5" s="68"/>
      <c r="NCD5" s="68"/>
      <c r="NCE5" s="68"/>
      <c r="NCF5" s="68"/>
      <c r="NCG5" s="68"/>
      <c r="NCH5" s="68"/>
      <c r="NCI5" s="68"/>
      <c r="NCJ5" s="68"/>
      <c r="NCK5" s="68"/>
      <c r="NCL5" s="68"/>
      <c r="NCM5" s="68"/>
      <c r="NCN5" s="68"/>
      <c r="NCO5" s="68"/>
      <c r="NCP5" s="68"/>
      <c r="NCQ5" s="68"/>
      <c r="NCR5" s="68"/>
      <c r="NCS5" s="68"/>
      <c r="NCT5" s="68"/>
      <c r="NCU5" s="68"/>
      <c r="NCV5" s="68"/>
      <c r="NCW5" s="68"/>
      <c r="NCX5" s="68"/>
      <c r="NCY5" s="68"/>
      <c r="NCZ5" s="68"/>
      <c r="NDA5" s="68"/>
      <c r="NDB5" s="68"/>
      <c r="NDC5" s="68"/>
      <c r="NDD5" s="68"/>
      <c r="NDE5" s="68"/>
      <c r="NDF5" s="68"/>
      <c r="NDG5" s="68"/>
      <c r="NDH5" s="68"/>
      <c r="NDI5" s="68"/>
      <c r="NDJ5" s="68"/>
      <c r="NDK5" s="68"/>
      <c r="NDL5" s="68"/>
      <c r="NDM5" s="68"/>
      <c r="NDN5" s="68"/>
      <c r="NDO5" s="68"/>
      <c r="NDP5" s="68"/>
      <c r="NDQ5" s="68"/>
      <c r="NDR5" s="68"/>
      <c r="NDS5" s="68"/>
      <c r="NDT5" s="68"/>
      <c r="NDU5" s="68"/>
      <c r="NDV5" s="68"/>
      <c r="NDW5" s="68"/>
      <c r="NDX5" s="68"/>
      <c r="NDY5" s="68"/>
      <c r="NDZ5" s="68"/>
      <c r="NEA5" s="68"/>
      <c r="NEB5" s="68"/>
      <c r="NEC5" s="68"/>
      <c r="NED5" s="68"/>
      <c r="NEE5" s="68"/>
      <c r="NEF5" s="68"/>
      <c r="NEG5" s="68"/>
      <c r="NEH5" s="68"/>
      <c r="NEI5" s="68"/>
      <c r="NEJ5" s="68"/>
      <c r="NEK5" s="68"/>
      <c r="NEL5" s="68"/>
      <c r="NEM5" s="68"/>
      <c r="NEN5" s="68"/>
      <c r="NEO5" s="68"/>
      <c r="NEP5" s="68"/>
      <c r="NEQ5" s="68"/>
      <c r="NER5" s="68"/>
      <c r="NES5" s="68"/>
      <c r="NET5" s="68"/>
      <c r="NEU5" s="68"/>
      <c r="NEV5" s="68"/>
      <c r="NEW5" s="68"/>
      <c r="NEX5" s="68"/>
      <c r="NEY5" s="68"/>
      <c r="NEZ5" s="68"/>
      <c r="NFA5" s="68"/>
      <c r="NFB5" s="68"/>
      <c r="NFC5" s="68"/>
      <c r="NFD5" s="68"/>
      <c r="NFE5" s="68"/>
      <c r="NFF5" s="68"/>
      <c r="NFG5" s="68"/>
      <c r="NFH5" s="68"/>
      <c r="NFI5" s="68"/>
      <c r="NFJ5" s="68"/>
      <c r="NFK5" s="68"/>
      <c r="NFL5" s="68"/>
      <c r="NFM5" s="68"/>
      <c r="NFN5" s="68"/>
      <c r="NFO5" s="68"/>
      <c r="NFP5" s="68"/>
      <c r="NFQ5" s="68"/>
      <c r="NFR5" s="68"/>
      <c r="NFS5" s="68"/>
      <c r="NFT5" s="68"/>
      <c r="NFU5" s="68"/>
      <c r="NFV5" s="68"/>
      <c r="NFW5" s="68"/>
      <c r="NFX5" s="68"/>
      <c r="NFY5" s="68"/>
      <c r="NFZ5" s="68"/>
      <c r="NGA5" s="68"/>
      <c r="NGB5" s="68"/>
      <c r="NGC5" s="68"/>
      <c r="NGD5" s="68"/>
      <c r="NGE5" s="68"/>
      <c r="NGF5" s="68"/>
      <c r="NGG5" s="68"/>
      <c r="NGH5" s="68"/>
      <c r="NGI5" s="68"/>
      <c r="NGJ5" s="68"/>
      <c r="NGK5" s="68"/>
      <c r="NGL5" s="68"/>
      <c r="NGM5" s="68"/>
      <c r="NGN5" s="68"/>
      <c r="NGO5" s="68"/>
      <c r="NGP5" s="68"/>
      <c r="NGQ5" s="68"/>
      <c r="NGR5" s="68"/>
      <c r="NGS5" s="68"/>
      <c r="NGT5" s="68"/>
      <c r="NGU5" s="68"/>
      <c r="NGV5" s="68"/>
      <c r="NGW5" s="68"/>
      <c r="NGX5" s="68"/>
      <c r="NGY5" s="68"/>
      <c r="NGZ5" s="68"/>
      <c r="NHA5" s="68"/>
      <c r="NHB5" s="68"/>
      <c r="NHC5" s="68"/>
      <c r="NHD5" s="68"/>
      <c r="NHE5" s="68"/>
      <c r="NHF5" s="68"/>
      <c r="NHG5" s="68"/>
      <c r="NHH5" s="68"/>
      <c r="NHI5" s="68"/>
      <c r="NHJ5" s="68"/>
      <c r="NHK5" s="68"/>
      <c r="NHL5" s="68"/>
      <c r="NHM5" s="68"/>
      <c r="NHN5" s="68"/>
      <c r="NHO5" s="68"/>
      <c r="NHP5" s="68"/>
      <c r="NHQ5" s="68"/>
      <c r="NHR5" s="68"/>
      <c r="NHS5" s="68"/>
      <c r="NHT5" s="68"/>
      <c r="NHU5" s="68"/>
      <c r="NHV5" s="68"/>
      <c r="NHW5" s="68"/>
      <c r="NHX5" s="68"/>
      <c r="NHY5" s="68"/>
      <c r="NHZ5" s="68"/>
      <c r="NIA5" s="68"/>
      <c r="NIB5" s="68"/>
      <c r="NIC5" s="68"/>
      <c r="NID5" s="68"/>
      <c r="NIE5" s="68"/>
      <c r="NIF5" s="68"/>
      <c r="NIG5" s="68"/>
      <c r="NIH5" s="68"/>
      <c r="NII5" s="68"/>
      <c r="NIJ5" s="68"/>
      <c r="NIK5" s="68"/>
      <c r="NIL5" s="68"/>
      <c r="NIM5" s="68"/>
      <c r="NIN5" s="68"/>
      <c r="NIO5" s="68"/>
      <c r="NIP5" s="68"/>
      <c r="NIQ5" s="68"/>
      <c r="NIR5" s="68"/>
      <c r="NIS5" s="68"/>
      <c r="NIT5" s="68"/>
      <c r="NIU5" s="68"/>
      <c r="NIV5" s="68"/>
      <c r="NIW5" s="68"/>
      <c r="NIX5" s="68"/>
      <c r="NIY5" s="68"/>
      <c r="NIZ5" s="68"/>
      <c r="NJA5" s="68"/>
      <c r="NJB5" s="68"/>
      <c r="NJC5" s="68"/>
      <c r="NJD5" s="68"/>
      <c r="NJE5" s="68"/>
      <c r="NJF5" s="68"/>
      <c r="NJG5" s="68"/>
      <c r="NJH5" s="68"/>
      <c r="NJI5" s="68"/>
      <c r="NJJ5" s="68"/>
      <c r="NJK5" s="68"/>
      <c r="NJL5" s="68"/>
      <c r="NJM5" s="68"/>
      <c r="NJN5" s="68"/>
      <c r="NJO5" s="68"/>
      <c r="NJP5" s="68"/>
      <c r="NJQ5" s="68"/>
      <c r="NJR5" s="68"/>
      <c r="NJS5" s="68"/>
      <c r="NJT5" s="68"/>
      <c r="NJU5" s="68"/>
      <c r="NJV5" s="68"/>
      <c r="NJW5" s="68"/>
      <c r="NJX5" s="68"/>
      <c r="NJY5" s="68"/>
      <c r="NJZ5" s="68"/>
      <c r="NKA5" s="68"/>
      <c r="NKB5" s="68"/>
      <c r="NKC5" s="68"/>
      <c r="NKD5" s="68"/>
      <c r="NKE5" s="68"/>
      <c r="NKF5" s="68"/>
      <c r="NKG5" s="68"/>
      <c r="NKH5" s="68"/>
      <c r="NKI5" s="68"/>
      <c r="NKJ5" s="68"/>
      <c r="NKK5" s="68"/>
      <c r="NKL5" s="68"/>
      <c r="NKM5" s="68"/>
      <c r="NKN5" s="68"/>
      <c r="NKO5" s="68"/>
      <c r="NKP5" s="68"/>
      <c r="NKQ5" s="68"/>
      <c r="NKR5" s="68"/>
      <c r="NKS5" s="68"/>
      <c r="NKT5" s="68"/>
      <c r="NKU5" s="68"/>
      <c r="NKV5" s="68"/>
      <c r="NKW5" s="68"/>
      <c r="NKX5" s="68"/>
      <c r="NKY5" s="68"/>
      <c r="NKZ5" s="68"/>
      <c r="NLA5" s="68"/>
      <c r="NLB5" s="68"/>
      <c r="NLC5" s="68"/>
      <c r="NLD5" s="68"/>
      <c r="NLE5" s="68"/>
      <c r="NLF5" s="68"/>
      <c r="NLG5" s="68"/>
      <c r="NLH5" s="68"/>
      <c r="NLI5" s="68"/>
      <c r="NLJ5" s="68"/>
      <c r="NLK5" s="68"/>
      <c r="NLL5" s="68"/>
      <c r="NLM5" s="68"/>
      <c r="NLN5" s="68"/>
      <c r="NLO5" s="68"/>
      <c r="NLP5" s="68"/>
      <c r="NLQ5" s="68"/>
      <c r="NLR5" s="68"/>
      <c r="NLS5" s="68"/>
      <c r="NLT5" s="68"/>
      <c r="NLU5" s="68"/>
      <c r="NLV5" s="68"/>
      <c r="NLW5" s="68"/>
      <c r="NLX5" s="68"/>
      <c r="NLY5" s="68"/>
      <c r="NLZ5" s="68"/>
      <c r="NMA5" s="68"/>
      <c r="NMB5" s="68"/>
      <c r="NMC5" s="68"/>
      <c r="NMD5" s="68"/>
      <c r="NME5" s="68"/>
      <c r="NMF5" s="68"/>
      <c r="NMG5" s="68"/>
      <c r="NMH5" s="68"/>
      <c r="NMI5" s="68"/>
      <c r="NMJ5" s="68"/>
      <c r="NMK5" s="68"/>
      <c r="NML5" s="68"/>
      <c r="NMM5" s="68"/>
      <c r="NMN5" s="68"/>
      <c r="NMO5" s="68"/>
      <c r="NMP5" s="68"/>
      <c r="NMQ5" s="68"/>
      <c r="NMR5" s="68"/>
      <c r="NMS5" s="68"/>
      <c r="NMT5" s="68"/>
      <c r="NMU5" s="68"/>
      <c r="NMV5" s="68"/>
      <c r="NMW5" s="68"/>
      <c r="NMX5" s="68"/>
      <c r="NMY5" s="68"/>
      <c r="NMZ5" s="68"/>
      <c r="NNA5" s="68"/>
      <c r="NNB5" s="68"/>
      <c r="NNC5" s="68"/>
      <c r="NND5" s="68"/>
      <c r="NNE5" s="68"/>
      <c r="NNF5" s="68"/>
      <c r="NNG5" s="68"/>
      <c r="NNH5" s="68"/>
      <c r="NNI5" s="68"/>
      <c r="NNJ5" s="68"/>
      <c r="NNK5" s="68"/>
      <c r="NNL5" s="68"/>
      <c r="NNM5" s="68"/>
      <c r="NNN5" s="68"/>
      <c r="NNO5" s="68"/>
      <c r="NNP5" s="68"/>
      <c r="NNQ5" s="68"/>
      <c r="NNR5" s="68"/>
      <c r="NNS5" s="68"/>
      <c r="NNT5" s="68"/>
      <c r="NNU5" s="68"/>
      <c r="NNV5" s="68"/>
      <c r="NNW5" s="68"/>
      <c r="NNX5" s="68"/>
      <c r="NNY5" s="68"/>
      <c r="NNZ5" s="68"/>
      <c r="NOA5" s="68"/>
      <c r="NOB5" s="68"/>
      <c r="NOC5" s="68"/>
      <c r="NOD5" s="68"/>
      <c r="NOE5" s="68"/>
      <c r="NOF5" s="68"/>
      <c r="NOG5" s="68"/>
      <c r="NOH5" s="68"/>
      <c r="NOI5" s="68"/>
      <c r="NOJ5" s="68"/>
      <c r="NOK5" s="68"/>
      <c r="NOL5" s="68"/>
      <c r="NOM5" s="68"/>
      <c r="NON5" s="68"/>
      <c r="NOO5" s="68"/>
      <c r="NOP5" s="68"/>
      <c r="NOQ5" s="68"/>
      <c r="NOR5" s="68"/>
      <c r="NOS5" s="68"/>
      <c r="NOT5" s="68"/>
      <c r="NOU5" s="68"/>
      <c r="NOV5" s="68"/>
      <c r="NOW5" s="68"/>
      <c r="NOX5" s="68"/>
      <c r="NOY5" s="68"/>
      <c r="NOZ5" s="68"/>
      <c r="NPA5" s="68"/>
      <c r="NPB5" s="68"/>
      <c r="NPC5" s="68"/>
      <c r="NPD5" s="68"/>
      <c r="NPE5" s="68"/>
      <c r="NPF5" s="68"/>
      <c r="NPG5" s="68"/>
      <c r="NPH5" s="68"/>
      <c r="NPI5" s="68"/>
      <c r="NPJ5" s="68"/>
      <c r="NPK5" s="68"/>
      <c r="NPL5" s="68"/>
      <c r="NPM5" s="68"/>
      <c r="NPN5" s="68"/>
      <c r="NPO5" s="68"/>
      <c r="NPP5" s="68"/>
      <c r="NPQ5" s="68"/>
      <c r="NPR5" s="68"/>
      <c r="NPS5" s="68"/>
      <c r="NPT5" s="68"/>
      <c r="NPU5" s="68"/>
      <c r="NPV5" s="68"/>
      <c r="NPW5" s="68"/>
      <c r="NPX5" s="68"/>
      <c r="NPY5" s="68"/>
      <c r="NPZ5" s="68"/>
      <c r="NQA5" s="68"/>
      <c r="NQB5" s="68"/>
      <c r="NQC5" s="68"/>
      <c r="NQD5" s="68"/>
      <c r="NQE5" s="68"/>
      <c r="NQF5" s="68"/>
      <c r="NQG5" s="68"/>
      <c r="NQH5" s="68"/>
      <c r="NQI5" s="68"/>
      <c r="NQJ5" s="68"/>
      <c r="NQK5" s="68"/>
      <c r="NQL5" s="68"/>
      <c r="NQM5" s="68"/>
      <c r="NQN5" s="68"/>
      <c r="NQO5" s="68"/>
      <c r="NQP5" s="68"/>
      <c r="NQQ5" s="68"/>
      <c r="NQR5" s="68"/>
      <c r="NQS5" s="68"/>
      <c r="NQT5" s="68"/>
      <c r="NQU5" s="68"/>
      <c r="NQV5" s="68"/>
      <c r="NQW5" s="68"/>
      <c r="NQX5" s="68"/>
      <c r="NQY5" s="68"/>
      <c r="NQZ5" s="68"/>
      <c r="NRA5" s="68"/>
      <c r="NRB5" s="68"/>
      <c r="NRC5" s="68"/>
      <c r="NRD5" s="68"/>
      <c r="NRE5" s="68"/>
      <c r="NRF5" s="68"/>
      <c r="NRG5" s="68"/>
      <c r="NRH5" s="68"/>
      <c r="NRI5" s="68"/>
      <c r="NRJ5" s="68"/>
      <c r="NRK5" s="68"/>
      <c r="NRL5" s="68"/>
      <c r="NRM5" s="68"/>
      <c r="NRN5" s="68"/>
      <c r="NRO5" s="68"/>
      <c r="NRP5" s="68"/>
      <c r="NRQ5" s="68"/>
      <c r="NRR5" s="68"/>
      <c r="NRS5" s="68"/>
      <c r="NRT5" s="68"/>
      <c r="NRU5" s="68"/>
      <c r="NRV5" s="68"/>
      <c r="NRW5" s="68"/>
      <c r="NRX5" s="68"/>
      <c r="NRY5" s="68"/>
      <c r="NRZ5" s="68"/>
      <c r="NSA5" s="68"/>
      <c r="NSB5" s="68"/>
      <c r="NSC5" s="68"/>
      <c r="NSD5" s="68"/>
      <c r="NSE5" s="68"/>
      <c r="NSF5" s="68"/>
      <c r="NSG5" s="68"/>
      <c r="NSH5" s="68"/>
      <c r="NSI5" s="68"/>
      <c r="NSJ5" s="68"/>
      <c r="NSK5" s="68"/>
      <c r="NSL5" s="68"/>
      <c r="NSM5" s="68"/>
      <c r="NSN5" s="68"/>
      <c r="NSO5" s="68"/>
      <c r="NSP5" s="68"/>
      <c r="NSQ5" s="68"/>
      <c r="NSR5" s="68"/>
      <c r="NSS5" s="68"/>
      <c r="NST5" s="68"/>
      <c r="NSU5" s="68"/>
      <c r="NSV5" s="68"/>
      <c r="NSW5" s="68"/>
      <c r="NSX5" s="68"/>
      <c r="NSY5" s="68"/>
      <c r="NSZ5" s="68"/>
      <c r="NTA5" s="68"/>
      <c r="NTB5" s="68"/>
      <c r="NTC5" s="68"/>
      <c r="NTD5" s="68"/>
      <c r="NTE5" s="68"/>
      <c r="NTF5" s="68"/>
      <c r="NTG5" s="68"/>
      <c r="NTH5" s="68"/>
      <c r="NTI5" s="68"/>
      <c r="NTJ5" s="68"/>
      <c r="NTK5" s="68"/>
      <c r="NTL5" s="68"/>
      <c r="NTM5" s="68"/>
      <c r="NTN5" s="68"/>
      <c r="NTO5" s="68"/>
      <c r="NTP5" s="68"/>
      <c r="NTQ5" s="68"/>
      <c r="NTR5" s="68"/>
      <c r="NTS5" s="68"/>
      <c r="NTT5" s="68"/>
      <c r="NTU5" s="68"/>
      <c r="NTV5" s="68"/>
      <c r="NTW5" s="68"/>
      <c r="NTX5" s="68"/>
      <c r="NTY5" s="68"/>
      <c r="NTZ5" s="68"/>
      <c r="NUA5" s="68"/>
      <c r="NUB5" s="68"/>
      <c r="NUC5" s="68"/>
      <c r="NUD5" s="68"/>
      <c r="NUE5" s="68"/>
      <c r="NUF5" s="68"/>
      <c r="NUG5" s="68"/>
      <c r="NUH5" s="68"/>
      <c r="NUI5" s="68"/>
      <c r="NUJ5" s="68"/>
      <c r="NUK5" s="68"/>
      <c r="NUL5" s="68"/>
      <c r="NUM5" s="68"/>
      <c r="NUN5" s="68"/>
      <c r="NUO5" s="68"/>
      <c r="NUP5" s="68"/>
      <c r="NUQ5" s="68"/>
      <c r="NUR5" s="68"/>
      <c r="NUS5" s="68"/>
      <c r="NUT5" s="68"/>
      <c r="NUU5" s="68"/>
      <c r="NUV5" s="68"/>
      <c r="NUW5" s="68"/>
      <c r="NUX5" s="68"/>
      <c r="NUY5" s="68"/>
      <c r="NUZ5" s="68"/>
      <c r="NVA5" s="68"/>
      <c r="NVB5" s="68"/>
      <c r="NVC5" s="68"/>
      <c r="NVD5" s="68"/>
      <c r="NVE5" s="68"/>
      <c r="NVF5" s="68"/>
      <c r="NVG5" s="68"/>
      <c r="NVH5" s="68"/>
      <c r="NVI5" s="68"/>
      <c r="NVJ5" s="68"/>
      <c r="NVK5" s="68"/>
      <c r="NVL5" s="68"/>
      <c r="NVM5" s="68"/>
      <c r="NVN5" s="68"/>
      <c r="NVO5" s="68"/>
      <c r="NVP5" s="68"/>
      <c r="NVQ5" s="68"/>
      <c r="NVR5" s="68"/>
      <c r="NVS5" s="68"/>
      <c r="NVT5" s="68"/>
      <c r="NVU5" s="68"/>
      <c r="NVV5" s="68"/>
      <c r="NVW5" s="68"/>
      <c r="NVX5" s="68"/>
      <c r="NVY5" s="68"/>
      <c r="NVZ5" s="68"/>
      <c r="NWA5" s="68"/>
      <c r="NWB5" s="68"/>
      <c r="NWC5" s="68"/>
      <c r="NWD5" s="68"/>
      <c r="NWE5" s="68"/>
      <c r="NWF5" s="68"/>
      <c r="NWG5" s="68"/>
      <c r="NWH5" s="68"/>
      <c r="NWI5" s="68"/>
      <c r="NWJ5" s="68"/>
      <c r="NWK5" s="68"/>
      <c r="NWL5" s="68"/>
      <c r="NWM5" s="68"/>
      <c r="NWN5" s="68"/>
      <c r="NWO5" s="68"/>
      <c r="NWP5" s="68"/>
      <c r="NWQ5" s="68"/>
      <c r="NWR5" s="68"/>
      <c r="NWS5" s="68"/>
      <c r="NWT5" s="68"/>
      <c r="NWU5" s="68"/>
      <c r="NWV5" s="68"/>
      <c r="NWW5" s="68"/>
      <c r="NWX5" s="68"/>
      <c r="NWY5" s="68"/>
      <c r="NWZ5" s="68"/>
      <c r="NXA5" s="68"/>
      <c r="NXB5" s="68"/>
      <c r="NXC5" s="68"/>
      <c r="NXD5" s="68"/>
      <c r="NXE5" s="68"/>
      <c r="NXF5" s="68"/>
      <c r="NXG5" s="68"/>
      <c r="NXH5" s="68"/>
      <c r="NXI5" s="68"/>
      <c r="NXJ5" s="68"/>
      <c r="NXK5" s="68"/>
      <c r="NXL5" s="68"/>
      <c r="NXM5" s="68"/>
      <c r="NXN5" s="68"/>
      <c r="NXO5" s="68"/>
      <c r="NXP5" s="68"/>
      <c r="NXQ5" s="68"/>
      <c r="NXR5" s="68"/>
      <c r="NXS5" s="68"/>
      <c r="NXT5" s="68"/>
      <c r="NXU5" s="68"/>
      <c r="NXV5" s="68"/>
      <c r="NXW5" s="68"/>
      <c r="NXX5" s="68"/>
      <c r="NXY5" s="68"/>
      <c r="NXZ5" s="68"/>
      <c r="NYA5" s="68"/>
      <c r="NYB5" s="68"/>
      <c r="NYC5" s="68"/>
      <c r="NYD5" s="68"/>
      <c r="NYE5" s="68"/>
      <c r="NYF5" s="68"/>
      <c r="NYG5" s="68"/>
      <c r="NYH5" s="68"/>
      <c r="NYI5" s="68"/>
      <c r="NYJ5" s="68"/>
      <c r="NYK5" s="68"/>
      <c r="NYL5" s="68"/>
      <c r="NYM5" s="68"/>
      <c r="NYN5" s="68"/>
      <c r="NYO5" s="68"/>
      <c r="NYP5" s="68"/>
      <c r="NYQ5" s="68"/>
      <c r="NYR5" s="68"/>
      <c r="NYS5" s="68"/>
      <c r="NYT5" s="68"/>
      <c r="NYU5" s="68"/>
      <c r="NYV5" s="68"/>
      <c r="NYW5" s="68"/>
      <c r="NYX5" s="68"/>
      <c r="NYY5" s="68"/>
      <c r="NYZ5" s="68"/>
      <c r="NZA5" s="68"/>
      <c r="NZB5" s="68"/>
      <c r="NZC5" s="68"/>
      <c r="NZD5" s="68"/>
      <c r="NZE5" s="68"/>
      <c r="NZF5" s="68"/>
      <c r="NZG5" s="68"/>
      <c r="NZH5" s="68"/>
      <c r="NZI5" s="68"/>
      <c r="NZJ5" s="68"/>
      <c r="NZK5" s="68"/>
      <c r="NZL5" s="68"/>
      <c r="NZM5" s="68"/>
      <c r="NZN5" s="68"/>
      <c r="NZO5" s="68"/>
      <c r="NZP5" s="68"/>
      <c r="NZQ5" s="68"/>
      <c r="NZR5" s="68"/>
      <c r="NZS5" s="68"/>
      <c r="NZT5" s="68"/>
      <c r="NZU5" s="68"/>
      <c r="NZV5" s="68"/>
      <c r="NZW5" s="68"/>
      <c r="NZX5" s="68"/>
      <c r="NZY5" s="68"/>
      <c r="NZZ5" s="68"/>
      <c r="OAA5" s="68"/>
      <c r="OAB5" s="68"/>
      <c r="OAC5" s="68"/>
      <c r="OAD5" s="68"/>
      <c r="OAE5" s="68"/>
      <c r="OAF5" s="68"/>
      <c r="OAG5" s="68"/>
      <c r="OAH5" s="68"/>
      <c r="OAI5" s="68"/>
      <c r="OAJ5" s="68"/>
      <c r="OAK5" s="68"/>
      <c r="OAL5" s="68"/>
      <c r="OAM5" s="68"/>
      <c r="OAN5" s="68"/>
      <c r="OAO5" s="68"/>
      <c r="OAP5" s="68"/>
      <c r="OAQ5" s="68"/>
      <c r="OAR5" s="68"/>
      <c r="OAS5" s="68"/>
      <c r="OAT5" s="68"/>
      <c r="OAU5" s="68"/>
      <c r="OAV5" s="68"/>
      <c r="OAW5" s="68"/>
      <c r="OAX5" s="68"/>
      <c r="OAY5" s="68"/>
      <c r="OAZ5" s="68"/>
      <c r="OBA5" s="68"/>
      <c r="OBB5" s="68"/>
      <c r="OBC5" s="68"/>
      <c r="OBD5" s="68"/>
      <c r="OBE5" s="68"/>
      <c r="OBF5" s="68"/>
      <c r="OBG5" s="68"/>
      <c r="OBH5" s="68"/>
      <c r="OBI5" s="68"/>
      <c r="OBJ5" s="68"/>
      <c r="OBK5" s="68"/>
      <c r="OBL5" s="68"/>
      <c r="OBM5" s="68"/>
      <c r="OBN5" s="68"/>
      <c r="OBO5" s="68"/>
      <c r="OBP5" s="68"/>
      <c r="OBQ5" s="68"/>
      <c r="OBR5" s="68"/>
      <c r="OBS5" s="68"/>
      <c r="OBT5" s="68"/>
      <c r="OBU5" s="68"/>
      <c r="OBV5" s="68"/>
      <c r="OBW5" s="68"/>
      <c r="OBX5" s="68"/>
      <c r="OBY5" s="68"/>
      <c r="OBZ5" s="68"/>
      <c r="OCA5" s="68"/>
      <c r="OCB5" s="68"/>
      <c r="OCC5" s="68"/>
      <c r="OCD5" s="68"/>
      <c r="OCE5" s="68"/>
      <c r="OCF5" s="68"/>
      <c r="OCG5" s="68"/>
      <c r="OCH5" s="68"/>
      <c r="OCI5" s="68"/>
      <c r="OCJ5" s="68"/>
      <c r="OCK5" s="68"/>
      <c r="OCL5" s="68"/>
      <c r="OCM5" s="68"/>
      <c r="OCN5" s="68"/>
      <c r="OCO5" s="68"/>
      <c r="OCP5" s="68"/>
      <c r="OCQ5" s="68"/>
      <c r="OCR5" s="68"/>
      <c r="OCS5" s="68"/>
      <c r="OCT5" s="68"/>
      <c r="OCU5" s="68"/>
      <c r="OCV5" s="68"/>
      <c r="OCW5" s="68"/>
      <c r="OCX5" s="68"/>
      <c r="OCY5" s="68"/>
      <c r="OCZ5" s="68"/>
      <c r="ODA5" s="68"/>
      <c r="ODB5" s="68"/>
      <c r="ODC5" s="68"/>
      <c r="ODD5" s="68"/>
      <c r="ODE5" s="68"/>
      <c r="ODF5" s="68"/>
      <c r="ODG5" s="68"/>
      <c r="ODH5" s="68"/>
      <c r="ODI5" s="68"/>
      <c r="ODJ5" s="68"/>
      <c r="ODK5" s="68"/>
      <c r="ODL5" s="68"/>
      <c r="ODM5" s="68"/>
      <c r="ODN5" s="68"/>
      <c r="ODO5" s="68"/>
      <c r="ODP5" s="68"/>
      <c r="ODQ5" s="68"/>
      <c r="ODR5" s="68"/>
      <c r="ODS5" s="68"/>
      <c r="ODT5" s="68"/>
      <c r="ODU5" s="68"/>
      <c r="ODV5" s="68"/>
      <c r="ODW5" s="68"/>
      <c r="ODX5" s="68"/>
      <c r="ODY5" s="68"/>
      <c r="ODZ5" s="68"/>
      <c r="OEA5" s="68"/>
      <c r="OEB5" s="68"/>
      <c r="OEC5" s="68"/>
      <c r="OED5" s="68"/>
      <c r="OEE5" s="68"/>
      <c r="OEF5" s="68"/>
      <c r="OEG5" s="68"/>
      <c r="OEH5" s="68"/>
      <c r="OEI5" s="68"/>
      <c r="OEJ5" s="68"/>
      <c r="OEK5" s="68"/>
      <c r="OEL5" s="68"/>
      <c r="OEM5" s="68"/>
      <c r="OEN5" s="68"/>
      <c r="OEO5" s="68"/>
      <c r="OEP5" s="68"/>
      <c r="OEQ5" s="68"/>
      <c r="OER5" s="68"/>
      <c r="OES5" s="68"/>
      <c r="OET5" s="68"/>
      <c r="OEU5" s="68"/>
      <c r="OEV5" s="68"/>
      <c r="OEW5" s="68"/>
      <c r="OEX5" s="68"/>
      <c r="OEY5" s="68"/>
      <c r="OEZ5" s="68"/>
      <c r="OFA5" s="68"/>
      <c r="OFB5" s="68"/>
      <c r="OFC5" s="68"/>
      <c r="OFD5" s="68"/>
      <c r="OFE5" s="68"/>
      <c r="OFF5" s="68"/>
      <c r="OFG5" s="68"/>
      <c r="OFH5" s="68"/>
      <c r="OFI5" s="68"/>
      <c r="OFJ5" s="68"/>
      <c r="OFK5" s="68"/>
      <c r="OFL5" s="68"/>
      <c r="OFM5" s="68"/>
      <c r="OFN5" s="68"/>
      <c r="OFO5" s="68"/>
      <c r="OFP5" s="68"/>
      <c r="OFQ5" s="68"/>
      <c r="OFR5" s="68"/>
      <c r="OFS5" s="68"/>
      <c r="OFT5" s="68"/>
      <c r="OFU5" s="68"/>
      <c r="OFV5" s="68"/>
      <c r="OFW5" s="68"/>
      <c r="OFX5" s="68"/>
      <c r="OFY5" s="68"/>
      <c r="OFZ5" s="68"/>
      <c r="OGA5" s="68"/>
      <c r="OGB5" s="68"/>
      <c r="OGC5" s="68"/>
      <c r="OGD5" s="68"/>
      <c r="OGE5" s="68"/>
      <c r="OGF5" s="68"/>
      <c r="OGG5" s="68"/>
      <c r="OGH5" s="68"/>
      <c r="OGI5" s="68"/>
      <c r="OGJ5" s="68"/>
      <c r="OGK5" s="68"/>
      <c r="OGL5" s="68"/>
      <c r="OGM5" s="68"/>
      <c r="OGN5" s="68"/>
      <c r="OGO5" s="68"/>
      <c r="OGP5" s="68"/>
      <c r="OGQ5" s="68"/>
      <c r="OGR5" s="68"/>
      <c r="OGS5" s="68"/>
      <c r="OGT5" s="68"/>
      <c r="OGU5" s="68"/>
      <c r="OGV5" s="68"/>
      <c r="OGW5" s="68"/>
      <c r="OGX5" s="68"/>
      <c r="OGY5" s="68"/>
      <c r="OGZ5" s="68"/>
      <c r="OHA5" s="68"/>
      <c r="OHB5" s="68"/>
      <c r="OHC5" s="68"/>
      <c r="OHD5" s="68"/>
      <c r="OHE5" s="68"/>
      <c r="OHF5" s="68"/>
      <c r="OHG5" s="68"/>
      <c r="OHH5" s="68"/>
      <c r="OHI5" s="68"/>
      <c r="OHJ5" s="68"/>
      <c r="OHK5" s="68"/>
      <c r="OHL5" s="68"/>
      <c r="OHM5" s="68"/>
      <c r="OHN5" s="68"/>
      <c r="OHO5" s="68"/>
      <c r="OHP5" s="68"/>
      <c r="OHQ5" s="68"/>
      <c r="OHR5" s="68"/>
      <c r="OHS5" s="68"/>
      <c r="OHT5" s="68"/>
      <c r="OHU5" s="68"/>
      <c r="OHV5" s="68"/>
      <c r="OHW5" s="68"/>
      <c r="OHX5" s="68"/>
      <c r="OHY5" s="68"/>
      <c r="OHZ5" s="68"/>
      <c r="OIA5" s="68"/>
      <c r="OIB5" s="68"/>
      <c r="OIC5" s="68"/>
      <c r="OID5" s="68"/>
      <c r="OIE5" s="68"/>
      <c r="OIF5" s="68"/>
      <c r="OIG5" s="68"/>
      <c r="OIH5" s="68"/>
      <c r="OII5" s="68"/>
      <c r="OIJ5" s="68"/>
      <c r="OIK5" s="68"/>
      <c r="OIL5" s="68"/>
      <c r="OIM5" s="68"/>
      <c r="OIN5" s="68"/>
      <c r="OIO5" s="68"/>
      <c r="OIP5" s="68"/>
      <c r="OIQ5" s="68"/>
      <c r="OIR5" s="68"/>
      <c r="OIS5" s="68"/>
      <c r="OIT5" s="68"/>
      <c r="OIU5" s="68"/>
      <c r="OIV5" s="68"/>
      <c r="OIW5" s="68"/>
      <c r="OIX5" s="68"/>
      <c r="OIY5" s="68"/>
      <c r="OIZ5" s="68"/>
      <c r="OJA5" s="68"/>
      <c r="OJB5" s="68"/>
      <c r="OJC5" s="68"/>
      <c r="OJD5" s="68"/>
      <c r="OJE5" s="68"/>
      <c r="OJF5" s="68"/>
      <c r="OJG5" s="68"/>
      <c r="OJH5" s="68"/>
      <c r="OJI5" s="68"/>
      <c r="OJJ5" s="68"/>
      <c r="OJK5" s="68"/>
      <c r="OJL5" s="68"/>
      <c r="OJM5" s="68"/>
      <c r="OJN5" s="68"/>
      <c r="OJO5" s="68"/>
      <c r="OJP5" s="68"/>
      <c r="OJQ5" s="68"/>
      <c r="OJR5" s="68"/>
      <c r="OJS5" s="68"/>
      <c r="OJT5" s="68"/>
      <c r="OJU5" s="68"/>
      <c r="OJV5" s="68"/>
      <c r="OJW5" s="68"/>
      <c r="OJX5" s="68"/>
      <c r="OJY5" s="68"/>
      <c r="OJZ5" s="68"/>
      <c r="OKA5" s="68"/>
      <c r="OKB5" s="68"/>
      <c r="OKC5" s="68"/>
      <c r="OKD5" s="68"/>
      <c r="OKE5" s="68"/>
      <c r="OKF5" s="68"/>
      <c r="OKG5" s="68"/>
      <c r="OKH5" s="68"/>
      <c r="OKI5" s="68"/>
      <c r="OKJ5" s="68"/>
      <c r="OKK5" s="68"/>
      <c r="OKL5" s="68"/>
      <c r="OKM5" s="68"/>
      <c r="OKN5" s="68"/>
      <c r="OKO5" s="68"/>
      <c r="OKP5" s="68"/>
      <c r="OKQ5" s="68"/>
      <c r="OKR5" s="68"/>
      <c r="OKS5" s="68"/>
      <c r="OKT5" s="68"/>
      <c r="OKU5" s="68"/>
      <c r="OKV5" s="68"/>
      <c r="OKW5" s="68"/>
      <c r="OKX5" s="68"/>
      <c r="OKY5" s="68"/>
      <c r="OKZ5" s="68"/>
      <c r="OLA5" s="68"/>
      <c r="OLB5" s="68"/>
      <c r="OLC5" s="68"/>
      <c r="OLD5" s="68"/>
      <c r="OLE5" s="68"/>
      <c r="OLF5" s="68"/>
      <c r="OLG5" s="68"/>
      <c r="OLH5" s="68"/>
      <c r="OLI5" s="68"/>
      <c r="OLJ5" s="68"/>
      <c r="OLK5" s="68"/>
      <c r="OLL5" s="68"/>
      <c r="OLM5" s="68"/>
      <c r="OLN5" s="68"/>
      <c r="OLO5" s="68"/>
      <c r="OLP5" s="68"/>
      <c r="OLQ5" s="68"/>
      <c r="OLR5" s="68"/>
      <c r="OLS5" s="68"/>
      <c r="OLT5" s="68"/>
      <c r="OLU5" s="68"/>
      <c r="OLV5" s="68"/>
      <c r="OLW5" s="68"/>
      <c r="OLX5" s="68"/>
      <c r="OLY5" s="68"/>
      <c r="OLZ5" s="68"/>
      <c r="OMA5" s="68"/>
      <c r="OMB5" s="68"/>
      <c r="OMC5" s="68"/>
      <c r="OMD5" s="68"/>
      <c r="OME5" s="68"/>
      <c r="OMF5" s="68"/>
      <c r="OMG5" s="68"/>
      <c r="OMH5" s="68"/>
      <c r="OMI5" s="68"/>
      <c r="OMJ5" s="68"/>
      <c r="OMK5" s="68"/>
      <c r="OML5" s="68"/>
      <c r="OMM5" s="68"/>
      <c r="OMN5" s="68"/>
      <c r="OMO5" s="68"/>
      <c r="OMP5" s="68"/>
      <c r="OMQ5" s="68"/>
      <c r="OMR5" s="68"/>
      <c r="OMS5" s="68"/>
      <c r="OMT5" s="68"/>
      <c r="OMU5" s="68"/>
      <c r="OMV5" s="68"/>
      <c r="OMW5" s="68"/>
      <c r="OMX5" s="68"/>
      <c r="OMY5" s="68"/>
      <c r="OMZ5" s="68"/>
      <c r="ONA5" s="68"/>
      <c r="ONB5" s="68"/>
      <c r="ONC5" s="68"/>
      <c r="OND5" s="68"/>
      <c r="ONE5" s="68"/>
      <c r="ONF5" s="68"/>
      <c r="ONG5" s="68"/>
      <c r="ONH5" s="68"/>
      <c r="ONI5" s="68"/>
      <c r="ONJ5" s="68"/>
      <c r="ONK5" s="68"/>
      <c r="ONL5" s="68"/>
      <c r="ONM5" s="68"/>
      <c r="ONN5" s="68"/>
      <c r="ONO5" s="68"/>
      <c r="ONP5" s="68"/>
      <c r="ONQ5" s="68"/>
      <c r="ONR5" s="68"/>
      <c r="ONS5" s="68"/>
      <c r="ONT5" s="68"/>
      <c r="ONU5" s="68"/>
      <c r="ONV5" s="68"/>
      <c r="ONW5" s="68"/>
      <c r="ONX5" s="68"/>
      <c r="ONY5" s="68"/>
      <c r="ONZ5" s="68"/>
      <c r="OOA5" s="68"/>
      <c r="OOB5" s="68"/>
      <c r="OOC5" s="68"/>
      <c r="OOD5" s="68"/>
      <c r="OOE5" s="68"/>
      <c r="OOF5" s="68"/>
      <c r="OOG5" s="68"/>
      <c r="OOH5" s="68"/>
      <c r="OOI5" s="68"/>
      <c r="OOJ5" s="68"/>
      <c r="OOK5" s="68"/>
      <c r="OOL5" s="68"/>
      <c r="OOM5" s="68"/>
      <c r="OON5" s="68"/>
      <c r="OOO5" s="68"/>
      <c r="OOP5" s="68"/>
      <c r="OOQ5" s="68"/>
      <c r="OOR5" s="68"/>
      <c r="OOS5" s="68"/>
      <c r="OOT5" s="68"/>
      <c r="OOU5" s="68"/>
      <c r="OOV5" s="68"/>
      <c r="OOW5" s="68"/>
      <c r="OOX5" s="68"/>
      <c r="OOY5" s="68"/>
      <c r="OOZ5" s="68"/>
      <c r="OPA5" s="68"/>
      <c r="OPB5" s="68"/>
      <c r="OPC5" s="68"/>
      <c r="OPD5" s="68"/>
      <c r="OPE5" s="68"/>
      <c r="OPF5" s="68"/>
      <c r="OPG5" s="68"/>
      <c r="OPH5" s="68"/>
      <c r="OPI5" s="68"/>
      <c r="OPJ5" s="68"/>
      <c r="OPK5" s="68"/>
      <c r="OPL5" s="68"/>
      <c r="OPM5" s="68"/>
      <c r="OPN5" s="68"/>
      <c r="OPO5" s="68"/>
      <c r="OPP5" s="68"/>
      <c r="OPQ5" s="68"/>
      <c r="OPR5" s="68"/>
      <c r="OPS5" s="68"/>
      <c r="OPT5" s="68"/>
      <c r="OPU5" s="68"/>
      <c r="OPV5" s="68"/>
      <c r="OPW5" s="68"/>
      <c r="OPX5" s="68"/>
      <c r="OPY5" s="68"/>
      <c r="OPZ5" s="68"/>
      <c r="OQA5" s="68"/>
      <c r="OQB5" s="68"/>
      <c r="OQC5" s="68"/>
      <c r="OQD5" s="68"/>
      <c r="OQE5" s="68"/>
      <c r="OQF5" s="68"/>
      <c r="OQG5" s="68"/>
      <c r="OQH5" s="68"/>
      <c r="OQI5" s="68"/>
      <c r="OQJ5" s="68"/>
      <c r="OQK5" s="68"/>
      <c r="OQL5" s="68"/>
      <c r="OQM5" s="68"/>
      <c r="OQN5" s="68"/>
      <c r="OQO5" s="68"/>
      <c r="OQP5" s="68"/>
      <c r="OQQ5" s="68"/>
      <c r="OQR5" s="68"/>
      <c r="OQS5" s="68"/>
      <c r="OQT5" s="68"/>
      <c r="OQU5" s="68"/>
      <c r="OQV5" s="68"/>
      <c r="OQW5" s="68"/>
      <c r="OQX5" s="68"/>
      <c r="OQY5" s="68"/>
      <c r="OQZ5" s="68"/>
      <c r="ORA5" s="68"/>
      <c r="ORB5" s="68"/>
      <c r="ORC5" s="68"/>
      <c r="ORD5" s="68"/>
      <c r="ORE5" s="68"/>
      <c r="ORF5" s="68"/>
      <c r="ORG5" s="68"/>
      <c r="ORH5" s="68"/>
      <c r="ORI5" s="68"/>
      <c r="ORJ5" s="68"/>
      <c r="ORK5" s="68"/>
      <c r="ORL5" s="68"/>
      <c r="ORM5" s="68"/>
      <c r="ORN5" s="68"/>
      <c r="ORO5" s="68"/>
      <c r="ORP5" s="68"/>
      <c r="ORQ5" s="68"/>
      <c r="ORR5" s="68"/>
      <c r="ORS5" s="68"/>
      <c r="ORT5" s="68"/>
      <c r="ORU5" s="68"/>
      <c r="ORV5" s="68"/>
      <c r="ORW5" s="68"/>
      <c r="ORX5" s="68"/>
      <c r="ORY5" s="68"/>
      <c r="ORZ5" s="68"/>
      <c r="OSA5" s="68"/>
      <c r="OSB5" s="68"/>
      <c r="OSC5" s="68"/>
      <c r="OSD5" s="68"/>
      <c r="OSE5" s="68"/>
      <c r="OSF5" s="68"/>
      <c r="OSG5" s="68"/>
      <c r="OSH5" s="68"/>
      <c r="OSI5" s="68"/>
      <c r="OSJ5" s="68"/>
      <c r="OSK5" s="68"/>
      <c r="OSL5" s="68"/>
      <c r="OSM5" s="68"/>
      <c r="OSN5" s="68"/>
      <c r="OSO5" s="68"/>
      <c r="OSP5" s="68"/>
      <c r="OSQ5" s="68"/>
      <c r="OSR5" s="68"/>
      <c r="OSS5" s="68"/>
      <c r="OST5" s="68"/>
      <c r="OSU5" s="68"/>
      <c r="OSV5" s="68"/>
      <c r="OSW5" s="68"/>
      <c r="OSX5" s="68"/>
      <c r="OSY5" s="68"/>
      <c r="OSZ5" s="68"/>
      <c r="OTA5" s="68"/>
      <c r="OTB5" s="68"/>
      <c r="OTC5" s="68"/>
      <c r="OTD5" s="68"/>
      <c r="OTE5" s="68"/>
      <c r="OTF5" s="68"/>
      <c r="OTG5" s="68"/>
      <c r="OTH5" s="68"/>
      <c r="OTI5" s="68"/>
      <c r="OTJ5" s="68"/>
      <c r="OTK5" s="68"/>
      <c r="OTL5" s="68"/>
      <c r="OTM5" s="68"/>
      <c r="OTN5" s="68"/>
      <c r="OTO5" s="68"/>
      <c r="OTP5" s="68"/>
      <c r="OTQ5" s="68"/>
      <c r="OTR5" s="68"/>
      <c r="OTS5" s="68"/>
      <c r="OTT5" s="68"/>
      <c r="OTU5" s="68"/>
      <c r="OTV5" s="68"/>
      <c r="OTW5" s="68"/>
      <c r="OTX5" s="68"/>
      <c r="OTY5" s="68"/>
      <c r="OTZ5" s="68"/>
      <c r="OUA5" s="68"/>
      <c r="OUB5" s="68"/>
      <c r="OUC5" s="68"/>
      <c r="OUD5" s="68"/>
      <c r="OUE5" s="68"/>
      <c r="OUF5" s="68"/>
      <c r="OUG5" s="68"/>
      <c r="OUH5" s="68"/>
      <c r="OUI5" s="68"/>
      <c r="OUJ5" s="68"/>
      <c r="OUK5" s="68"/>
      <c r="OUL5" s="68"/>
      <c r="OUM5" s="68"/>
      <c r="OUN5" s="68"/>
      <c r="OUO5" s="68"/>
      <c r="OUP5" s="68"/>
      <c r="OUQ5" s="68"/>
      <c r="OUR5" s="68"/>
      <c r="OUS5" s="68"/>
      <c r="OUT5" s="68"/>
      <c r="OUU5" s="68"/>
      <c r="OUV5" s="68"/>
      <c r="OUW5" s="68"/>
      <c r="OUX5" s="68"/>
      <c r="OUY5" s="68"/>
      <c r="OUZ5" s="68"/>
      <c r="OVA5" s="68"/>
      <c r="OVB5" s="68"/>
      <c r="OVC5" s="68"/>
      <c r="OVD5" s="68"/>
      <c r="OVE5" s="68"/>
      <c r="OVF5" s="68"/>
      <c r="OVG5" s="68"/>
      <c r="OVH5" s="68"/>
      <c r="OVI5" s="68"/>
      <c r="OVJ5" s="68"/>
      <c r="OVK5" s="68"/>
      <c r="OVL5" s="68"/>
      <c r="OVM5" s="68"/>
      <c r="OVN5" s="68"/>
      <c r="OVO5" s="68"/>
      <c r="OVP5" s="68"/>
      <c r="OVQ5" s="68"/>
      <c r="OVR5" s="68"/>
      <c r="OVS5" s="68"/>
      <c r="OVT5" s="68"/>
      <c r="OVU5" s="68"/>
      <c r="OVV5" s="68"/>
      <c r="OVW5" s="68"/>
      <c r="OVX5" s="68"/>
      <c r="OVY5" s="68"/>
      <c r="OVZ5" s="68"/>
      <c r="OWA5" s="68"/>
      <c r="OWB5" s="68"/>
      <c r="OWC5" s="68"/>
      <c r="OWD5" s="68"/>
      <c r="OWE5" s="68"/>
      <c r="OWF5" s="68"/>
      <c r="OWG5" s="68"/>
      <c r="OWH5" s="68"/>
      <c r="OWI5" s="68"/>
      <c r="OWJ5" s="68"/>
      <c r="OWK5" s="68"/>
      <c r="OWL5" s="68"/>
      <c r="OWM5" s="68"/>
      <c r="OWN5" s="68"/>
      <c r="OWO5" s="68"/>
      <c r="OWP5" s="68"/>
      <c r="OWQ5" s="68"/>
      <c r="OWR5" s="68"/>
      <c r="OWS5" s="68"/>
      <c r="OWT5" s="68"/>
      <c r="OWU5" s="68"/>
      <c r="OWV5" s="68"/>
      <c r="OWW5" s="68"/>
      <c r="OWX5" s="68"/>
      <c r="OWY5" s="68"/>
      <c r="OWZ5" s="68"/>
      <c r="OXA5" s="68"/>
      <c r="OXB5" s="68"/>
      <c r="OXC5" s="68"/>
      <c r="OXD5" s="68"/>
      <c r="OXE5" s="68"/>
      <c r="OXF5" s="68"/>
      <c r="OXG5" s="68"/>
      <c r="OXH5" s="68"/>
      <c r="OXI5" s="68"/>
      <c r="OXJ5" s="68"/>
      <c r="OXK5" s="68"/>
      <c r="OXL5" s="68"/>
      <c r="OXM5" s="68"/>
      <c r="OXN5" s="68"/>
      <c r="OXO5" s="68"/>
      <c r="OXP5" s="68"/>
      <c r="OXQ5" s="68"/>
      <c r="OXR5" s="68"/>
      <c r="OXS5" s="68"/>
      <c r="OXT5" s="68"/>
      <c r="OXU5" s="68"/>
      <c r="OXV5" s="68"/>
      <c r="OXW5" s="68"/>
      <c r="OXX5" s="68"/>
      <c r="OXY5" s="68"/>
      <c r="OXZ5" s="68"/>
      <c r="OYA5" s="68"/>
      <c r="OYB5" s="68"/>
      <c r="OYC5" s="68"/>
      <c r="OYD5" s="68"/>
      <c r="OYE5" s="68"/>
      <c r="OYF5" s="68"/>
      <c r="OYG5" s="68"/>
      <c r="OYH5" s="68"/>
      <c r="OYI5" s="68"/>
      <c r="OYJ5" s="68"/>
      <c r="OYK5" s="68"/>
      <c r="OYL5" s="68"/>
      <c r="OYM5" s="68"/>
      <c r="OYN5" s="68"/>
      <c r="OYO5" s="68"/>
      <c r="OYP5" s="68"/>
      <c r="OYQ5" s="68"/>
      <c r="OYR5" s="68"/>
      <c r="OYS5" s="68"/>
      <c r="OYT5" s="68"/>
      <c r="OYU5" s="68"/>
      <c r="OYV5" s="68"/>
      <c r="OYW5" s="68"/>
      <c r="OYX5" s="68"/>
      <c r="OYY5" s="68"/>
      <c r="OYZ5" s="68"/>
      <c r="OZA5" s="68"/>
      <c r="OZB5" s="68"/>
      <c r="OZC5" s="68"/>
      <c r="OZD5" s="68"/>
      <c r="OZE5" s="68"/>
      <c r="OZF5" s="68"/>
      <c r="OZG5" s="68"/>
      <c r="OZH5" s="68"/>
      <c r="OZI5" s="68"/>
      <c r="OZJ5" s="68"/>
      <c r="OZK5" s="68"/>
      <c r="OZL5" s="68"/>
      <c r="OZM5" s="68"/>
      <c r="OZN5" s="68"/>
      <c r="OZO5" s="68"/>
      <c r="OZP5" s="68"/>
      <c r="OZQ5" s="68"/>
      <c r="OZR5" s="68"/>
      <c r="OZS5" s="68"/>
      <c r="OZT5" s="68"/>
      <c r="OZU5" s="68"/>
      <c r="OZV5" s="68"/>
      <c r="OZW5" s="68"/>
      <c r="OZX5" s="68"/>
      <c r="OZY5" s="68"/>
      <c r="OZZ5" s="68"/>
      <c r="PAA5" s="68"/>
      <c r="PAB5" s="68"/>
      <c r="PAC5" s="68"/>
      <c r="PAD5" s="68"/>
      <c r="PAE5" s="68"/>
      <c r="PAF5" s="68"/>
      <c r="PAG5" s="68"/>
      <c r="PAH5" s="68"/>
      <c r="PAI5" s="68"/>
      <c r="PAJ5" s="68"/>
      <c r="PAK5" s="68"/>
      <c r="PAL5" s="68"/>
      <c r="PAM5" s="68"/>
      <c r="PAN5" s="68"/>
      <c r="PAO5" s="68"/>
      <c r="PAP5" s="68"/>
      <c r="PAQ5" s="68"/>
      <c r="PAR5" s="68"/>
      <c r="PAS5" s="68"/>
      <c r="PAT5" s="68"/>
      <c r="PAU5" s="68"/>
      <c r="PAV5" s="68"/>
      <c r="PAW5" s="68"/>
      <c r="PAX5" s="68"/>
      <c r="PAY5" s="68"/>
      <c r="PAZ5" s="68"/>
      <c r="PBA5" s="68"/>
      <c r="PBB5" s="68"/>
      <c r="PBC5" s="68"/>
      <c r="PBD5" s="68"/>
      <c r="PBE5" s="68"/>
      <c r="PBF5" s="68"/>
      <c r="PBG5" s="68"/>
      <c r="PBH5" s="68"/>
      <c r="PBI5" s="68"/>
      <c r="PBJ5" s="68"/>
      <c r="PBK5" s="68"/>
      <c r="PBL5" s="68"/>
      <c r="PBM5" s="68"/>
      <c r="PBN5" s="68"/>
      <c r="PBO5" s="68"/>
      <c r="PBP5" s="68"/>
      <c r="PBQ5" s="68"/>
      <c r="PBR5" s="68"/>
      <c r="PBS5" s="68"/>
      <c r="PBT5" s="68"/>
      <c r="PBU5" s="68"/>
      <c r="PBV5" s="68"/>
      <c r="PBW5" s="68"/>
      <c r="PBX5" s="68"/>
      <c r="PBY5" s="68"/>
      <c r="PBZ5" s="68"/>
      <c r="PCA5" s="68"/>
      <c r="PCB5" s="68"/>
      <c r="PCC5" s="68"/>
      <c r="PCD5" s="68"/>
      <c r="PCE5" s="68"/>
      <c r="PCF5" s="68"/>
      <c r="PCG5" s="68"/>
      <c r="PCH5" s="68"/>
      <c r="PCI5" s="68"/>
      <c r="PCJ5" s="68"/>
      <c r="PCK5" s="68"/>
      <c r="PCL5" s="68"/>
      <c r="PCM5" s="68"/>
      <c r="PCN5" s="68"/>
      <c r="PCO5" s="68"/>
      <c r="PCP5" s="68"/>
      <c r="PCQ5" s="68"/>
      <c r="PCR5" s="68"/>
      <c r="PCS5" s="68"/>
      <c r="PCT5" s="68"/>
      <c r="PCU5" s="68"/>
      <c r="PCV5" s="68"/>
      <c r="PCW5" s="68"/>
      <c r="PCX5" s="68"/>
      <c r="PCY5" s="68"/>
      <c r="PCZ5" s="68"/>
      <c r="PDA5" s="68"/>
      <c r="PDB5" s="68"/>
      <c r="PDC5" s="68"/>
      <c r="PDD5" s="68"/>
      <c r="PDE5" s="68"/>
      <c r="PDF5" s="68"/>
      <c r="PDG5" s="68"/>
      <c r="PDH5" s="68"/>
      <c r="PDI5" s="68"/>
      <c r="PDJ5" s="68"/>
      <c r="PDK5" s="68"/>
      <c r="PDL5" s="68"/>
      <c r="PDM5" s="68"/>
      <c r="PDN5" s="68"/>
      <c r="PDO5" s="68"/>
      <c r="PDP5" s="68"/>
      <c r="PDQ5" s="68"/>
      <c r="PDR5" s="68"/>
      <c r="PDS5" s="68"/>
      <c r="PDT5" s="68"/>
      <c r="PDU5" s="68"/>
      <c r="PDV5" s="68"/>
      <c r="PDW5" s="68"/>
      <c r="PDX5" s="68"/>
      <c r="PDY5" s="68"/>
      <c r="PDZ5" s="68"/>
      <c r="PEA5" s="68"/>
      <c r="PEB5" s="68"/>
      <c r="PEC5" s="68"/>
      <c r="PED5" s="68"/>
      <c r="PEE5" s="68"/>
      <c r="PEF5" s="68"/>
      <c r="PEG5" s="68"/>
      <c r="PEH5" s="68"/>
      <c r="PEI5" s="68"/>
      <c r="PEJ5" s="68"/>
      <c r="PEK5" s="68"/>
      <c r="PEL5" s="68"/>
      <c r="PEM5" s="68"/>
      <c r="PEN5" s="68"/>
      <c r="PEO5" s="68"/>
      <c r="PEP5" s="68"/>
      <c r="PEQ5" s="68"/>
      <c r="PER5" s="68"/>
      <c r="PES5" s="68"/>
      <c r="PET5" s="68"/>
      <c r="PEU5" s="68"/>
      <c r="PEV5" s="68"/>
      <c r="PEW5" s="68"/>
      <c r="PEX5" s="68"/>
      <c r="PEY5" s="68"/>
      <c r="PEZ5" s="68"/>
      <c r="PFA5" s="68"/>
      <c r="PFB5" s="68"/>
      <c r="PFC5" s="68"/>
      <c r="PFD5" s="68"/>
      <c r="PFE5" s="68"/>
      <c r="PFF5" s="68"/>
      <c r="PFG5" s="68"/>
      <c r="PFH5" s="68"/>
      <c r="PFI5" s="68"/>
      <c r="PFJ5" s="68"/>
      <c r="PFK5" s="68"/>
      <c r="PFL5" s="68"/>
      <c r="PFM5" s="68"/>
      <c r="PFN5" s="68"/>
      <c r="PFO5" s="68"/>
      <c r="PFP5" s="68"/>
      <c r="PFQ5" s="68"/>
      <c r="PFR5" s="68"/>
      <c r="PFS5" s="68"/>
      <c r="PFT5" s="68"/>
      <c r="PFU5" s="68"/>
      <c r="PFV5" s="68"/>
      <c r="PFW5" s="68"/>
      <c r="PFX5" s="68"/>
      <c r="PFY5" s="68"/>
      <c r="PFZ5" s="68"/>
      <c r="PGA5" s="68"/>
      <c r="PGB5" s="68"/>
      <c r="PGC5" s="68"/>
      <c r="PGD5" s="68"/>
      <c r="PGE5" s="68"/>
      <c r="PGF5" s="68"/>
      <c r="PGG5" s="68"/>
      <c r="PGH5" s="68"/>
      <c r="PGI5" s="68"/>
      <c r="PGJ5" s="68"/>
      <c r="PGK5" s="68"/>
      <c r="PGL5" s="68"/>
      <c r="PGM5" s="68"/>
      <c r="PGN5" s="68"/>
      <c r="PGO5" s="68"/>
      <c r="PGP5" s="68"/>
      <c r="PGQ5" s="68"/>
      <c r="PGR5" s="68"/>
      <c r="PGS5" s="68"/>
      <c r="PGT5" s="68"/>
      <c r="PGU5" s="68"/>
      <c r="PGV5" s="68"/>
      <c r="PGW5" s="68"/>
      <c r="PGX5" s="68"/>
      <c r="PGY5" s="68"/>
      <c r="PGZ5" s="68"/>
      <c r="PHA5" s="68"/>
      <c r="PHB5" s="68"/>
      <c r="PHC5" s="68"/>
      <c r="PHD5" s="68"/>
      <c r="PHE5" s="68"/>
      <c r="PHF5" s="68"/>
      <c r="PHG5" s="68"/>
      <c r="PHH5" s="68"/>
      <c r="PHI5" s="68"/>
      <c r="PHJ5" s="68"/>
      <c r="PHK5" s="68"/>
      <c r="PHL5" s="68"/>
      <c r="PHM5" s="68"/>
      <c r="PHN5" s="68"/>
      <c r="PHO5" s="68"/>
      <c r="PHP5" s="68"/>
      <c r="PHQ5" s="68"/>
      <c r="PHR5" s="68"/>
      <c r="PHS5" s="68"/>
      <c r="PHT5" s="68"/>
      <c r="PHU5" s="68"/>
      <c r="PHV5" s="68"/>
      <c r="PHW5" s="68"/>
      <c r="PHX5" s="68"/>
      <c r="PHY5" s="68"/>
      <c r="PHZ5" s="68"/>
      <c r="PIA5" s="68"/>
      <c r="PIB5" s="68"/>
      <c r="PIC5" s="68"/>
      <c r="PID5" s="68"/>
      <c r="PIE5" s="68"/>
      <c r="PIF5" s="68"/>
      <c r="PIG5" s="68"/>
      <c r="PIH5" s="68"/>
      <c r="PII5" s="68"/>
      <c r="PIJ5" s="68"/>
      <c r="PIK5" s="68"/>
      <c r="PIL5" s="68"/>
      <c r="PIM5" s="68"/>
      <c r="PIN5" s="68"/>
      <c r="PIO5" s="68"/>
      <c r="PIP5" s="68"/>
      <c r="PIQ5" s="68"/>
      <c r="PIR5" s="68"/>
      <c r="PIS5" s="68"/>
      <c r="PIT5" s="68"/>
      <c r="PIU5" s="68"/>
      <c r="PIV5" s="68"/>
      <c r="PIW5" s="68"/>
      <c r="PIX5" s="68"/>
      <c r="PIY5" s="68"/>
      <c r="PIZ5" s="68"/>
      <c r="PJA5" s="68"/>
      <c r="PJB5" s="68"/>
      <c r="PJC5" s="68"/>
      <c r="PJD5" s="68"/>
      <c r="PJE5" s="68"/>
      <c r="PJF5" s="68"/>
      <c r="PJG5" s="68"/>
      <c r="PJH5" s="68"/>
      <c r="PJI5" s="68"/>
      <c r="PJJ5" s="68"/>
      <c r="PJK5" s="68"/>
      <c r="PJL5" s="68"/>
      <c r="PJM5" s="68"/>
      <c r="PJN5" s="68"/>
      <c r="PJO5" s="68"/>
      <c r="PJP5" s="68"/>
      <c r="PJQ5" s="68"/>
      <c r="PJR5" s="68"/>
      <c r="PJS5" s="68"/>
      <c r="PJT5" s="68"/>
      <c r="PJU5" s="68"/>
      <c r="PJV5" s="68"/>
      <c r="PJW5" s="68"/>
      <c r="PJX5" s="68"/>
      <c r="PJY5" s="68"/>
      <c r="PJZ5" s="68"/>
      <c r="PKA5" s="68"/>
      <c r="PKB5" s="68"/>
      <c r="PKC5" s="68"/>
      <c r="PKD5" s="68"/>
      <c r="PKE5" s="68"/>
      <c r="PKF5" s="68"/>
      <c r="PKG5" s="68"/>
      <c r="PKH5" s="68"/>
      <c r="PKI5" s="68"/>
      <c r="PKJ5" s="68"/>
      <c r="PKK5" s="68"/>
      <c r="PKL5" s="68"/>
      <c r="PKM5" s="68"/>
      <c r="PKN5" s="68"/>
      <c r="PKO5" s="68"/>
      <c r="PKP5" s="68"/>
      <c r="PKQ5" s="68"/>
      <c r="PKR5" s="68"/>
      <c r="PKS5" s="68"/>
      <c r="PKT5" s="68"/>
      <c r="PKU5" s="68"/>
      <c r="PKV5" s="68"/>
      <c r="PKW5" s="68"/>
      <c r="PKX5" s="68"/>
      <c r="PKY5" s="68"/>
      <c r="PKZ5" s="68"/>
      <c r="PLA5" s="68"/>
      <c r="PLB5" s="68"/>
      <c r="PLC5" s="68"/>
      <c r="PLD5" s="68"/>
      <c r="PLE5" s="68"/>
      <c r="PLF5" s="68"/>
      <c r="PLG5" s="68"/>
      <c r="PLH5" s="68"/>
      <c r="PLI5" s="68"/>
      <c r="PLJ5" s="68"/>
      <c r="PLK5" s="68"/>
      <c r="PLL5" s="68"/>
      <c r="PLM5" s="68"/>
      <c r="PLN5" s="68"/>
      <c r="PLO5" s="68"/>
      <c r="PLP5" s="68"/>
      <c r="PLQ5" s="68"/>
      <c r="PLR5" s="68"/>
      <c r="PLS5" s="68"/>
      <c r="PLT5" s="68"/>
      <c r="PLU5" s="68"/>
      <c r="PLV5" s="68"/>
      <c r="PLW5" s="68"/>
      <c r="PLX5" s="68"/>
      <c r="PLY5" s="68"/>
      <c r="PLZ5" s="68"/>
      <c r="PMA5" s="68"/>
      <c r="PMB5" s="68"/>
      <c r="PMC5" s="68"/>
      <c r="PMD5" s="68"/>
      <c r="PME5" s="68"/>
      <c r="PMF5" s="68"/>
      <c r="PMG5" s="68"/>
      <c r="PMH5" s="68"/>
      <c r="PMI5" s="68"/>
      <c r="PMJ5" s="68"/>
      <c r="PMK5" s="68"/>
      <c r="PML5" s="68"/>
      <c r="PMM5" s="68"/>
      <c r="PMN5" s="68"/>
      <c r="PMO5" s="68"/>
      <c r="PMP5" s="68"/>
      <c r="PMQ5" s="68"/>
      <c r="PMR5" s="68"/>
      <c r="PMS5" s="68"/>
      <c r="PMT5" s="68"/>
      <c r="PMU5" s="68"/>
      <c r="PMV5" s="68"/>
      <c r="PMW5" s="68"/>
      <c r="PMX5" s="68"/>
      <c r="PMY5" s="68"/>
      <c r="PMZ5" s="68"/>
      <c r="PNA5" s="68"/>
      <c r="PNB5" s="68"/>
      <c r="PNC5" s="68"/>
      <c r="PND5" s="68"/>
      <c r="PNE5" s="68"/>
      <c r="PNF5" s="68"/>
      <c r="PNG5" s="68"/>
      <c r="PNH5" s="68"/>
      <c r="PNI5" s="68"/>
      <c r="PNJ5" s="68"/>
      <c r="PNK5" s="68"/>
      <c r="PNL5" s="68"/>
      <c r="PNM5" s="68"/>
      <c r="PNN5" s="68"/>
      <c r="PNO5" s="68"/>
      <c r="PNP5" s="68"/>
      <c r="PNQ5" s="68"/>
      <c r="PNR5" s="68"/>
      <c r="PNS5" s="68"/>
      <c r="PNT5" s="68"/>
      <c r="PNU5" s="68"/>
      <c r="PNV5" s="68"/>
      <c r="PNW5" s="68"/>
      <c r="PNX5" s="68"/>
      <c r="PNY5" s="68"/>
      <c r="PNZ5" s="68"/>
      <c r="POA5" s="68"/>
      <c r="POB5" s="68"/>
      <c r="POC5" s="68"/>
      <c r="POD5" s="68"/>
      <c r="POE5" s="68"/>
      <c r="POF5" s="68"/>
      <c r="POG5" s="68"/>
      <c r="POH5" s="68"/>
      <c r="POI5" s="68"/>
      <c r="POJ5" s="68"/>
      <c r="POK5" s="68"/>
      <c r="POL5" s="68"/>
      <c r="POM5" s="68"/>
      <c r="PON5" s="68"/>
      <c r="POO5" s="68"/>
      <c r="POP5" s="68"/>
      <c r="POQ5" s="68"/>
      <c r="POR5" s="68"/>
      <c r="POS5" s="68"/>
      <c r="POT5" s="68"/>
      <c r="POU5" s="68"/>
      <c r="POV5" s="68"/>
      <c r="POW5" s="68"/>
      <c r="POX5" s="68"/>
      <c r="POY5" s="68"/>
      <c r="POZ5" s="68"/>
      <c r="PPA5" s="68"/>
      <c r="PPB5" s="68"/>
      <c r="PPC5" s="68"/>
      <c r="PPD5" s="68"/>
      <c r="PPE5" s="68"/>
      <c r="PPF5" s="68"/>
      <c r="PPG5" s="68"/>
      <c r="PPH5" s="68"/>
      <c r="PPI5" s="68"/>
      <c r="PPJ5" s="68"/>
      <c r="PPK5" s="68"/>
      <c r="PPL5" s="68"/>
      <c r="PPM5" s="68"/>
      <c r="PPN5" s="68"/>
      <c r="PPO5" s="68"/>
      <c r="PPP5" s="68"/>
      <c r="PPQ5" s="68"/>
      <c r="PPR5" s="68"/>
      <c r="PPS5" s="68"/>
      <c r="PPT5" s="68"/>
      <c r="PPU5" s="68"/>
      <c r="PPV5" s="68"/>
      <c r="PPW5" s="68"/>
      <c r="PPX5" s="68"/>
      <c r="PPY5" s="68"/>
      <c r="PPZ5" s="68"/>
      <c r="PQA5" s="68"/>
      <c r="PQB5" s="68"/>
      <c r="PQC5" s="68"/>
      <c r="PQD5" s="68"/>
      <c r="PQE5" s="68"/>
      <c r="PQF5" s="68"/>
      <c r="PQG5" s="68"/>
      <c r="PQH5" s="68"/>
      <c r="PQI5" s="68"/>
      <c r="PQJ5" s="68"/>
      <c r="PQK5" s="68"/>
      <c r="PQL5" s="68"/>
      <c r="PQM5" s="68"/>
      <c r="PQN5" s="68"/>
      <c r="PQO5" s="68"/>
      <c r="PQP5" s="68"/>
      <c r="PQQ5" s="68"/>
      <c r="PQR5" s="68"/>
      <c r="PQS5" s="68"/>
      <c r="PQT5" s="68"/>
      <c r="PQU5" s="68"/>
      <c r="PQV5" s="68"/>
      <c r="PQW5" s="68"/>
      <c r="PQX5" s="68"/>
      <c r="PQY5" s="68"/>
      <c r="PQZ5" s="68"/>
      <c r="PRA5" s="68"/>
      <c r="PRB5" s="68"/>
      <c r="PRC5" s="68"/>
      <c r="PRD5" s="68"/>
      <c r="PRE5" s="68"/>
      <c r="PRF5" s="68"/>
      <c r="PRG5" s="68"/>
      <c r="PRH5" s="68"/>
      <c r="PRI5" s="68"/>
      <c r="PRJ5" s="68"/>
      <c r="PRK5" s="68"/>
      <c r="PRL5" s="68"/>
      <c r="PRM5" s="68"/>
      <c r="PRN5" s="68"/>
      <c r="PRO5" s="68"/>
      <c r="PRP5" s="68"/>
      <c r="PRQ5" s="68"/>
      <c r="PRR5" s="68"/>
      <c r="PRS5" s="68"/>
      <c r="PRT5" s="68"/>
      <c r="PRU5" s="68"/>
      <c r="PRV5" s="68"/>
      <c r="PRW5" s="68"/>
      <c r="PRX5" s="68"/>
      <c r="PRY5" s="68"/>
      <c r="PRZ5" s="68"/>
      <c r="PSA5" s="68"/>
      <c r="PSB5" s="68"/>
      <c r="PSC5" s="68"/>
      <c r="PSD5" s="68"/>
      <c r="PSE5" s="68"/>
      <c r="PSF5" s="68"/>
      <c r="PSG5" s="68"/>
      <c r="PSH5" s="68"/>
      <c r="PSI5" s="68"/>
      <c r="PSJ5" s="68"/>
      <c r="PSK5" s="68"/>
      <c r="PSL5" s="68"/>
      <c r="PSM5" s="68"/>
      <c r="PSN5" s="68"/>
      <c r="PSO5" s="68"/>
      <c r="PSP5" s="68"/>
      <c r="PSQ5" s="68"/>
      <c r="PSR5" s="68"/>
      <c r="PSS5" s="68"/>
      <c r="PST5" s="68"/>
      <c r="PSU5" s="68"/>
      <c r="PSV5" s="68"/>
      <c r="PSW5" s="68"/>
      <c r="PSX5" s="68"/>
      <c r="PSY5" s="68"/>
      <c r="PSZ5" s="68"/>
      <c r="PTA5" s="68"/>
      <c r="PTB5" s="68"/>
      <c r="PTC5" s="68"/>
      <c r="PTD5" s="68"/>
      <c r="PTE5" s="68"/>
      <c r="PTF5" s="68"/>
      <c r="PTG5" s="68"/>
      <c r="PTH5" s="68"/>
      <c r="PTI5" s="68"/>
      <c r="PTJ5" s="68"/>
      <c r="PTK5" s="68"/>
      <c r="PTL5" s="68"/>
      <c r="PTM5" s="68"/>
      <c r="PTN5" s="68"/>
      <c r="PTO5" s="68"/>
      <c r="PTP5" s="68"/>
      <c r="PTQ5" s="68"/>
      <c r="PTR5" s="68"/>
      <c r="PTS5" s="68"/>
      <c r="PTT5" s="68"/>
      <c r="PTU5" s="68"/>
      <c r="PTV5" s="68"/>
      <c r="PTW5" s="68"/>
      <c r="PTX5" s="68"/>
      <c r="PTY5" s="68"/>
      <c r="PTZ5" s="68"/>
      <c r="PUA5" s="68"/>
      <c r="PUB5" s="68"/>
      <c r="PUC5" s="68"/>
      <c r="PUD5" s="68"/>
      <c r="PUE5" s="68"/>
      <c r="PUF5" s="68"/>
      <c r="PUG5" s="68"/>
      <c r="PUH5" s="68"/>
      <c r="PUI5" s="68"/>
      <c r="PUJ5" s="68"/>
      <c r="PUK5" s="68"/>
      <c r="PUL5" s="68"/>
      <c r="PUM5" s="68"/>
      <c r="PUN5" s="68"/>
      <c r="PUO5" s="68"/>
      <c r="PUP5" s="68"/>
      <c r="PUQ5" s="68"/>
      <c r="PUR5" s="68"/>
      <c r="PUS5" s="68"/>
      <c r="PUT5" s="68"/>
      <c r="PUU5" s="68"/>
      <c r="PUV5" s="68"/>
      <c r="PUW5" s="68"/>
      <c r="PUX5" s="68"/>
      <c r="PUY5" s="68"/>
      <c r="PUZ5" s="68"/>
      <c r="PVA5" s="68"/>
      <c r="PVB5" s="68"/>
      <c r="PVC5" s="68"/>
      <c r="PVD5" s="68"/>
      <c r="PVE5" s="68"/>
      <c r="PVF5" s="68"/>
      <c r="PVG5" s="68"/>
      <c r="PVH5" s="68"/>
      <c r="PVI5" s="68"/>
      <c r="PVJ5" s="68"/>
      <c r="PVK5" s="68"/>
      <c r="PVL5" s="68"/>
      <c r="PVM5" s="68"/>
      <c r="PVN5" s="68"/>
      <c r="PVO5" s="68"/>
      <c r="PVP5" s="68"/>
      <c r="PVQ5" s="68"/>
      <c r="PVR5" s="68"/>
      <c r="PVS5" s="68"/>
      <c r="PVT5" s="68"/>
      <c r="PVU5" s="68"/>
      <c r="PVV5" s="68"/>
      <c r="PVW5" s="68"/>
      <c r="PVX5" s="68"/>
      <c r="PVY5" s="68"/>
      <c r="PVZ5" s="68"/>
      <c r="PWA5" s="68"/>
      <c r="PWB5" s="68"/>
      <c r="PWC5" s="68"/>
      <c r="PWD5" s="68"/>
      <c r="PWE5" s="68"/>
      <c r="PWF5" s="68"/>
      <c r="PWG5" s="68"/>
      <c r="PWH5" s="68"/>
      <c r="PWI5" s="68"/>
      <c r="PWJ5" s="68"/>
      <c r="PWK5" s="68"/>
      <c r="PWL5" s="68"/>
      <c r="PWM5" s="68"/>
      <c r="PWN5" s="68"/>
      <c r="PWO5" s="68"/>
      <c r="PWP5" s="68"/>
      <c r="PWQ5" s="68"/>
      <c r="PWR5" s="68"/>
      <c r="PWS5" s="68"/>
      <c r="PWT5" s="68"/>
      <c r="PWU5" s="68"/>
      <c r="PWV5" s="68"/>
      <c r="PWW5" s="68"/>
      <c r="PWX5" s="68"/>
      <c r="PWY5" s="68"/>
      <c r="PWZ5" s="68"/>
      <c r="PXA5" s="68"/>
      <c r="PXB5" s="68"/>
      <c r="PXC5" s="68"/>
      <c r="PXD5" s="68"/>
      <c r="PXE5" s="68"/>
      <c r="PXF5" s="68"/>
      <c r="PXG5" s="68"/>
      <c r="PXH5" s="68"/>
      <c r="PXI5" s="68"/>
      <c r="PXJ5" s="68"/>
      <c r="PXK5" s="68"/>
      <c r="PXL5" s="68"/>
      <c r="PXM5" s="68"/>
      <c r="PXN5" s="68"/>
      <c r="PXO5" s="68"/>
      <c r="PXP5" s="68"/>
      <c r="PXQ5" s="68"/>
      <c r="PXR5" s="68"/>
      <c r="PXS5" s="68"/>
      <c r="PXT5" s="68"/>
      <c r="PXU5" s="68"/>
      <c r="PXV5" s="68"/>
      <c r="PXW5" s="68"/>
      <c r="PXX5" s="68"/>
      <c r="PXY5" s="68"/>
      <c r="PXZ5" s="68"/>
      <c r="PYA5" s="68"/>
      <c r="PYB5" s="68"/>
      <c r="PYC5" s="68"/>
      <c r="PYD5" s="68"/>
      <c r="PYE5" s="68"/>
      <c r="PYF5" s="68"/>
      <c r="PYG5" s="68"/>
      <c r="PYH5" s="68"/>
      <c r="PYI5" s="68"/>
      <c r="PYJ5" s="68"/>
      <c r="PYK5" s="68"/>
      <c r="PYL5" s="68"/>
      <c r="PYM5" s="68"/>
      <c r="PYN5" s="68"/>
      <c r="PYO5" s="68"/>
      <c r="PYP5" s="68"/>
      <c r="PYQ5" s="68"/>
      <c r="PYR5" s="68"/>
      <c r="PYS5" s="68"/>
      <c r="PYT5" s="68"/>
      <c r="PYU5" s="68"/>
      <c r="PYV5" s="68"/>
      <c r="PYW5" s="68"/>
      <c r="PYX5" s="68"/>
      <c r="PYY5" s="68"/>
      <c r="PYZ5" s="68"/>
      <c r="PZA5" s="68"/>
      <c r="PZB5" s="68"/>
      <c r="PZC5" s="68"/>
      <c r="PZD5" s="68"/>
      <c r="PZE5" s="68"/>
      <c r="PZF5" s="68"/>
      <c r="PZG5" s="68"/>
      <c r="PZH5" s="68"/>
      <c r="PZI5" s="68"/>
      <c r="PZJ5" s="68"/>
      <c r="PZK5" s="68"/>
      <c r="PZL5" s="68"/>
      <c r="PZM5" s="68"/>
      <c r="PZN5" s="68"/>
      <c r="PZO5" s="68"/>
      <c r="PZP5" s="68"/>
      <c r="PZQ5" s="68"/>
      <c r="PZR5" s="68"/>
      <c r="PZS5" s="68"/>
      <c r="PZT5" s="68"/>
      <c r="PZU5" s="68"/>
      <c r="PZV5" s="68"/>
      <c r="PZW5" s="68"/>
      <c r="PZX5" s="68"/>
      <c r="PZY5" s="68"/>
      <c r="PZZ5" s="68"/>
      <c r="QAA5" s="68"/>
      <c r="QAB5" s="68"/>
      <c r="QAC5" s="68"/>
      <c r="QAD5" s="68"/>
      <c r="QAE5" s="68"/>
      <c r="QAF5" s="68"/>
      <c r="QAG5" s="68"/>
      <c r="QAH5" s="68"/>
      <c r="QAI5" s="68"/>
      <c r="QAJ5" s="68"/>
      <c r="QAK5" s="68"/>
      <c r="QAL5" s="68"/>
      <c r="QAM5" s="68"/>
      <c r="QAN5" s="68"/>
      <c r="QAO5" s="68"/>
      <c r="QAP5" s="68"/>
      <c r="QAQ5" s="68"/>
      <c r="QAR5" s="68"/>
      <c r="QAS5" s="68"/>
      <c r="QAT5" s="68"/>
      <c r="QAU5" s="68"/>
      <c r="QAV5" s="68"/>
      <c r="QAW5" s="68"/>
      <c r="QAX5" s="68"/>
      <c r="QAY5" s="68"/>
      <c r="QAZ5" s="68"/>
      <c r="QBA5" s="68"/>
      <c r="QBB5" s="68"/>
      <c r="QBC5" s="68"/>
      <c r="QBD5" s="68"/>
      <c r="QBE5" s="68"/>
      <c r="QBF5" s="68"/>
      <c r="QBG5" s="68"/>
      <c r="QBH5" s="68"/>
      <c r="QBI5" s="68"/>
      <c r="QBJ5" s="68"/>
      <c r="QBK5" s="68"/>
      <c r="QBL5" s="68"/>
      <c r="QBM5" s="68"/>
      <c r="QBN5" s="68"/>
      <c r="QBO5" s="68"/>
      <c r="QBP5" s="68"/>
      <c r="QBQ5" s="68"/>
      <c r="QBR5" s="68"/>
      <c r="QBS5" s="68"/>
      <c r="QBT5" s="68"/>
      <c r="QBU5" s="68"/>
      <c r="QBV5" s="68"/>
      <c r="QBW5" s="68"/>
      <c r="QBX5" s="68"/>
      <c r="QBY5" s="68"/>
      <c r="QBZ5" s="68"/>
      <c r="QCA5" s="68"/>
      <c r="QCB5" s="68"/>
      <c r="QCC5" s="68"/>
      <c r="QCD5" s="68"/>
      <c r="QCE5" s="68"/>
      <c r="QCF5" s="68"/>
      <c r="QCG5" s="68"/>
      <c r="QCH5" s="68"/>
      <c r="QCI5" s="68"/>
      <c r="QCJ5" s="68"/>
      <c r="QCK5" s="68"/>
      <c r="QCL5" s="68"/>
      <c r="QCM5" s="68"/>
      <c r="QCN5" s="68"/>
      <c r="QCO5" s="68"/>
      <c r="QCP5" s="68"/>
      <c r="QCQ5" s="68"/>
      <c r="QCR5" s="68"/>
      <c r="QCS5" s="68"/>
      <c r="QCT5" s="68"/>
      <c r="QCU5" s="68"/>
      <c r="QCV5" s="68"/>
      <c r="QCW5" s="68"/>
      <c r="QCX5" s="68"/>
      <c r="QCY5" s="68"/>
      <c r="QCZ5" s="68"/>
      <c r="QDA5" s="68"/>
      <c r="QDB5" s="68"/>
      <c r="QDC5" s="68"/>
      <c r="QDD5" s="68"/>
      <c r="QDE5" s="68"/>
      <c r="QDF5" s="68"/>
      <c r="QDG5" s="68"/>
      <c r="QDH5" s="68"/>
      <c r="QDI5" s="68"/>
      <c r="QDJ5" s="68"/>
      <c r="QDK5" s="68"/>
      <c r="QDL5" s="68"/>
      <c r="QDM5" s="68"/>
      <c r="QDN5" s="68"/>
      <c r="QDO5" s="68"/>
      <c r="QDP5" s="68"/>
      <c r="QDQ5" s="68"/>
      <c r="QDR5" s="68"/>
      <c r="QDS5" s="68"/>
      <c r="QDT5" s="68"/>
      <c r="QDU5" s="68"/>
      <c r="QDV5" s="68"/>
      <c r="QDW5" s="68"/>
      <c r="QDX5" s="68"/>
      <c r="QDY5" s="68"/>
      <c r="QDZ5" s="68"/>
      <c r="QEA5" s="68"/>
      <c r="QEB5" s="68"/>
      <c r="QEC5" s="68"/>
      <c r="QED5" s="68"/>
      <c r="QEE5" s="68"/>
      <c r="QEF5" s="68"/>
      <c r="QEG5" s="68"/>
      <c r="QEH5" s="68"/>
      <c r="QEI5" s="68"/>
      <c r="QEJ5" s="68"/>
      <c r="QEK5" s="68"/>
      <c r="QEL5" s="68"/>
      <c r="QEM5" s="68"/>
      <c r="QEN5" s="68"/>
      <c r="QEO5" s="68"/>
      <c r="QEP5" s="68"/>
      <c r="QEQ5" s="68"/>
      <c r="QER5" s="68"/>
      <c r="QES5" s="68"/>
      <c r="QET5" s="68"/>
      <c r="QEU5" s="68"/>
      <c r="QEV5" s="68"/>
      <c r="QEW5" s="68"/>
      <c r="QEX5" s="68"/>
      <c r="QEY5" s="68"/>
      <c r="QEZ5" s="68"/>
      <c r="QFA5" s="68"/>
      <c r="QFB5" s="68"/>
      <c r="QFC5" s="68"/>
      <c r="QFD5" s="68"/>
      <c r="QFE5" s="68"/>
      <c r="QFF5" s="68"/>
      <c r="QFG5" s="68"/>
      <c r="QFH5" s="68"/>
      <c r="QFI5" s="68"/>
      <c r="QFJ5" s="68"/>
      <c r="QFK5" s="68"/>
      <c r="QFL5" s="68"/>
      <c r="QFM5" s="68"/>
      <c r="QFN5" s="68"/>
      <c r="QFO5" s="68"/>
      <c r="QFP5" s="68"/>
      <c r="QFQ5" s="68"/>
      <c r="QFR5" s="68"/>
      <c r="QFS5" s="68"/>
      <c r="QFT5" s="68"/>
      <c r="QFU5" s="68"/>
      <c r="QFV5" s="68"/>
      <c r="QFW5" s="68"/>
      <c r="QFX5" s="68"/>
      <c r="QFY5" s="68"/>
      <c r="QFZ5" s="68"/>
      <c r="QGA5" s="68"/>
      <c r="QGB5" s="68"/>
      <c r="QGC5" s="68"/>
      <c r="QGD5" s="68"/>
      <c r="QGE5" s="68"/>
      <c r="QGF5" s="68"/>
      <c r="QGG5" s="68"/>
      <c r="QGH5" s="68"/>
      <c r="QGI5" s="68"/>
      <c r="QGJ5" s="68"/>
      <c r="QGK5" s="68"/>
      <c r="QGL5" s="68"/>
      <c r="QGM5" s="68"/>
      <c r="QGN5" s="68"/>
      <c r="QGO5" s="68"/>
      <c r="QGP5" s="68"/>
      <c r="QGQ5" s="68"/>
      <c r="QGR5" s="68"/>
      <c r="QGS5" s="68"/>
      <c r="QGT5" s="68"/>
      <c r="QGU5" s="68"/>
      <c r="QGV5" s="68"/>
      <c r="QGW5" s="68"/>
      <c r="QGX5" s="68"/>
      <c r="QGY5" s="68"/>
      <c r="QGZ5" s="68"/>
      <c r="QHA5" s="68"/>
      <c r="QHB5" s="68"/>
      <c r="QHC5" s="68"/>
      <c r="QHD5" s="68"/>
      <c r="QHE5" s="68"/>
      <c r="QHF5" s="68"/>
      <c r="QHG5" s="68"/>
      <c r="QHH5" s="68"/>
      <c r="QHI5" s="68"/>
      <c r="QHJ5" s="68"/>
      <c r="QHK5" s="68"/>
      <c r="QHL5" s="68"/>
      <c r="QHM5" s="68"/>
      <c r="QHN5" s="68"/>
      <c r="QHO5" s="68"/>
      <c r="QHP5" s="68"/>
      <c r="QHQ5" s="68"/>
      <c r="QHR5" s="68"/>
      <c r="QHS5" s="68"/>
      <c r="QHT5" s="68"/>
      <c r="QHU5" s="68"/>
      <c r="QHV5" s="68"/>
      <c r="QHW5" s="68"/>
      <c r="QHX5" s="68"/>
      <c r="QHY5" s="68"/>
      <c r="QHZ5" s="68"/>
      <c r="QIA5" s="68"/>
      <c r="QIB5" s="68"/>
      <c r="QIC5" s="68"/>
      <c r="QID5" s="68"/>
      <c r="QIE5" s="68"/>
      <c r="QIF5" s="68"/>
      <c r="QIG5" s="68"/>
      <c r="QIH5" s="68"/>
      <c r="QII5" s="68"/>
      <c r="QIJ5" s="68"/>
      <c r="QIK5" s="68"/>
      <c r="QIL5" s="68"/>
      <c r="QIM5" s="68"/>
      <c r="QIN5" s="68"/>
      <c r="QIO5" s="68"/>
      <c r="QIP5" s="68"/>
      <c r="QIQ5" s="68"/>
      <c r="QIR5" s="68"/>
      <c r="QIS5" s="68"/>
      <c r="QIT5" s="68"/>
      <c r="QIU5" s="68"/>
      <c r="QIV5" s="68"/>
      <c r="QIW5" s="68"/>
      <c r="QIX5" s="68"/>
      <c r="QIY5" s="68"/>
      <c r="QIZ5" s="68"/>
      <c r="QJA5" s="68"/>
      <c r="QJB5" s="68"/>
      <c r="QJC5" s="68"/>
      <c r="QJD5" s="68"/>
      <c r="QJE5" s="68"/>
      <c r="QJF5" s="68"/>
      <c r="QJG5" s="68"/>
      <c r="QJH5" s="68"/>
      <c r="QJI5" s="68"/>
      <c r="QJJ5" s="68"/>
      <c r="QJK5" s="68"/>
      <c r="QJL5" s="68"/>
      <c r="QJM5" s="68"/>
      <c r="QJN5" s="68"/>
      <c r="QJO5" s="68"/>
      <c r="QJP5" s="68"/>
      <c r="QJQ5" s="68"/>
      <c r="QJR5" s="68"/>
      <c r="QJS5" s="68"/>
      <c r="QJT5" s="68"/>
      <c r="QJU5" s="68"/>
      <c r="QJV5" s="68"/>
      <c r="QJW5" s="68"/>
      <c r="QJX5" s="68"/>
      <c r="QJY5" s="68"/>
      <c r="QJZ5" s="68"/>
      <c r="QKA5" s="68"/>
      <c r="QKB5" s="68"/>
      <c r="QKC5" s="68"/>
      <c r="QKD5" s="68"/>
      <c r="QKE5" s="68"/>
      <c r="QKF5" s="68"/>
      <c r="QKG5" s="68"/>
      <c r="QKH5" s="68"/>
      <c r="QKI5" s="68"/>
      <c r="QKJ5" s="68"/>
      <c r="QKK5" s="68"/>
      <c r="QKL5" s="68"/>
      <c r="QKM5" s="68"/>
      <c r="QKN5" s="68"/>
      <c r="QKO5" s="68"/>
      <c r="QKP5" s="68"/>
      <c r="QKQ5" s="68"/>
      <c r="QKR5" s="68"/>
      <c r="QKS5" s="68"/>
      <c r="QKT5" s="68"/>
      <c r="QKU5" s="68"/>
      <c r="QKV5" s="68"/>
      <c r="QKW5" s="68"/>
      <c r="QKX5" s="68"/>
      <c r="QKY5" s="68"/>
      <c r="QKZ5" s="68"/>
      <c r="QLA5" s="68"/>
      <c r="QLB5" s="68"/>
      <c r="QLC5" s="68"/>
      <c r="QLD5" s="68"/>
      <c r="QLE5" s="68"/>
      <c r="QLF5" s="68"/>
      <c r="QLG5" s="68"/>
      <c r="QLH5" s="68"/>
      <c r="QLI5" s="68"/>
      <c r="QLJ5" s="68"/>
      <c r="QLK5" s="68"/>
      <c r="QLL5" s="68"/>
      <c r="QLM5" s="68"/>
      <c r="QLN5" s="68"/>
      <c r="QLO5" s="68"/>
      <c r="QLP5" s="68"/>
      <c r="QLQ5" s="68"/>
      <c r="QLR5" s="68"/>
      <c r="QLS5" s="68"/>
      <c r="QLT5" s="68"/>
      <c r="QLU5" s="68"/>
      <c r="QLV5" s="68"/>
      <c r="QLW5" s="68"/>
      <c r="QLX5" s="68"/>
      <c r="QLY5" s="68"/>
      <c r="QLZ5" s="68"/>
      <c r="QMA5" s="68"/>
      <c r="QMB5" s="68"/>
      <c r="QMC5" s="68"/>
      <c r="QMD5" s="68"/>
      <c r="QME5" s="68"/>
      <c r="QMF5" s="68"/>
      <c r="QMG5" s="68"/>
      <c r="QMH5" s="68"/>
      <c r="QMI5" s="68"/>
      <c r="QMJ5" s="68"/>
      <c r="QMK5" s="68"/>
      <c r="QML5" s="68"/>
      <c r="QMM5" s="68"/>
      <c r="QMN5" s="68"/>
      <c r="QMO5" s="68"/>
      <c r="QMP5" s="68"/>
      <c r="QMQ5" s="68"/>
      <c r="QMR5" s="68"/>
      <c r="QMS5" s="68"/>
      <c r="QMT5" s="68"/>
      <c r="QMU5" s="68"/>
      <c r="QMV5" s="68"/>
      <c r="QMW5" s="68"/>
      <c r="QMX5" s="68"/>
      <c r="QMY5" s="68"/>
      <c r="QMZ5" s="68"/>
      <c r="QNA5" s="68"/>
      <c r="QNB5" s="68"/>
      <c r="QNC5" s="68"/>
      <c r="QND5" s="68"/>
      <c r="QNE5" s="68"/>
      <c r="QNF5" s="68"/>
      <c r="QNG5" s="68"/>
      <c r="QNH5" s="68"/>
      <c r="QNI5" s="68"/>
      <c r="QNJ5" s="68"/>
      <c r="QNK5" s="68"/>
      <c r="QNL5" s="68"/>
      <c r="QNM5" s="68"/>
      <c r="QNN5" s="68"/>
      <c r="QNO5" s="68"/>
      <c r="QNP5" s="68"/>
      <c r="QNQ5" s="68"/>
      <c r="QNR5" s="68"/>
      <c r="QNS5" s="68"/>
      <c r="QNT5" s="68"/>
      <c r="QNU5" s="68"/>
      <c r="QNV5" s="68"/>
      <c r="QNW5" s="68"/>
      <c r="QNX5" s="68"/>
      <c r="QNY5" s="68"/>
      <c r="QNZ5" s="68"/>
      <c r="QOA5" s="68"/>
      <c r="QOB5" s="68"/>
      <c r="QOC5" s="68"/>
      <c r="QOD5" s="68"/>
      <c r="QOE5" s="68"/>
      <c r="QOF5" s="68"/>
      <c r="QOG5" s="68"/>
      <c r="QOH5" s="68"/>
      <c r="QOI5" s="68"/>
      <c r="QOJ5" s="68"/>
      <c r="QOK5" s="68"/>
      <c r="QOL5" s="68"/>
      <c r="QOM5" s="68"/>
      <c r="QON5" s="68"/>
      <c r="QOO5" s="68"/>
      <c r="QOP5" s="68"/>
      <c r="QOQ5" s="68"/>
      <c r="QOR5" s="68"/>
      <c r="QOS5" s="68"/>
      <c r="QOT5" s="68"/>
      <c r="QOU5" s="68"/>
      <c r="QOV5" s="68"/>
      <c r="QOW5" s="68"/>
      <c r="QOX5" s="68"/>
      <c r="QOY5" s="68"/>
      <c r="QOZ5" s="68"/>
      <c r="QPA5" s="68"/>
      <c r="QPB5" s="68"/>
      <c r="QPC5" s="68"/>
      <c r="QPD5" s="68"/>
      <c r="QPE5" s="68"/>
      <c r="QPF5" s="68"/>
      <c r="QPG5" s="68"/>
      <c r="QPH5" s="68"/>
      <c r="QPI5" s="68"/>
      <c r="QPJ5" s="68"/>
      <c r="QPK5" s="68"/>
      <c r="QPL5" s="68"/>
      <c r="QPM5" s="68"/>
      <c r="QPN5" s="68"/>
      <c r="QPO5" s="68"/>
      <c r="QPP5" s="68"/>
      <c r="QPQ5" s="68"/>
      <c r="QPR5" s="68"/>
      <c r="QPS5" s="68"/>
      <c r="QPT5" s="68"/>
      <c r="QPU5" s="68"/>
      <c r="QPV5" s="68"/>
      <c r="QPW5" s="68"/>
      <c r="QPX5" s="68"/>
      <c r="QPY5" s="68"/>
      <c r="QPZ5" s="68"/>
      <c r="QQA5" s="68"/>
      <c r="QQB5" s="68"/>
      <c r="QQC5" s="68"/>
      <c r="QQD5" s="68"/>
      <c r="QQE5" s="68"/>
      <c r="QQF5" s="68"/>
      <c r="QQG5" s="68"/>
      <c r="QQH5" s="68"/>
      <c r="QQI5" s="68"/>
      <c r="QQJ5" s="68"/>
      <c r="QQK5" s="68"/>
      <c r="QQL5" s="68"/>
      <c r="QQM5" s="68"/>
      <c r="QQN5" s="68"/>
      <c r="QQO5" s="68"/>
      <c r="QQP5" s="68"/>
      <c r="QQQ5" s="68"/>
      <c r="QQR5" s="68"/>
      <c r="QQS5" s="68"/>
      <c r="QQT5" s="68"/>
      <c r="QQU5" s="68"/>
      <c r="QQV5" s="68"/>
      <c r="QQW5" s="68"/>
      <c r="QQX5" s="68"/>
      <c r="QQY5" s="68"/>
      <c r="QQZ5" s="68"/>
      <c r="QRA5" s="68"/>
      <c r="QRB5" s="68"/>
      <c r="QRC5" s="68"/>
      <c r="QRD5" s="68"/>
      <c r="QRE5" s="68"/>
      <c r="QRF5" s="68"/>
      <c r="QRG5" s="68"/>
      <c r="QRH5" s="68"/>
      <c r="QRI5" s="68"/>
      <c r="QRJ5" s="68"/>
      <c r="QRK5" s="68"/>
      <c r="QRL5" s="68"/>
      <c r="QRM5" s="68"/>
      <c r="QRN5" s="68"/>
      <c r="QRO5" s="68"/>
      <c r="QRP5" s="68"/>
      <c r="QRQ5" s="68"/>
      <c r="QRR5" s="68"/>
      <c r="QRS5" s="68"/>
      <c r="QRT5" s="68"/>
      <c r="QRU5" s="68"/>
      <c r="QRV5" s="68"/>
      <c r="QRW5" s="68"/>
      <c r="QRX5" s="68"/>
      <c r="QRY5" s="68"/>
      <c r="QRZ5" s="68"/>
      <c r="QSA5" s="68"/>
      <c r="QSB5" s="68"/>
      <c r="QSC5" s="68"/>
      <c r="QSD5" s="68"/>
      <c r="QSE5" s="68"/>
      <c r="QSF5" s="68"/>
      <c r="QSG5" s="68"/>
      <c r="QSH5" s="68"/>
      <c r="QSI5" s="68"/>
      <c r="QSJ5" s="68"/>
      <c r="QSK5" s="68"/>
      <c r="QSL5" s="68"/>
      <c r="QSM5" s="68"/>
      <c r="QSN5" s="68"/>
      <c r="QSO5" s="68"/>
      <c r="QSP5" s="68"/>
      <c r="QSQ5" s="68"/>
      <c r="QSR5" s="68"/>
      <c r="QSS5" s="68"/>
      <c r="QST5" s="68"/>
      <c r="QSU5" s="68"/>
      <c r="QSV5" s="68"/>
      <c r="QSW5" s="68"/>
      <c r="QSX5" s="68"/>
      <c r="QSY5" s="68"/>
      <c r="QSZ5" s="68"/>
      <c r="QTA5" s="68"/>
      <c r="QTB5" s="68"/>
      <c r="QTC5" s="68"/>
      <c r="QTD5" s="68"/>
      <c r="QTE5" s="68"/>
      <c r="QTF5" s="68"/>
      <c r="QTG5" s="68"/>
      <c r="QTH5" s="68"/>
      <c r="QTI5" s="68"/>
      <c r="QTJ5" s="68"/>
      <c r="QTK5" s="68"/>
      <c r="QTL5" s="68"/>
      <c r="QTM5" s="68"/>
      <c r="QTN5" s="68"/>
      <c r="QTO5" s="68"/>
      <c r="QTP5" s="68"/>
      <c r="QTQ5" s="68"/>
      <c r="QTR5" s="68"/>
      <c r="QTS5" s="68"/>
      <c r="QTT5" s="68"/>
      <c r="QTU5" s="68"/>
      <c r="QTV5" s="68"/>
      <c r="QTW5" s="68"/>
      <c r="QTX5" s="68"/>
      <c r="QTY5" s="68"/>
      <c r="QTZ5" s="68"/>
      <c r="QUA5" s="68"/>
      <c r="QUB5" s="68"/>
      <c r="QUC5" s="68"/>
      <c r="QUD5" s="68"/>
      <c r="QUE5" s="68"/>
      <c r="QUF5" s="68"/>
      <c r="QUG5" s="68"/>
      <c r="QUH5" s="68"/>
      <c r="QUI5" s="68"/>
      <c r="QUJ5" s="68"/>
      <c r="QUK5" s="68"/>
      <c r="QUL5" s="68"/>
      <c r="QUM5" s="68"/>
      <c r="QUN5" s="68"/>
      <c r="QUO5" s="68"/>
      <c r="QUP5" s="68"/>
      <c r="QUQ5" s="68"/>
      <c r="QUR5" s="68"/>
      <c r="QUS5" s="68"/>
      <c r="QUT5" s="68"/>
      <c r="QUU5" s="68"/>
      <c r="QUV5" s="68"/>
      <c r="QUW5" s="68"/>
      <c r="QUX5" s="68"/>
      <c r="QUY5" s="68"/>
      <c r="QUZ5" s="68"/>
      <c r="QVA5" s="68"/>
      <c r="QVB5" s="68"/>
      <c r="QVC5" s="68"/>
      <c r="QVD5" s="68"/>
      <c r="QVE5" s="68"/>
      <c r="QVF5" s="68"/>
      <c r="QVG5" s="68"/>
      <c r="QVH5" s="68"/>
      <c r="QVI5" s="68"/>
      <c r="QVJ5" s="68"/>
      <c r="QVK5" s="68"/>
      <c r="QVL5" s="68"/>
      <c r="QVM5" s="68"/>
      <c r="QVN5" s="68"/>
      <c r="QVO5" s="68"/>
      <c r="QVP5" s="68"/>
      <c r="QVQ5" s="68"/>
      <c r="QVR5" s="68"/>
      <c r="QVS5" s="68"/>
      <c r="QVT5" s="68"/>
      <c r="QVU5" s="68"/>
      <c r="QVV5" s="68"/>
      <c r="QVW5" s="68"/>
      <c r="QVX5" s="68"/>
      <c r="QVY5" s="68"/>
      <c r="QVZ5" s="68"/>
      <c r="QWA5" s="68"/>
      <c r="QWB5" s="68"/>
      <c r="QWC5" s="68"/>
      <c r="QWD5" s="68"/>
      <c r="QWE5" s="68"/>
      <c r="QWF5" s="68"/>
      <c r="QWG5" s="68"/>
      <c r="QWH5" s="68"/>
      <c r="QWI5" s="68"/>
      <c r="QWJ5" s="68"/>
      <c r="QWK5" s="68"/>
      <c r="QWL5" s="68"/>
      <c r="QWM5" s="68"/>
      <c r="QWN5" s="68"/>
      <c r="QWO5" s="68"/>
      <c r="QWP5" s="68"/>
      <c r="QWQ5" s="68"/>
      <c r="QWR5" s="68"/>
      <c r="QWS5" s="68"/>
      <c r="QWT5" s="68"/>
      <c r="QWU5" s="68"/>
      <c r="QWV5" s="68"/>
      <c r="QWW5" s="68"/>
      <c r="QWX5" s="68"/>
      <c r="QWY5" s="68"/>
      <c r="QWZ5" s="68"/>
      <c r="QXA5" s="68"/>
      <c r="QXB5" s="68"/>
      <c r="QXC5" s="68"/>
      <c r="QXD5" s="68"/>
      <c r="QXE5" s="68"/>
      <c r="QXF5" s="68"/>
      <c r="QXG5" s="68"/>
      <c r="QXH5" s="68"/>
      <c r="QXI5" s="68"/>
      <c r="QXJ5" s="68"/>
      <c r="QXK5" s="68"/>
      <c r="QXL5" s="68"/>
      <c r="QXM5" s="68"/>
      <c r="QXN5" s="68"/>
      <c r="QXO5" s="68"/>
      <c r="QXP5" s="68"/>
      <c r="QXQ5" s="68"/>
      <c r="QXR5" s="68"/>
      <c r="QXS5" s="68"/>
      <c r="QXT5" s="68"/>
      <c r="QXU5" s="68"/>
      <c r="QXV5" s="68"/>
      <c r="QXW5" s="68"/>
      <c r="QXX5" s="68"/>
      <c r="QXY5" s="68"/>
      <c r="QXZ5" s="68"/>
      <c r="QYA5" s="68"/>
      <c r="QYB5" s="68"/>
      <c r="QYC5" s="68"/>
      <c r="QYD5" s="68"/>
      <c r="QYE5" s="68"/>
      <c r="QYF5" s="68"/>
      <c r="QYG5" s="68"/>
      <c r="QYH5" s="68"/>
      <c r="QYI5" s="68"/>
      <c r="QYJ5" s="68"/>
      <c r="QYK5" s="68"/>
      <c r="QYL5" s="68"/>
      <c r="QYM5" s="68"/>
      <c r="QYN5" s="68"/>
      <c r="QYO5" s="68"/>
      <c r="QYP5" s="68"/>
      <c r="QYQ5" s="68"/>
      <c r="QYR5" s="68"/>
      <c r="QYS5" s="68"/>
      <c r="QYT5" s="68"/>
      <c r="QYU5" s="68"/>
      <c r="QYV5" s="68"/>
      <c r="QYW5" s="68"/>
      <c r="QYX5" s="68"/>
      <c r="QYY5" s="68"/>
      <c r="QYZ5" s="68"/>
      <c r="QZA5" s="68"/>
      <c r="QZB5" s="68"/>
      <c r="QZC5" s="68"/>
      <c r="QZD5" s="68"/>
      <c r="QZE5" s="68"/>
      <c r="QZF5" s="68"/>
      <c r="QZG5" s="68"/>
      <c r="QZH5" s="68"/>
      <c r="QZI5" s="68"/>
      <c r="QZJ5" s="68"/>
      <c r="QZK5" s="68"/>
      <c r="QZL5" s="68"/>
      <c r="QZM5" s="68"/>
      <c r="QZN5" s="68"/>
      <c r="QZO5" s="68"/>
      <c r="QZP5" s="68"/>
      <c r="QZQ5" s="68"/>
      <c r="QZR5" s="68"/>
      <c r="QZS5" s="68"/>
      <c r="QZT5" s="68"/>
      <c r="QZU5" s="68"/>
      <c r="QZV5" s="68"/>
      <c r="QZW5" s="68"/>
      <c r="QZX5" s="68"/>
      <c r="QZY5" s="68"/>
      <c r="QZZ5" s="68"/>
      <c r="RAA5" s="68"/>
      <c r="RAB5" s="68"/>
      <c r="RAC5" s="68"/>
      <c r="RAD5" s="68"/>
      <c r="RAE5" s="68"/>
      <c r="RAF5" s="68"/>
      <c r="RAG5" s="68"/>
      <c r="RAH5" s="68"/>
      <c r="RAI5" s="68"/>
      <c r="RAJ5" s="68"/>
      <c r="RAK5" s="68"/>
      <c r="RAL5" s="68"/>
      <c r="RAM5" s="68"/>
      <c r="RAN5" s="68"/>
      <c r="RAO5" s="68"/>
      <c r="RAP5" s="68"/>
      <c r="RAQ5" s="68"/>
      <c r="RAR5" s="68"/>
      <c r="RAS5" s="68"/>
      <c r="RAT5" s="68"/>
      <c r="RAU5" s="68"/>
      <c r="RAV5" s="68"/>
      <c r="RAW5" s="68"/>
      <c r="RAX5" s="68"/>
      <c r="RAY5" s="68"/>
      <c r="RAZ5" s="68"/>
      <c r="RBA5" s="68"/>
      <c r="RBB5" s="68"/>
      <c r="RBC5" s="68"/>
      <c r="RBD5" s="68"/>
      <c r="RBE5" s="68"/>
      <c r="RBF5" s="68"/>
      <c r="RBG5" s="68"/>
      <c r="RBH5" s="68"/>
      <c r="RBI5" s="68"/>
      <c r="RBJ5" s="68"/>
      <c r="RBK5" s="68"/>
      <c r="RBL5" s="68"/>
      <c r="RBM5" s="68"/>
      <c r="RBN5" s="68"/>
      <c r="RBO5" s="68"/>
      <c r="RBP5" s="68"/>
      <c r="RBQ5" s="68"/>
      <c r="RBR5" s="68"/>
      <c r="RBS5" s="68"/>
      <c r="RBT5" s="68"/>
      <c r="RBU5" s="68"/>
      <c r="RBV5" s="68"/>
      <c r="RBW5" s="68"/>
      <c r="RBX5" s="68"/>
      <c r="RBY5" s="68"/>
      <c r="RBZ5" s="68"/>
      <c r="RCA5" s="68"/>
      <c r="RCB5" s="68"/>
      <c r="RCC5" s="68"/>
      <c r="RCD5" s="68"/>
      <c r="RCE5" s="68"/>
      <c r="RCF5" s="68"/>
      <c r="RCG5" s="68"/>
      <c r="RCH5" s="68"/>
      <c r="RCI5" s="68"/>
      <c r="RCJ5" s="68"/>
      <c r="RCK5" s="68"/>
      <c r="RCL5" s="68"/>
      <c r="RCM5" s="68"/>
      <c r="RCN5" s="68"/>
      <c r="RCO5" s="68"/>
      <c r="RCP5" s="68"/>
      <c r="RCQ5" s="68"/>
      <c r="RCR5" s="68"/>
      <c r="RCS5" s="68"/>
      <c r="RCT5" s="68"/>
      <c r="RCU5" s="68"/>
      <c r="RCV5" s="68"/>
      <c r="RCW5" s="68"/>
      <c r="RCX5" s="68"/>
      <c r="RCY5" s="68"/>
      <c r="RCZ5" s="68"/>
      <c r="RDA5" s="68"/>
      <c r="RDB5" s="68"/>
      <c r="RDC5" s="68"/>
      <c r="RDD5" s="68"/>
      <c r="RDE5" s="68"/>
      <c r="RDF5" s="68"/>
      <c r="RDG5" s="68"/>
      <c r="RDH5" s="68"/>
      <c r="RDI5" s="68"/>
      <c r="RDJ5" s="68"/>
      <c r="RDK5" s="68"/>
      <c r="RDL5" s="68"/>
      <c r="RDM5" s="68"/>
      <c r="RDN5" s="68"/>
      <c r="RDO5" s="68"/>
      <c r="RDP5" s="68"/>
      <c r="RDQ5" s="68"/>
      <c r="RDR5" s="68"/>
      <c r="RDS5" s="68"/>
      <c r="RDT5" s="68"/>
      <c r="RDU5" s="68"/>
      <c r="RDV5" s="68"/>
      <c r="RDW5" s="68"/>
      <c r="RDX5" s="68"/>
      <c r="RDY5" s="68"/>
      <c r="RDZ5" s="68"/>
      <c r="REA5" s="68"/>
      <c r="REB5" s="68"/>
      <c r="REC5" s="68"/>
      <c r="RED5" s="68"/>
      <c r="REE5" s="68"/>
      <c r="REF5" s="68"/>
      <c r="REG5" s="68"/>
      <c r="REH5" s="68"/>
      <c r="REI5" s="68"/>
      <c r="REJ5" s="68"/>
      <c r="REK5" s="68"/>
      <c r="REL5" s="68"/>
      <c r="REM5" s="68"/>
      <c r="REN5" s="68"/>
      <c r="REO5" s="68"/>
      <c r="REP5" s="68"/>
      <c r="REQ5" s="68"/>
      <c r="RER5" s="68"/>
      <c r="RES5" s="68"/>
      <c r="RET5" s="68"/>
      <c r="REU5" s="68"/>
      <c r="REV5" s="68"/>
      <c r="REW5" s="68"/>
      <c r="REX5" s="68"/>
      <c r="REY5" s="68"/>
      <c r="REZ5" s="68"/>
      <c r="RFA5" s="68"/>
      <c r="RFB5" s="68"/>
      <c r="RFC5" s="68"/>
      <c r="RFD5" s="68"/>
      <c r="RFE5" s="68"/>
      <c r="RFF5" s="68"/>
      <c r="RFG5" s="68"/>
      <c r="RFH5" s="68"/>
      <c r="RFI5" s="68"/>
      <c r="RFJ5" s="68"/>
      <c r="RFK5" s="68"/>
      <c r="RFL5" s="68"/>
      <c r="RFM5" s="68"/>
      <c r="RFN5" s="68"/>
      <c r="RFO5" s="68"/>
      <c r="RFP5" s="68"/>
      <c r="RFQ5" s="68"/>
      <c r="RFR5" s="68"/>
      <c r="RFS5" s="68"/>
      <c r="RFT5" s="68"/>
      <c r="RFU5" s="68"/>
      <c r="RFV5" s="68"/>
      <c r="RFW5" s="68"/>
      <c r="RFX5" s="68"/>
      <c r="RFY5" s="68"/>
      <c r="RFZ5" s="68"/>
      <c r="RGA5" s="68"/>
      <c r="RGB5" s="68"/>
      <c r="RGC5" s="68"/>
      <c r="RGD5" s="68"/>
      <c r="RGE5" s="68"/>
      <c r="RGF5" s="68"/>
      <c r="RGG5" s="68"/>
      <c r="RGH5" s="68"/>
      <c r="RGI5" s="68"/>
      <c r="RGJ5" s="68"/>
      <c r="RGK5" s="68"/>
      <c r="RGL5" s="68"/>
      <c r="RGM5" s="68"/>
      <c r="RGN5" s="68"/>
      <c r="RGO5" s="68"/>
      <c r="RGP5" s="68"/>
      <c r="RGQ5" s="68"/>
      <c r="RGR5" s="68"/>
      <c r="RGS5" s="68"/>
      <c r="RGT5" s="68"/>
      <c r="RGU5" s="68"/>
      <c r="RGV5" s="68"/>
      <c r="RGW5" s="68"/>
      <c r="RGX5" s="68"/>
      <c r="RGY5" s="68"/>
      <c r="RGZ5" s="68"/>
      <c r="RHA5" s="68"/>
      <c r="RHB5" s="68"/>
      <c r="RHC5" s="68"/>
      <c r="RHD5" s="68"/>
      <c r="RHE5" s="68"/>
      <c r="RHF5" s="68"/>
      <c r="RHG5" s="68"/>
      <c r="RHH5" s="68"/>
      <c r="RHI5" s="68"/>
      <c r="RHJ5" s="68"/>
      <c r="RHK5" s="68"/>
      <c r="RHL5" s="68"/>
      <c r="RHM5" s="68"/>
      <c r="RHN5" s="68"/>
      <c r="RHO5" s="68"/>
      <c r="RHP5" s="68"/>
      <c r="RHQ5" s="68"/>
      <c r="RHR5" s="68"/>
      <c r="RHS5" s="68"/>
      <c r="RHT5" s="68"/>
      <c r="RHU5" s="68"/>
      <c r="RHV5" s="68"/>
      <c r="RHW5" s="68"/>
      <c r="RHX5" s="68"/>
      <c r="RHY5" s="68"/>
      <c r="RHZ5" s="68"/>
      <c r="RIA5" s="68"/>
      <c r="RIB5" s="68"/>
      <c r="RIC5" s="68"/>
      <c r="RID5" s="68"/>
      <c r="RIE5" s="68"/>
      <c r="RIF5" s="68"/>
      <c r="RIG5" s="68"/>
      <c r="RIH5" s="68"/>
      <c r="RII5" s="68"/>
      <c r="RIJ5" s="68"/>
      <c r="RIK5" s="68"/>
      <c r="RIL5" s="68"/>
      <c r="RIM5" s="68"/>
      <c r="RIN5" s="68"/>
      <c r="RIO5" s="68"/>
      <c r="RIP5" s="68"/>
      <c r="RIQ5" s="68"/>
      <c r="RIR5" s="68"/>
      <c r="RIS5" s="68"/>
      <c r="RIT5" s="68"/>
      <c r="RIU5" s="68"/>
      <c r="RIV5" s="68"/>
      <c r="RIW5" s="68"/>
      <c r="RIX5" s="68"/>
      <c r="RIY5" s="68"/>
      <c r="RIZ5" s="68"/>
      <c r="RJA5" s="68"/>
      <c r="RJB5" s="68"/>
      <c r="RJC5" s="68"/>
      <c r="RJD5" s="68"/>
      <c r="RJE5" s="68"/>
      <c r="RJF5" s="68"/>
      <c r="RJG5" s="68"/>
      <c r="RJH5" s="68"/>
      <c r="RJI5" s="68"/>
      <c r="RJJ5" s="68"/>
      <c r="RJK5" s="68"/>
      <c r="RJL5" s="68"/>
      <c r="RJM5" s="68"/>
      <c r="RJN5" s="68"/>
      <c r="RJO5" s="68"/>
      <c r="RJP5" s="68"/>
      <c r="RJQ5" s="68"/>
      <c r="RJR5" s="68"/>
      <c r="RJS5" s="68"/>
      <c r="RJT5" s="68"/>
      <c r="RJU5" s="68"/>
      <c r="RJV5" s="68"/>
      <c r="RJW5" s="68"/>
      <c r="RJX5" s="68"/>
      <c r="RJY5" s="68"/>
      <c r="RJZ5" s="68"/>
      <c r="RKA5" s="68"/>
      <c r="RKB5" s="68"/>
      <c r="RKC5" s="68"/>
      <c r="RKD5" s="68"/>
      <c r="RKE5" s="68"/>
      <c r="RKF5" s="68"/>
      <c r="RKG5" s="68"/>
      <c r="RKH5" s="68"/>
      <c r="RKI5" s="68"/>
      <c r="RKJ5" s="68"/>
      <c r="RKK5" s="68"/>
      <c r="RKL5" s="68"/>
      <c r="RKM5" s="68"/>
      <c r="RKN5" s="68"/>
      <c r="RKO5" s="68"/>
      <c r="RKP5" s="68"/>
      <c r="RKQ5" s="68"/>
      <c r="RKR5" s="68"/>
      <c r="RKS5" s="68"/>
      <c r="RKT5" s="68"/>
      <c r="RKU5" s="68"/>
      <c r="RKV5" s="68"/>
      <c r="RKW5" s="68"/>
      <c r="RKX5" s="68"/>
      <c r="RKY5" s="68"/>
      <c r="RKZ5" s="68"/>
      <c r="RLA5" s="68"/>
      <c r="RLB5" s="68"/>
      <c r="RLC5" s="68"/>
      <c r="RLD5" s="68"/>
      <c r="RLE5" s="68"/>
      <c r="RLF5" s="68"/>
      <c r="RLG5" s="68"/>
      <c r="RLH5" s="68"/>
      <c r="RLI5" s="68"/>
      <c r="RLJ5" s="68"/>
      <c r="RLK5" s="68"/>
      <c r="RLL5" s="68"/>
      <c r="RLM5" s="68"/>
      <c r="RLN5" s="68"/>
      <c r="RLO5" s="68"/>
      <c r="RLP5" s="68"/>
      <c r="RLQ5" s="68"/>
      <c r="RLR5" s="68"/>
      <c r="RLS5" s="68"/>
      <c r="RLT5" s="68"/>
      <c r="RLU5" s="68"/>
      <c r="RLV5" s="68"/>
      <c r="RLW5" s="68"/>
      <c r="RLX5" s="68"/>
      <c r="RLY5" s="68"/>
      <c r="RLZ5" s="68"/>
      <c r="RMA5" s="68"/>
      <c r="RMB5" s="68"/>
      <c r="RMC5" s="68"/>
      <c r="RMD5" s="68"/>
      <c r="RME5" s="68"/>
      <c r="RMF5" s="68"/>
      <c r="RMG5" s="68"/>
      <c r="RMH5" s="68"/>
      <c r="RMI5" s="68"/>
      <c r="RMJ5" s="68"/>
      <c r="RMK5" s="68"/>
      <c r="RML5" s="68"/>
      <c r="RMM5" s="68"/>
      <c r="RMN5" s="68"/>
      <c r="RMO5" s="68"/>
      <c r="RMP5" s="68"/>
      <c r="RMQ5" s="68"/>
      <c r="RMR5" s="68"/>
      <c r="RMS5" s="68"/>
      <c r="RMT5" s="68"/>
      <c r="RMU5" s="68"/>
      <c r="RMV5" s="68"/>
      <c r="RMW5" s="68"/>
      <c r="RMX5" s="68"/>
      <c r="RMY5" s="68"/>
      <c r="RMZ5" s="68"/>
      <c r="RNA5" s="68"/>
      <c r="RNB5" s="68"/>
      <c r="RNC5" s="68"/>
      <c r="RND5" s="68"/>
      <c r="RNE5" s="68"/>
      <c r="RNF5" s="68"/>
      <c r="RNG5" s="68"/>
      <c r="RNH5" s="68"/>
      <c r="RNI5" s="68"/>
      <c r="RNJ5" s="68"/>
      <c r="RNK5" s="68"/>
      <c r="RNL5" s="68"/>
      <c r="RNM5" s="68"/>
      <c r="RNN5" s="68"/>
      <c r="RNO5" s="68"/>
      <c r="RNP5" s="68"/>
      <c r="RNQ5" s="68"/>
      <c r="RNR5" s="68"/>
      <c r="RNS5" s="68"/>
      <c r="RNT5" s="68"/>
      <c r="RNU5" s="68"/>
      <c r="RNV5" s="68"/>
      <c r="RNW5" s="68"/>
      <c r="RNX5" s="68"/>
      <c r="RNY5" s="68"/>
      <c r="RNZ5" s="68"/>
      <c r="ROA5" s="68"/>
      <c r="ROB5" s="68"/>
      <c r="ROC5" s="68"/>
      <c r="ROD5" s="68"/>
      <c r="ROE5" s="68"/>
      <c r="ROF5" s="68"/>
      <c r="ROG5" s="68"/>
      <c r="ROH5" s="68"/>
      <c r="ROI5" s="68"/>
      <c r="ROJ5" s="68"/>
      <c r="ROK5" s="68"/>
      <c r="ROL5" s="68"/>
      <c r="ROM5" s="68"/>
      <c r="RON5" s="68"/>
      <c r="ROO5" s="68"/>
      <c r="ROP5" s="68"/>
      <c r="ROQ5" s="68"/>
      <c r="ROR5" s="68"/>
      <c r="ROS5" s="68"/>
      <c r="ROT5" s="68"/>
      <c r="ROU5" s="68"/>
      <c r="ROV5" s="68"/>
      <c r="ROW5" s="68"/>
      <c r="ROX5" s="68"/>
      <c r="ROY5" s="68"/>
      <c r="ROZ5" s="68"/>
      <c r="RPA5" s="68"/>
      <c r="RPB5" s="68"/>
      <c r="RPC5" s="68"/>
      <c r="RPD5" s="68"/>
      <c r="RPE5" s="68"/>
      <c r="RPF5" s="68"/>
      <c r="RPG5" s="68"/>
      <c r="RPH5" s="68"/>
      <c r="RPI5" s="68"/>
      <c r="RPJ5" s="68"/>
      <c r="RPK5" s="68"/>
      <c r="RPL5" s="68"/>
      <c r="RPM5" s="68"/>
      <c r="RPN5" s="68"/>
      <c r="RPO5" s="68"/>
      <c r="RPP5" s="68"/>
      <c r="RPQ5" s="68"/>
      <c r="RPR5" s="68"/>
      <c r="RPS5" s="68"/>
      <c r="RPT5" s="68"/>
      <c r="RPU5" s="68"/>
      <c r="RPV5" s="68"/>
      <c r="RPW5" s="68"/>
      <c r="RPX5" s="68"/>
      <c r="RPY5" s="68"/>
      <c r="RPZ5" s="68"/>
      <c r="RQA5" s="68"/>
      <c r="RQB5" s="68"/>
      <c r="RQC5" s="68"/>
      <c r="RQD5" s="68"/>
      <c r="RQE5" s="68"/>
      <c r="RQF5" s="68"/>
      <c r="RQG5" s="68"/>
      <c r="RQH5" s="68"/>
      <c r="RQI5" s="68"/>
      <c r="RQJ5" s="68"/>
      <c r="RQK5" s="68"/>
      <c r="RQL5" s="68"/>
      <c r="RQM5" s="68"/>
      <c r="RQN5" s="68"/>
      <c r="RQO5" s="68"/>
      <c r="RQP5" s="68"/>
      <c r="RQQ5" s="68"/>
      <c r="RQR5" s="68"/>
      <c r="RQS5" s="68"/>
      <c r="RQT5" s="68"/>
      <c r="RQU5" s="68"/>
      <c r="RQV5" s="68"/>
      <c r="RQW5" s="68"/>
      <c r="RQX5" s="68"/>
      <c r="RQY5" s="68"/>
      <c r="RQZ5" s="68"/>
      <c r="RRA5" s="68"/>
      <c r="RRB5" s="68"/>
      <c r="RRC5" s="68"/>
      <c r="RRD5" s="68"/>
      <c r="RRE5" s="68"/>
      <c r="RRF5" s="68"/>
      <c r="RRG5" s="68"/>
      <c r="RRH5" s="68"/>
      <c r="RRI5" s="68"/>
      <c r="RRJ5" s="68"/>
      <c r="RRK5" s="68"/>
      <c r="RRL5" s="68"/>
      <c r="RRM5" s="68"/>
      <c r="RRN5" s="68"/>
      <c r="RRO5" s="68"/>
      <c r="RRP5" s="68"/>
      <c r="RRQ5" s="68"/>
      <c r="RRR5" s="68"/>
      <c r="RRS5" s="68"/>
      <c r="RRT5" s="68"/>
      <c r="RRU5" s="68"/>
      <c r="RRV5" s="68"/>
      <c r="RRW5" s="68"/>
      <c r="RRX5" s="68"/>
      <c r="RRY5" s="68"/>
      <c r="RRZ5" s="68"/>
      <c r="RSA5" s="68"/>
      <c r="RSB5" s="68"/>
      <c r="RSC5" s="68"/>
      <c r="RSD5" s="68"/>
      <c r="RSE5" s="68"/>
      <c r="RSF5" s="68"/>
      <c r="RSG5" s="68"/>
      <c r="RSH5" s="68"/>
      <c r="RSI5" s="68"/>
      <c r="RSJ5" s="68"/>
      <c r="RSK5" s="68"/>
      <c r="RSL5" s="68"/>
      <c r="RSM5" s="68"/>
      <c r="RSN5" s="68"/>
      <c r="RSO5" s="68"/>
      <c r="RSP5" s="68"/>
      <c r="RSQ5" s="68"/>
      <c r="RSR5" s="68"/>
      <c r="RSS5" s="68"/>
      <c r="RST5" s="68"/>
      <c r="RSU5" s="68"/>
      <c r="RSV5" s="68"/>
      <c r="RSW5" s="68"/>
      <c r="RSX5" s="68"/>
      <c r="RSY5" s="68"/>
      <c r="RSZ5" s="68"/>
      <c r="RTA5" s="68"/>
      <c r="RTB5" s="68"/>
      <c r="RTC5" s="68"/>
      <c r="RTD5" s="68"/>
      <c r="RTE5" s="68"/>
      <c r="RTF5" s="68"/>
      <c r="RTG5" s="68"/>
      <c r="RTH5" s="68"/>
      <c r="RTI5" s="68"/>
      <c r="RTJ5" s="68"/>
      <c r="RTK5" s="68"/>
      <c r="RTL5" s="68"/>
      <c r="RTM5" s="68"/>
      <c r="RTN5" s="68"/>
      <c r="RTO5" s="68"/>
      <c r="RTP5" s="68"/>
      <c r="RTQ5" s="68"/>
      <c r="RTR5" s="68"/>
      <c r="RTS5" s="68"/>
      <c r="RTT5" s="68"/>
      <c r="RTU5" s="68"/>
      <c r="RTV5" s="68"/>
      <c r="RTW5" s="68"/>
      <c r="RTX5" s="68"/>
      <c r="RTY5" s="68"/>
      <c r="RTZ5" s="68"/>
      <c r="RUA5" s="68"/>
      <c r="RUB5" s="68"/>
      <c r="RUC5" s="68"/>
      <c r="RUD5" s="68"/>
      <c r="RUE5" s="68"/>
      <c r="RUF5" s="68"/>
      <c r="RUG5" s="68"/>
      <c r="RUH5" s="68"/>
      <c r="RUI5" s="68"/>
      <c r="RUJ5" s="68"/>
      <c r="RUK5" s="68"/>
      <c r="RUL5" s="68"/>
      <c r="RUM5" s="68"/>
      <c r="RUN5" s="68"/>
      <c r="RUO5" s="68"/>
      <c r="RUP5" s="68"/>
      <c r="RUQ5" s="68"/>
      <c r="RUR5" s="68"/>
      <c r="RUS5" s="68"/>
      <c r="RUT5" s="68"/>
      <c r="RUU5" s="68"/>
      <c r="RUV5" s="68"/>
      <c r="RUW5" s="68"/>
      <c r="RUX5" s="68"/>
      <c r="RUY5" s="68"/>
      <c r="RUZ5" s="68"/>
      <c r="RVA5" s="68"/>
      <c r="RVB5" s="68"/>
      <c r="RVC5" s="68"/>
      <c r="RVD5" s="68"/>
      <c r="RVE5" s="68"/>
      <c r="RVF5" s="68"/>
      <c r="RVG5" s="68"/>
      <c r="RVH5" s="68"/>
      <c r="RVI5" s="68"/>
      <c r="RVJ5" s="68"/>
      <c r="RVK5" s="68"/>
      <c r="RVL5" s="68"/>
      <c r="RVM5" s="68"/>
      <c r="RVN5" s="68"/>
      <c r="RVO5" s="68"/>
      <c r="RVP5" s="68"/>
      <c r="RVQ5" s="68"/>
      <c r="RVR5" s="68"/>
      <c r="RVS5" s="68"/>
      <c r="RVT5" s="68"/>
      <c r="RVU5" s="68"/>
      <c r="RVV5" s="68"/>
      <c r="RVW5" s="68"/>
      <c r="RVX5" s="68"/>
      <c r="RVY5" s="68"/>
      <c r="RVZ5" s="68"/>
      <c r="RWA5" s="68"/>
      <c r="RWB5" s="68"/>
      <c r="RWC5" s="68"/>
      <c r="RWD5" s="68"/>
      <c r="RWE5" s="68"/>
      <c r="RWF5" s="68"/>
      <c r="RWG5" s="68"/>
      <c r="RWH5" s="68"/>
      <c r="RWI5" s="68"/>
      <c r="RWJ5" s="68"/>
      <c r="RWK5" s="68"/>
      <c r="RWL5" s="68"/>
      <c r="RWM5" s="68"/>
      <c r="RWN5" s="68"/>
      <c r="RWO5" s="68"/>
      <c r="RWP5" s="68"/>
      <c r="RWQ5" s="68"/>
      <c r="RWR5" s="68"/>
      <c r="RWS5" s="68"/>
      <c r="RWT5" s="68"/>
      <c r="RWU5" s="68"/>
      <c r="RWV5" s="68"/>
      <c r="RWW5" s="68"/>
      <c r="RWX5" s="68"/>
      <c r="RWY5" s="68"/>
      <c r="RWZ5" s="68"/>
      <c r="RXA5" s="68"/>
      <c r="RXB5" s="68"/>
      <c r="RXC5" s="68"/>
      <c r="RXD5" s="68"/>
      <c r="RXE5" s="68"/>
      <c r="RXF5" s="68"/>
      <c r="RXG5" s="68"/>
      <c r="RXH5" s="68"/>
      <c r="RXI5" s="68"/>
      <c r="RXJ5" s="68"/>
      <c r="RXK5" s="68"/>
      <c r="RXL5" s="68"/>
      <c r="RXM5" s="68"/>
      <c r="RXN5" s="68"/>
      <c r="RXO5" s="68"/>
      <c r="RXP5" s="68"/>
      <c r="RXQ5" s="68"/>
      <c r="RXR5" s="68"/>
      <c r="RXS5" s="68"/>
      <c r="RXT5" s="68"/>
      <c r="RXU5" s="68"/>
      <c r="RXV5" s="68"/>
      <c r="RXW5" s="68"/>
      <c r="RXX5" s="68"/>
      <c r="RXY5" s="68"/>
      <c r="RXZ5" s="68"/>
      <c r="RYA5" s="68"/>
      <c r="RYB5" s="68"/>
      <c r="RYC5" s="68"/>
      <c r="RYD5" s="68"/>
      <c r="RYE5" s="68"/>
      <c r="RYF5" s="68"/>
      <c r="RYG5" s="68"/>
      <c r="RYH5" s="68"/>
      <c r="RYI5" s="68"/>
      <c r="RYJ5" s="68"/>
      <c r="RYK5" s="68"/>
      <c r="RYL5" s="68"/>
      <c r="RYM5" s="68"/>
      <c r="RYN5" s="68"/>
      <c r="RYO5" s="68"/>
      <c r="RYP5" s="68"/>
      <c r="RYQ5" s="68"/>
      <c r="RYR5" s="68"/>
      <c r="RYS5" s="68"/>
      <c r="RYT5" s="68"/>
      <c r="RYU5" s="68"/>
      <c r="RYV5" s="68"/>
      <c r="RYW5" s="68"/>
      <c r="RYX5" s="68"/>
      <c r="RYY5" s="68"/>
      <c r="RYZ5" s="68"/>
      <c r="RZA5" s="68"/>
      <c r="RZB5" s="68"/>
      <c r="RZC5" s="68"/>
      <c r="RZD5" s="68"/>
      <c r="RZE5" s="68"/>
      <c r="RZF5" s="68"/>
      <c r="RZG5" s="68"/>
      <c r="RZH5" s="68"/>
      <c r="RZI5" s="68"/>
      <c r="RZJ5" s="68"/>
      <c r="RZK5" s="68"/>
      <c r="RZL5" s="68"/>
      <c r="RZM5" s="68"/>
      <c r="RZN5" s="68"/>
      <c r="RZO5" s="68"/>
      <c r="RZP5" s="68"/>
      <c r="RZQ5" s="68"/>
      <c r="RZR5" s="68"/>
      <c r="RZS5" s="68"/>
      <c r="RZT5" s="68"/>
      <c r="RZU5" s="68"/>
      <c r="RZV5" s="68"/>
      <c r="RZW5" s="68"/>
      <c r="RZX5" s="68"/>
      <c r="RZY5" s="68"/>
      <c r="RZZ5" s="68"/>
      <c r="SAA5" s="68"/>
      <c r="SAB5" s="68"/>
      <c r="SAC5" s="68"/>
      <c r="SAD5" s="68"/>
      <c r="SAE5" s="68"/>
      <c r="SAF5" s="68"/>
      <c r="SAG5" s="68"/>
      <c r="SAH5" s="68"/>
      <c r="SAI5" s="68"/>
      <c r="SAJ5" s="68"/>
      <c r="SAK5" s="68"/>
      <c r="SAL5" s="68"/>
      <c r="SAM5" s="68"/>
      <c r="SAN5" s="68"/>
      <c r="SAO5" s="68"/>
      <c r="SAP5" s="68"/>
      <c r="SAQ5" s="68"/>
      <c r="SAR5" s="68"/>
      <c r="SAS5" s="68"/>
      <c r="SAT5" s="68"/>
      <c r="SAU5" s="68"/>
      <c r="SAV5" s="68"/>
      <c r="SAW5" s="68"/>
      <c r="SAX5" s="68"/>
      <c r="SAY5" s="68"/>
      <c r="SAZ5" s="68"/>
      <c r="SBA5" s="68"/>
      <c r="SBB5" s="68"/>
      <c r="SBC5" s="68"/>
      <c r="SBD5" s="68"/>
      <c r="SBE5" s="68"/>
      <c r="SBF5" s="68"/>
      <c r="SBG5" s="68"/>
      <c r="SBH5" s="68"/>
      <c r="SBI5" s="68"/>
      <c r="SBJ5" s="68"/>
      <c r="SBK5" s="68"/>
      <c r="SBL5" s="68"/>
      <c r="SBM5" s="68"/>
      <c r="SBN5" s="68"/>
      <c r="SBO5" s="68"/>
      <c r="SBP5" s="68"/>
      <c r="SBQ5" s="68"/>
      <c r="SBR5" s="68"/>
      <c r="SBS5" s="68"/>
      <c r="SBT5" s="68"/>
      <c r="SBU5" s="68"/>
      <c r="SBV5" s="68"/>
      <c r="SBW5" s="68"/>
      <c r="SBX5" s="68"/>
      <c r="SBY5" s="68"/>
      <c r="SBZ5" s="68"/>
      <c r="SCA5" s="68"/>
      <c r="SCB5" s="68"/>
      <c r="SCC5" s="68"/>
      <c r="SCD5" s="68"/>
      <c r="SCE5" s="68"/>
      <c r="SCF5" s="68"/>
      <c r="SCG5" s="68"/>
      <c r="SCH5" s="68"/>
      <c r="SCI5" s="68"/>
      <c r="SCJ5" s="68"/>
      <c r="SCK5" s="68"/>
      <c r="SCL5" s="68"/>
      <c r="SCM5" s="68"/>
      <c r="SCN5" s="68"/>
      <c r="SCO5" s="68"/>
      <c r="SCP5" s="68"/>
      <c r="SCQ5" s="68"/>
      <c r="SCR5" s="68"/>
      <c r="SCS5" s="68"/>
      <c r="SCT5" s="68"/>
      <c r="SCU5" s="68"/>
      <c r="SCV5" s="68"/>
      <c r="SCW5" s="68"/>
      <c r="SCX5" s="68"/>
      <c r="SCY5" s="68"/>
      <c r="SCZ5" s="68"/>
      <c r="SDA5" s="68"/>
      <c r="SDB5" s="68"/>
      <c r="SDC5" s="68"/>
      <c r="SDD5" s="68"/>
      <c r="SDE5" s="68"/>
      <c r="SDF5" s="68"/>
      <c r="SDG5" s="68"/>
      <c r="SDH5" s="68"/>
      <c r="SDI5" s="68"/>
      <c r="SDJ5" s="68"/>
      <c r="SDK5" s="68"/>
      <c r="SDL5" s="68"/>
      <c r="SDM5" s="68"/>
      <c r="SDN5" s="68"/>
      <c r="SDO5" s="68"/>
      <c r="SDP5" s="68"/>
      <c r="SDQ5" s="68"/>
      <c r="SDR5" s="68"/>
      <c r="SDS5" s="68"/>
      <c r="SDT5" s="68"/>
      <c r="SDU5" s="68"/>
      <c r="SDV5" s="68"/>
      <c r="SDW5" s="68"/>
      <c r="SDX5" s="68"/>
      <c r="SDY5" s="68"/>
      <c r="SDZ5" s="68"/>
      <c r="SEA5" s="68"/>
      <c r="SEB5" s="68"/>
      <c r="SEC5" s="68"/>
      <c r="SED5" s="68"/>
      <c r="SEE5" s="68"/>
      <c r="SEF5" s="68"/>
      <c r="SEG5" s="68"/>
      <c r="SEH5" s="68"/>
      <c r="SEI5" s="68"/>
      <c r="SEJ5" s="68"/>
      <c r="SEK5" s="68"/>
      <c r="SEL5" s="68"/>
      <c r="SEM5" s="68"/>
      <c r="SEN5" s="68"/>
      <c r="SEO5" s="68"/>
      <c r="SEP5" s="68"/>
      <c r="SEQ5" s="68"/>
      <c r="SER5" s="68"/>
      <c r="SES5" s="68"/>
      <c r="SET5" s="68"/>
      <c r="SEU5" s="68"/>
      <c r="SEV5" s="68"/>
      <c r="SEW5" s="68"/>
      <c r="SEX5" s="68"/>
      <c r="SEY5" s="68"/>
      <c r="SEZ5" s="68"/>
      <c r="SFA5" s="68"/>
      <c r="SFB5" s="68"/>
      <c r="SFC5" s="68"/>
      <c r="SFD5" s="68"/>
      <c r="SFE5" s="68"/>
      <c r="SFF5" s="68"/>
      <c r="SFG5" s="68"/>
      <c r="SFH5" s="68"/>
      <c r="SFI5" s="68"/>
      <c r="SFJ5" s="68"/>
      <c r="SFK5" s="68"/>
      <c r="SFL5" s="68"/>
      <c r="SFM5" s="68"/>
      <c r="SFN5" s="68"/>
      <c r="SFO5" s="68"/>
      <c r="SFP5" s="68"/>
      <c r="SFQ5" s="68"/>
      <c r="SFR5" s="68"/>
      <c r="SFS5" s="68"/>
      <c r="SFT5" s="68"/>
      <c r="SFU5" s="68"/>
      <c r="SFV5" s="68"/>
      <c r="SFW5" s="68"/>
      <c r="SFX5" s="68"/>
      <c r="SFY5" s="68"/>
      <c r="SFZ5" s="68"/>
      <c r="SGA5" s="68"/>
      <c r="SGB5" s="68"/>
      <c r="SGC5" s="68"/>
      <c r="SGD5" s="68"/>
      <c r="SGE5" s="68"/>
      <c r="SGF5" s="68"/>
      <c r="SGG5" s="68"/>
      <c r="SGH5" s="68"/>
      <c r="SGI5" s="68"/>
      <c r="SGJ5" s="68"/>
      <c r="SGK5" s="68"/>
      <c r="SGL5" s="68"/>
      <c r="SGM5" s="68"/>
      <c r="SGN5" s="68"/>
      <c r="SGO5" s="68"/>
      <c r="SGP5" s="68"/>
      <c r="SGQ5" s="68"/>
      <c r="SGR5" s="68"/>
      <c r="SGS5" s="68"/>
      <c r="SGT5" s="68"/>
      <c r="SGU5" s="68"/>
      <c r="SGV5" s="68"/>
      <c r="SGW5" s="68"/>
      <c r="SGX5" s="68"/>
      <c r="SGY5" s="68"/>
      <c r="SGZ5" s="68"/>
      <c r="SHA5" s="68"/>
      <c r="SHB5" s="68"/>
      <c r="SHC5" s="68"/>
      <c r="SHD5" s="68"/>
      <c r="SHE5" s="68"/>
      <c r="SHF5" s="68"/>
      <c r="SHG5" s="68"/>
      <c r="SHH5" s="68"/>
      <c r="SHI5" s="68"/>
      <c r="SHJ5" s="68"/>
      <c r="SHK5" s="68"/>
      <c r="SHL5" s="68"/>
      <c r="SHM5" s="68"/>
      <c r="SHN5" s="68"/>
      <c r="SHO5" s="68"/>
      <c r="SHP5" s="68"/>
      <c r="SHQ5" s="68"/>
      <c r="SHR5" s="68"/>
      <c r="SHS5" s="68"/>
      <c r="SHT5" s="68"/>
      <c r="SHU5" s="68"/>
      <c r="SHV5" s="68"/>
      <c r="SHW5" s="68"/>
      <c r="SHX5" s="68"/>
      <c r="SHY5" s="68"/>
      <c r="SHZ5" s="68"/>
      <c r="SIA5" s="68"/>
      <c r="SIB5" s="68"/>
      <c r="SIC5" s="68"/>
      <c r="SID5" s="68"/>
      <c r="SIE5" s="68"/>
      <c r="SIF5" s="68"/>
      <c r="SIG5" s="68"/>
      <c r="SIH5" s="68"/>
      <c r="SII5" s="68"/>
      <c r="SIJ5" s="68"/>
      <c r="SIK5" s="68"/>
      <c r="SIL5" s="68"/>
      <c r="SIM5" s="68"/>
      <c r="SIN5" s="68"/>
      <c r="SIO5" s="68"/>
      <c r="SIP5" s="68"/>
      <c r="SIQ5" s="68"/>
      <c r="SIR5" s="68"/>
      <c r="SIS5" s="68"/>
      <c r="SIT5" s="68"/>
      <c r="SIU5" s="68"/>
      <c r="SIV5" s="68"/>
      <c r="SIW5" s="68"/>
      <c r="SIX5" s="68"/>
      <c r="SIY5" s="68"/>
      <c r="SIZ5" s="68"/>
      <c r="SJA5" s="68"/>
      <c r="SJB5" s="68"/>
      <c r="SJC5" s="68"/>
      <c r="SJD5" s="68"/>
      <c r="SJE5" s="68"/>
      <c r="SJF5" s="68"/>
      <c r="SJG5" s="68"/>
      <c r="SJH5" s="68"/>
      <c r="SJI5" s="68"/>
      <c r="SJJ5" s="68"/>
      <c r="SJK5" s="68"/>
      <c r="SJL5" s="68"/>
      <c r="SJM5" s="68"/>
      <c r="SJN5" s="68"/>
      <c r="SJO5" s="68"/>
      <c r="SJP5" s="68"/>
      <c r="SJQ5" s="68"/>
      <c r="SJR5" s="68"/>
      <c r="SJS5" s="68"/>
      <c r="SJT5" s="68"/>
      <c r="SJU5" s="68"/>
      <c r="SJV5" s="68"/>
      <c r="SJW5" s="68"/>
      <c r="SJX5" s="68"/>
      <c r="SJY5" s="68"/>
      <c r="SJZ5" s="68"/>
      <c r="SKA5" s="68"/>
      <c r="SKB5" s="68"/>
      <c r="SKC5" s="68"/>
      <c r="SKD5" s="68"/>
      <c r="SKE5" s="68"/>
      <c r="SKF5" s="68"/>
      <c r="SKG5" s="68"/>
      <c r="SKH5" s="68"/>
      <c r="SKI5" s="68"/>
      <c r="SKJ5" s="68"/>
      <c r="SKK5" s="68"/>
      <c r="SKL5" s="68"/>
      <c r="SKM5" s="68"/>
      <c r="SKN5" s="68"/>
      <c r="SKO5" s="68"/>
      <c r="SKP5" s="68"/>
      <c r="SKQ5" s="68"/>
      <c r="SKR5" s="68"/>
      <c r="SKS5" s="68"/>
      <c r="SKT5" s="68"/>
      <c r="SKU5" s="68"/>
      <c r="SKV5" s="68"/>
      <c r="SKW5" s="68"/>
      <c r="SKX5" s="68"/>
      <c r="SKY5" s="68"/>
      <c r="SKZ5" s="68"/>
      <c r="SLA5" s="68"/>
      <c r="SLB5" s="68"/>
      <c r="SLC5" s="68"/>
      <c r="SLD5" s="68"/>
      <c r="SLE5" s="68"/>
      <c r="SLF5" s="68"/>
      <c r="SLG5" s="68"/>
      <c r="SLH5" s="68"/>
      <c r="SLI5" s="68"/>
      <c r="SLJ5" s="68"/>
      <c r="SLK5" s="68"/>
      <c r="SLL5" s="68"/>
      <c r="SLM5" s="68"/>
      <c r="SLN5" s="68"/>
      <c r="SLO5" s="68"/>
      <c r="SLP5" s="68"/>
      <c r="SLQ5" s="68"/>
      <c r="SLR5" s="68"/>
      <c r="SLS5" s="68"/>
      <c r="SLT5" s="68"/>
      <c r="SLU5" s="68"/>
      <c r="SLV5" s="68"/>
      <c r="SLW5" s="68"/>
      <c r="SLX5" s="68"/>
      <c r="SLY5" s="68"/>
      <c r="SLZ5" s="68"/>
      <c r="SMA5" s="68"/>
      <c r="SMB5" s="68"/>
      <c r="SMC5" s="68"/>
      <c r="SMD5" s="68"/>
      <c r="SME5" s="68"/>
      <c r="SMF5" s="68"/>
      <c r="SMG5" s="68"/>
      <c r="SMH5" s="68"/>
      <c r="SMI5" s="68"/>
      <c r="SMJ5" s="68"/>
      <c r="SMK5" s="68"/>
      <c r="SML5" s="68"/>
      <c r="SMM5" s="68"/>
      <c r="SMN5" s="68"/>
      <c r="SMO5" s="68"/>
      <c r="SMP5" s="68"/>
      <c r="SMQ5" s="68"/>
      <c r="SMR5" s="68"/>
      <c r="SMS5" s="68"/>
      <c r="SMT5" s="68"/>
      <c r="SMU5" s="68"/>
      <c r="SMV5" s="68"/>
      <c r="SMW5" s="68"/>
      <c r="SMX5" s="68"/>
      <c r="SMY5" s="68"/>
      <c r="SMZ5" s="68"/>
      <c r="SNA5" s="68"/>
      <c r="SNB5" s="68"/>
      <c r="SNC5" s="68"/>
      <c r="SND5" s="68"/>
      <c r="SNE5" s="68"/>
      <c r="SNF5" s="68"/>
      <c r="SNG5" s="68"/>
      <c r="SNH5" s="68"/>
      <c r="SNI5" s="68"/>
      <c r="SNJ5" s="68"/>
      <c r="SNK5" s="68"/>
      <c r="SNL5" s="68"/>
      <c r="SNM5" s="68"/>
      <c r="SNN5" s="68"/>
      <c r="SNO5" s="68"/>
      <c r="SNP5" s="68"/>
      <c r="SNQ5" s="68"/>
      <c r="SNR5" s="68"/>
      <c r="SNS5" s="68"/>
      <c r="SNT5" s="68"/>
      <c r="SNU5" s="68"/>
      <c r="SNV5" s="68"/>
      <c r="SNW5" s="68"/>
      <c r="SNX5" s="68"/>
      <c r="SNY5" s="68"/>
      <c r="SNZ5" s="68"/>
      <c r="SOA5" s="68"/>
      <c r="SOB5" s="68"/>
      <c r="SOC5" s="68"/>
      <c r="SOD5" s="68"/>
      <c r="SOE5" s="68"/>
      <c r="SOF5" s="68"/>
      <c r="SOG5" s="68"/>
      <c r="SOH5" s="68"/>
      <c r="SOI5" s="68"/>
      <c r="SOJ5" s="68"/>
      <c r="SOK5" s="68"/>
      <c r="SOL5" s="68"/>
      <c r="SOM5" s="68"/>
      <c r="SON5" s="68"/>
      <c r="SOO5" s="68"/>
      <c r="SOP5" s="68"/>
      <c r="SOQ5" s="68"/>
      <c r="SOR5" s="68"/>
      <c r="SOS5" s="68"/>
      <c r="SOT5" s="68"/>
      <c r="SOU5" s="68"/>
      <c r="SOV5" s="68"/>
      <c r="SOW5" s="68"/>
      <c r="SOX5" s="68"/>
      <c r="SOY5" s="68"/>
      <c r="SOZ5" s="68"/>
      <c r="SPA5" s="68"/>
      <c r="SPB5" s="68"/>
      <c r="SPC5" s="68"/>
      <c r="SPD5" s="68"/>
      <c r="SPE5" s="68"/>
      <c r="SPF5" s="68"/>
      <c r="SPG5" s="68"/>
      <c r="SPH5" s="68"/>
      <c r="SPI5" s="68"/>
      <c r="SPJ5" s="68"/>
      <c r="SPK5" s="68"/>
      <c r="SPL5" s="68"/>
      <c r="SPM5" s="68"/>
      <c r="SPN5" s="68"/>
      <c r="SPO5" s="68"/>
      <c r="SPP5" s="68"/>
      <c r="SPQ5" s="68"/>
      <c r="SPR5" s="68"/>
      <c r="SPS5" s="68"/>
      <c r="SPT5" s="68"/>
      <c r="SPU5" s="68"/>
      <c r="SPV5" s="68"/>
      <c r="SPW5" s="68"/>
      <c r="SPX5" s="68"/>
      <c r="SPY5" s="68"/>
      <c r="SPZ5" s="68"/>
      <c r="SQA5" s="68"/>
      <c r="SQB5" s="68"/>
      <c r="SQC5" s="68"/>
      <c r="SQD5" s="68"/>
      <c r="SQE5" s="68"/>
      <c r="SQF5" s="68"/>
      <c r="SQG5" s="68"/>
      <c r="SQH5" s="68"/>
      <c r="SQI5" s="68"/>
      <c r="SQJ5" s="68"/>
      <c r="SQK5" s="68"/>
      <c r="SQL5" s="68"/>
      <c r="SQM5" s="68"/>
      <c r="SQN5" s="68"/>
      <c r="SQO5" s="68"/>
      <c r="SQP5" s="68"/>
      <c r="SQQ5" s="68"/>
      <c r="SQR5" s="68"/>
      <c r="SQS5" s="68"/>
      <c r="SQT5" s="68"/>
      <c r="SQU5" s="68"/>
      <c r="SQV5" s="68"/>
      <c r="SQW5" s="68"/>
      <c r="SQX5" s="68"/>
      <c r="SQY5" s="68"/>
      <c r="SQZ5" s="68"/>
      <c r="SRA5" s="68"/>
      <c r="SRB5" s="68"/>
      <c r="SRC5" s="68"/>
      <c r="SRD5" s="68"/>
      <c r="SRE5" s="68"/>
      <c r="SRF5" s="68"/>
      <c r="SRG5" s="68"/>
      <c r="SRH5" s="68"/>
      <c r="SRI5" s="68"/>
      <c r="SRJ5" s="68"/>
      <c r="SRK5" s="68"/>
      <c r="SRL5" s="68"/>
      <c r="SRM5" s="68"/>
      <c r="SRN5" s="68"/>
      <c r="SRO5" s="68"/>
      <c r="SRP5" s="68"/>
      <c r="SRQ5" s="68"/>
      <c r="SRR5" s="68"/>
      <c r="SRS5" s="68"/>
      <c r="SRT5" s="68"/>
      <c r="SRU5" s="68"/>
      <c r="SRV5" s="68"/>
      <c r="SRW5" s="68"/>
      <c r="SRX5" s="68"/>
      <c r="SRY5" s="68"/>
      <c r="SRZ5" s="68"/>
      <c r="SSA5" s="68"/>
      <c r="SSB5" s="68"/>
      <c r="SSC5" s="68"/>
      <c r="SSD5" s="68"/>
      <c r="SSE5" s="68"/>
      <c r="SSF5" s="68"/>
      <c r="SSG5" s="68"/>
      <c r="SSH5" s="68"/>
      <c r="SSI5" s="68"/>
      <c r="SSJ5" s="68"/>
      <c r="SSK5" s="68"/>
      <c r="SSL5" s="68"/>
      <c r="SSM5" s="68"/>
      <c r="SSN5" s="68"/>
      <c r="SSO5" s="68"/>
      <c r="SSP5" s="68"/>
      <c r="SSQ5" s="68"/>
      <c r="SSR5" s="68"/>
      <c r="SSS5" s="68"/>
      <c r="SST5" s="68"/>
      <c r="SSU5" s="68"/>
      <c r="SSV5" s="68"/>
      <c r="SSW5" s="68"/>
      <c r="SSX5" s="68"/>
      <c r="SSY5" s="68"/>
      <c r="SSZ5" s="68"/>
      <c r="STA5" s="68"/>
      <c r="STB5" s="68"/>
      <c r="STC5" s="68"/>
      <c r="STD5" s="68"/>
      <c r="STE5" s="68"/>
      <c r="STF5" s="68"/>
      <c r="STG5" s="68"/>
      <c r="STH5" s="68"/>
      <c r="STI5" s="68"/>
      <c r="STJ5" s="68"/>
      <c r="STK5" s="68"/>
      <c r="STL5" s="68"/>
      <c r="STM5" s="68"/>
      <c r="STN5" s="68"/>
      <c r="STO5" s="68"/>
      <c r="STP5" s="68"/>
      <c r="STQ5" s="68"/>
      <c r="STR5" s="68"/>
      <c r="STS5" s="68"/>
      <c r="STT5" s="68"/>
      <c r="STU5" s="68"/>
      <c r="STV5" s="68"/>
      <c r="STW5" s="68"/>
      <c r="STX5" s="68"/>
      <c r="STY5" s="68"/>
      <c r="STZ5" s="68"/>
      <c r="SUA5" s="68"/>
      <c r="SUB5" s="68"/>
      <c r="SUC5" s="68"/>
      <c r="SUD5" s="68"/>
      <c r="SUE5" s="68"/>
      <c r="SUF5" s="68"/>
      <c r="SUG5" s="68"/>
      <c r="SUH5" s="68"/>
      <c r="SUI5" s="68"/>
      <c r="SUJ5" s="68"/>
      <c r="SUK5" s="68"/>
      <c r="SUL5" s="68"/>
      <c r="SUM5" s="68"/>
      <c r="SUN5" s="68"/>
      <c r="SUO5" s="68"/>
      <c r="SUP5" s="68"/>
      <c r="SUQ5" s="68"/>
      <c r="SUR5" s="68"/>
      <c r="SUS5" s="68"/>
      <c r="SUT5" s="68"/>
      <c r="SUU5" s="68"/>
      <c r="SUV5" s="68"/>
      <c r="SUW5" s="68"/>
      <c r="SUX5" s="68"/>
      <c r="SUY5" s="68"/>
      <c r="SUZ5" s="68"/>
      <c r="SVA5" s="68"/>
      <c r="SVB5" s="68"/>
      <c r="SVC5" s="68"/>
      <c r="SVD5" s="68"/>
      <c r="SVE5" s="68"/>
      <c r="SVF5" s="68"/>
      <c r="SVG5" s="68"/>
      <c r="SVH5" s="68"/>
      <c r="SVI5" s="68"/>
      <c r="SVJ5" s="68"/>
      <c r="SVK5" s="68"/>
      <c r="SVL5" s="68"/>
      <c r="SVM5" s="68"/>
      <c r="SVN5" s="68"/>
      <c r="SVO5" s="68"/>
      <c r="SVP5" s="68"/>
      <c r="SVQ5" s="68"/>
      <c r="SVR5" s="68"/>
      <c r="SVS5" s="68"/>
      <c r="SVT5" s="68"/>
      <c r="SVU5" s="68"/>
      <c r="SVV5" s="68"/>
      <c r="SVW5" s="68"/>
      <c r="SVX5" s="68"/>
      <c r="SVY5" s="68"/>
      <c r="SVZ5" s="68"/>
      <c r="SWA5" s="68"/>
      <c r="SWB5" s="68"/>
      <c r="SWC5" s="68"/>
      <c r="SWD5" s="68"/>
      <c r="SWE5" s="68"/>
      <c r="SWF5" s="68"/>
      <c r="SWG5" s="68"/>
      <c r="SWH5" s="68"/>
      <c r="SWI5" s="68"/>
      <c r="SWJ5" s="68"/>
      <c r="SWK5" s="68"/>
      <c r="SWL5" s="68"/>
      <c r="SWM5" s="68"/>
      <c r="SWN5" s="68"/>
      <c r="SWO5" s="68"/>
      <c r="SWP5" s="68"/>
      <c r="SWQ5" s="68"/>
      <c r="SWR5" s="68"/>
      <c r="SWS5" s="68"/>
      <c r="SWT5" s="68"/>
      <c r="SWU5" s="68"/>
      <c r="SWV5" s="68"/>
      <c r="SWW5" s="68"/>
      <c r="SWX5" s="68"/>
      <c r="SWY5" s="68"/>
      <c r="SWZ5" s="68"/>
      <c r="SXA5" s="68"/>
      <c r="SXB5" s="68"/>
      <c r="SXC5" s="68"/>
      <c r="SXD5" s="68"/>
      <c r="SXE5" s="68"/>
      <c r="SXF5" s="68"/>
      <c r="SXG5" s="68"/>
      <c r="SXH5" s="68"/>
      <c r="SXI5" s="68"/>
      <c r="SXJ5" s="68"/>
      <c r="SXK5" s="68"/>
      <c r="SXL5" s="68"/>
      <c r="SXM5" s="68"/>
      <c r="SXN5" s="68"/>
      <c r="SXO5" s="68"/>
      <c r="SXP5" s="68"/>
      <c r="SXQ5" s="68"/>
      <c r="SXR5" s="68"/>
      <c r="SXS5" s="68"/>
      <c r="SXT5" s="68"/>
      <c r="SXU5" s="68"/>
      <c r="SXV5" s="68"/>
      <c r="SXW5" s="68"/>
      <c r="SXX5" s="68"/>
      <c r="SXY5" s="68"/>
      <c r="SXZ5" s="68"/>
      <c r="SYA5" s="68"/>
      <c r="SYB5" s="68"/>
      <c r="SYC5" s="68"/>
      <c r="SYD5" s="68"/>
      <c r="SYE5" s="68"/>
      <c r="SYF5" s="68"/>
      <c r="SYG5" s="68"/>
      <c r="SYH5" s="68"/>
      <c r="SYI5" s="68"/>
      <c r="SYJ5" s="68"/>
      <c r="SYK5" s="68"/>
      <c r="SYL5" s="68"/>
      <c r="SYM5" s="68"/>
      <c r="SYN5" s="68"/>
      <c r="SYO5" s="68"/>
      <c r="SYP5" s="68"/>
      <c r="SYQ5" s="68"/>
      <c r="SYR5" s="68"/>
      <c r="SYS5" s="68"/>
      <c r="SYT5" s="68"/>
      <c r="SYU5" s="68"/>
      <c r="SYV5" s="68"/>
      <c r="SYW5" s="68"/>
      <c r="SYX5" s="68"/>
      <c r="SYY5" s="68"/>
      <c r="SYZ5" s="68"/>
      <c r="SZA5" s="68"/>
      <c r="SZB5" s="68"/>
      <c r="SZC5" s="68"/>
      <c r="SZD5" s="68"/>
      <c r="SZE5" s="68"/>
      <c r="SZF5" s="68"/>
      <c r="SZG5" s="68"/>
      <c r="SZH5" s="68"/>
      <c r="SZI5" s="68"/>
      <c r="SZJ5" s="68"/>
      <c r="SZK5" s="68"/>
      <c r="SZL5" s="68"/>
      <c r="SZM5" s="68"/>
      <c r="SZN5" s="68"/>
      <c r="SZO5" s="68"/>
      <c r="SZP5" s="68"/>
      <c r="SZQ5" s="68"/>
      <c r="SZR5" s="68"/>
      <c r="SZS5" s="68"/>
      <c r="SZT5" s="68"/>
      <c r="SZU5" s="68"/>
      <c r="SZV5" s="68"/>
      <c r="SZW5" s="68"/>
      <c r="SZX5" s="68"/>
      <c r="SZY5" s="68"/>
      <c r="SZZ5" s="68"/>
      <c r="TAA5" s="68"/>
      <c r="TAB5" s="68"/>
      <c r="TAC5" s="68"/>
      <c r="TAD5" s="68"/>
      <c r="TAE5" s="68"/>
      <c r="TAF5" s="68"/>
      <c r="TAG5" s="68"/>
      <c r="TAH5" s="68"/>
      <c r="TAI5" s="68"/>
      <c r="TAJ5" s="68"/>
      <c r="TAK5" s="68"/>
      <c r="TAL5" s="68"/>
      <c r="TAM5" s="68"/>
      <c r="TAN5" s="68"/>
      <c r="TAO5" s="68"/>
      <c r="TAP5" s="68"/>
      <c r="TAQ5" s="68"/>
      <c r="TAR5" s="68"/>
      <c r="TAS5" s="68"/>
      <c r="TAT5" s="68"/>
      <c r="TAU5" s="68"/>
      <c r="TAV5" s="68"/>
      <c r="TAW5" s="68"/>
      <c r="TAX5" s="68"/>
      <c r="TAY5" s="68"/>
      <c r="TAZ5" s="68"/>
      <c r="TBA5" s="68"/>
      <c r="TBB5" s="68"/>
      <c r="TBC5" s="68"/>
      <c r="TBD5" s="68"/>
      <c r="TBE5" s="68"/>
      <c r="TBF5" s="68"/>
      <c r="TBG5" s="68"/>
      <c r="TBH5" s="68"/>
      <c r="TBI5" s="68"/>
      <c r="TBJ5" s="68"/>
      <c r="TBK5" s="68"/>
      <c r="TBL5" s="68"/>
      <c r="TBM5" s="68"/>
      <c r="TBN5" s="68"/>
      <c r="TBO5" s="68"/>
      <c r="TBP5" s="68"/>
      <c r="TBQ5" s="68"/>
      <c r="TBR5" s="68"/>
      <c r="TBS5" s="68"/>
      <c r="TBT5" s="68"/>
      <c r="TBU5" s="68"/>
      <c r="TBV5" s="68"/>
      <c r="TBW5" s="68"/>
      <c r="TBX5" s="68"/>
      <c r="TBY5" s="68"/>
      <c r="TBZ5" s="68"/>
      <c r="TCA5" s="68"/>
      <c r="TCB5" s="68"/>
      <c r="TCC5" s="68"/>
      <c r="TCD5" s="68"/>
      <c r="TCE5" s="68"/>
      <c r="TCF5" s="68"/>
      <c r="TCG5" s="68"/>
      <c r="TCH5" s="68"/>
      <c r="TCI5" s="68"/>
      <c r="TCJ5" s="68"/>
      <c r="TCK5" s="68"/>
      <c r="TCL5" s="68"/>
      <c r="TCM5" s="68"/>
      <c r="TCN5" s="68"/>
      <c r="TCO5" s="68"/>
      <c r="TCP5" s="68"/>
      <c r="TCQ5" s="68"/>
      <c r="TCR5" s="68"/>
      <c r="TCS5" s="68"/>
      <c r="TCT5" s="68"/>
      <c r="TCU5" s="68"/>
      <c r="TCV5" s="68"/>
      <c r="TCW5" s="68"/>
      <c r="TCX5" s="68"/>
      <c r="TCY5" s="68"/>
      <c r="TCZ5" s="68"/>
      <c r="TDA5" s="68"/>
      <c r="TDB5" s="68"/>
      <c r="TDC5" s="68"/>
      <c r="TDD5" s="68"/>
      <c r="TDE5" s="68"/>
      <c r="TDF5" s="68"/>
      <c r="TDG5" s="68"/>
      <c r="TDH5" s="68"/>
      <c r="TDI5" s="68"/>
      <c r="TDJ5" s="68"/>
      <c r="TDK5" s="68"/>
      <c r="TDL5" s="68"/>
      <c r="TDM5" s="68"/>
      <c r="TDN5" s="68"/>
      <c r="TDO5" s="68"/>
      <c r="TDP5" s="68"/>
      <c r="TDQ5" s="68"/>
      <c r="TDR5" s="68"/>
      <c r="TDS5" s="68"/>
      <c r="TDT5" s="68"/>
      <c r="TDU5" s="68"/>
      <c r="TDV5" s="68"/>
      <c r="TDW5" s="68"/>
      <c r="TDX5" s="68"/>
      <c r="TDY5" s="68"/>
      <c r="TDZ5" s="68"/>
      <c r="TEA5" s="68"/>
      <c r="TEB5" s="68"/>
      <c r="TEC5" s="68"/>
      <c r="TED5" s="68"/>
      <c r="TEE5" s="68"/>
      <c r="TEF5" s="68"/>
      <c r="TEG5" s="68"/>
      <c r="TEH5" s="68"/>
      <c r="TEI5" s="68"/>
      <c r="TEJ5" s="68"/>
      <c r="TEK5" s="68"/>
      <c r="TEL5" s="68"/>
      <c r="TEM5" s="68"/>
      <c r="TEN5" s="68"/>
      <c r="TEO5" s="68"/>
      <c r="TEP5" s="68"/>
      <c r="TEQ5" s="68"/>
      <c r="TER5" s="68"/>
      <c r="TES5" s="68"/>
      <c r="TET5" s="68"/>
      <c r="TEU5" s="68"/>
      <c r="TEV5" s="68"/>
      <c r="TEW5" s="68"/>
      <c r="TEX5" s="68"/>
      <c r="TEY5" s="68"/>
      <c r="TEZ5" s="68"/>
      <c r="TFA5" s="68"/>
      <c r="TFB5" s="68"/>
      <c r="TFC5" s="68"/>
      <c r="TFD5" s="68"/>
      <c r="TFE5" s="68"/>
      <c r="TFF5" s="68"/>
      <c r="TFG5" s="68"/>
      <c r="TFH5" s="68"/>
      <c r="TFI5" s="68"/>
      <c r="TFJ5" s="68"/>
      <c r="TFK5" s="68"/>
      <c r="TFL5" s="68"/>
      <c r="TFM5" s="68"/>
      <c r="TFN5" s="68"/>
      <c r="TFO5" s="68"/>
      <c r="TFP5" s="68"/>
      <c r="TFQ5" s="68"/>
      <c r="TFR5" s="68"/>
      <c r="TFS5" s="68"/>
      <c r="TFT5" s="68"/>
      <c r="TFU5" s="68"/>
      <c r="TFV5" s="68"/>
      <c r="TFW5" s="68"/>
      <c r="TFX5" s="68"/>
      <c r="TFY5" s="68"/>
      <c r="TFZ5" s="68"/>
      <c r="TGA5" s="68"/>
      <c r="TGB5" s="68"/>
      <c r="TGC5" s="68"/>
      <c r="TGD5" s="68"/>
      <c r="TGE5" s="68"/>
      <c r="TGF5" s="68"/>
      <c r="TGG5" s="68"/>
      <c r="TGH5" s="68"/>
      <c r="TGI5" s="68"/>
      <c r="TGJ5" s="68"/>
      <c r="TGK5" s="68"/>
      <c r="TGL5" s="68"/>
      <c r="TGM5" s="68"/>
      <c r="TGN5" s="68"/>
      <c r="TGO5" s="68"/>
      <c r="TGP5" s="68"/>
      <c r="TGQ5" s="68"/>
      <c r="TGR5" s="68"/>
      <c r="TGS5" s="68"/>
      <c r="TGT5" s="68"/>
      <c r="TGU5" s="68"/>
      <c r="TGV5" s="68"/>
      <c r="TGW5" s="68"/>
      <c r="TGX5" s="68"/>
      <c r="TGY5" s="68"/>
      <c r="TGZ5" s="68"/>
      <c r="THA5" s="68"/>
      <c r="THB5" s="68"/>
      <c r="THC5" s="68"/>
      <c r="THD5" s="68"/>
      <c r="THE5" s="68"/>
      <c r="THF5" s="68"/>
      <c r="THG5" s="68"/>
      <c r="THH5" s="68"/>
      <c r="THI5" s="68"/>
      <c r="THJ5" s="68"/>
      <c r="THK5" s="68"/>
      <c r="THL5" s="68"/>
      <c r="THM5" s="68"/>
      <c r="THN5" s="68"/>
      <c r="THO5" s="68"/>
      <c r="THP5" s="68"/>
      <c r="THQ5" s="68"/>
      <c r="THR5" s="68"/>
      <c r="THS5" s="68"/>
      <c r="THT5" s="68"/>
      <c r="THU5" s="68"/>
      <c r="THV5" s="68"/>
      <c r="THW5" s="68"/>
      <c r="THX5" s="68"/>
      <c r="THY5" s="68"/>
      <c r="THZ5" s="68"/>
      <c r="TIA5" s="68"/>
      <c r="TIB5" s="68"/>
      <c r="TIC5" s="68"/>
      <c r="TID5" s="68"/>
      <c r="TIE5" s="68"/>
      <c r="TIF5" s="68"/>
      <c r="TIG5" s="68"/>
      <c r="TIH5" s="68"/>
      <c r="TII5" s="68"/>
      <c r="TIJ5" s="68"/>
      <c r="TIK5" s="68"/>
      <c r="TIL5" s="68"/>
      <c r="TIM5" s="68"/>
      <c r="TIN5" s="68"/>
      <c r="TIO5" s="68"/>
      <c r="TIP5" s="68"/>
      <c r="TIQ5" s="68"/>
      <c r="TIR5" s="68"/>
      <c r="TIS5" s="68"/>
      <c r="TIT5" s="68"/>
      <c r="TIU5" s="68"/>
      <c r="TIV5" s="68"/>
      <c r="TIW5" s="68"/>
      <c r="TIX5" s="68"/>
      <c r="TIY5" s="68"/>
      <c r="TIZ5" s="68"/>
      <c r="TJA5" s="68"/>
      <c r="TJB5" s="68"/>
      <c r="TJC5" s="68"/>
      <c r="TJD5" s="68"/>
      <c r="TJE5" s="68"/>
      <c r="TJF5" s="68"/>
      <c r="TJG5" s="68"/>
      <c r="TJH5" s="68"/>
      <c r="TJI5" s="68"/>
      <c r="TJJ5" s="68"/>
      <c r="TJK5" s="68"/>
      <c r="TJL5" s="68"/>
      <c r="TJM5" s="68"/>
      <c r="TJN5" s="68"/>
      <c r="TJO5" s="68"/>
      <c r="TJP5" s="68"/>
      <c r="TJQ5" s="68"/>
      <c r="TJR5" s="68"/>
      <c r="TJS5" s="68"/>
      <c r="TJT5" s="68"/>
      <c r="TJU5" s="68"/>
      <c r="TJV5" s="68"/>
      <c r="TJW5" s="68"/>
      <c r="TJX5" s="68"/>
      <c r="TJY5" s="68"/>
      <c r="TJZ5" s="68"/>
      <c r="TKA5" s="68"/>
      <c r="TKB5" s="68"/>
      <c r="TKC5" s="68"/>
      <c r="TKD5" s="68"/>
      <c r="TKE5" s="68"/>
      <c r="TKF5" s="68"/>
      <c r="TKG5" s="68"/>
      <c r="TKH5" s="68"/>
      <c r="TKI5" s="68"/>
      <c r="TKJ5" s="68"/>
      <c r="TKK5" s="68"/>
      <c r="TKL5" s="68"/>
      <c r="TKM5" s="68"/>
      <c r="TKN5" s="68"/>
      <c r="TKO5" s="68"/>
      <c r="TKP5" s="68"/>
      <c r="TKQ5" s="68"/>
      <c r="TKR5" s="68"/>
      <c r="TKS5" s="68"/>
      <c r="TKT5" s="68"/>
      <c r="TKU5" s="68"/>
      <c r="TKV5" s="68"/>
      <c r="TKW5" s="68"/>
      <c r="TKX5" s="68"/>
      <c r="TKY5" s="68"/>
      <c r="TKZ5" s="68"/>
      <c r="TLA5" s="68"/>
      <c r="TLB5" s="68"/>
      <c r="TLC5" s="68"/>
      <c r="TLD5" s="68"/>
      <c r="TLE5" s="68"/>
      <c r="TLF5" s="68"/>
      <c r="TLG5" s="68"/>
      <c r="TLH5" s="68"/>
      <c r="TLI5" s="68"/>
      <c r="TLJ5" s="68"/>
      <c r="TLK5" s="68"/>
      <c r="TLL5" s="68"/>
      <c r="TLM5" s="68"/>
      <c r="TLN5" s="68"/>
      <c r="TLO5" s="68"/>
      <c r="TLP5" s="68"/>
      <c r="TLQ5" s="68"/>
      <c r="TLR5" s="68"/>
      <c r="TLS5" s="68"/>
      <c r="TLT5" s="68"/>
      <c r="TLU5" s="68"/>
      <c r="TLV5" s="68"/>
      <c r="TLW5" s="68"/>
      <c r="TLX5" s="68"/>
      <c r="TLY5" s="68"/>
      <c r="TLZ5" s="68"/>
      <c r="TMA5" s="68"/>
      <c r="TMB5" s="68"/>
      <c r="TMC5" s="68"/>
      <c r="TMD5" s="68"/>
      <c r="TME5" s="68"/>
      <c r="TMF5" s="68"/>
      <c r="TMG5" s="68"/>
      <c r="TMH5" s="68"/>
      <c r="TMI5" s="68"/>
      <c r="TMJ5" s="68"/>
      <c r="TMK5" s="68"/>
      <c r="TML5" s="68"/>
      <c r="TMM5" s="68"/>
      <c r="TMN5" s="68"/>
      <c r="TMO5" s="68"/>
      <c r="TMP5" s="68"/>
      <c r="TMQ5" s="68"/>
      <c r="TMR5" s="68"/>
      <c r="TMS5" s="68"/>
      <c r="TMT5" s="68"/>
      <c r="TMU5" s="68"/>
      <c r="TMV5" s="68"/>
      <c r="TMW5" s="68"/>
      <c r="TMX5" s="68"/>
      <c r="TMY5" s="68"/>
      <c r="TMZ5" s="68"/>
      <c r="TNA5" s="68"/>
      <c r="TNB5" s="68"/>
      <c r="TNC5" s="68"/>
      <c r="TND5" s="68"/>
      <c r="TNE5" s="68"/>
      <c r="TNF5" s="68"/>
      <c r="TNG5" s="68"/>
      <c r="TNH5" s="68"/>
      <c r="TNI5" s="68"/>
      <c r="TNJ5" s="68"/>
      <c r="TNK5" s="68"/>
      <c r="TNL5" s="68"/>
      <c r="TNM5" s="68"/>
      <c r="TNN5" s="68"/>
      <c r="TNO5" s="68"/>
      <c r="TNP5" s="68"/>
      <c r="TNQ5" s="68"/>
      <c r="TNR5" s="68"/>
      <c r="TNS5" s="68"/>
      <c r="TNT5" s="68"/>
      <c r="TNU5" s="68"/>
      <c r="TNV5" s="68"/>
      <c r="TNW5" s="68"/>
      <c r="TNX5" s="68"/>
      <c r="TNY5" s="68"/>
      <c r="TNZ5" s="68"/>
      <c r="TOA5" s="68"/>
      <c r="TOB5" s="68"/>
      <c r="TOC5" s="68"/>
      <c r="TOD5" s="68"/>
      <c r="TOE5" s="68"/>
      <c r="TOF5" s="68"/>
      <c r="TOG5" s="68"/>
      <c r="TOH5" s="68"/>
      <c r="TOI5" s="68"/>
      <c r="TOJ5" s="68"/>
      <c r="TOK5" s="68"/>
      <c r="TOL5" s="68"/>
      <c r="TOM5" s="68"/>
      <c r="TON5" s="68"/>
      <c r="TOO5" s="68"/>
      <c r="TOP5" s="68"/>
      <c r="TOQ5" s="68"/>
      <c r="TOR5" s="68"/>
      <c r="TOS5" s="68"/>
      <c r="TOT5" s="68"/>
      <c r="TOU5" s="68"/>
      <c r="TOV5" s="68"/>
      <c r="TOW5" s="68"/>
      <c r="TOX5" s="68"/>
      <c r="TOY5" s="68"/>
      <c r="TOZ5" s="68"/>
      <c r="TPA5" s="68"/>
      <c r="TPB5" s="68"/>
      <c r="TPC5" s="68"/>
      <c r="TPD5" s="68"/>
      <c r="TPE5" s="68"/>
      <c r="TPF5" s="68"/>
      <c r="TPG5" s="68"/>
      <c r="TPH5" s="68"/>
      <c r="TPI5" s="68"/>
      <c r="TPJ5" s="68"/>
      <c r="TPK5" s="68"/>
      <c r="TPL5" s="68"/>
      <c r="TPM5" s="68"/>
      <c r="TPN5" s="68"/>
      <c r="TPO5" s="68"/>
      <c r="TPP5" s="68"/>
      <c r="TPQ5" s="68"/>
      <c r="TPR5" s="68"/>
      <c r="TPS5" s="68"/>
      <c r="TPT5" s="68"/>
      <c r="TPU5" s="68"/>
      <c r="TPV5" s="68"/>
      <c r="TPW5" s="68"/>
      <c r="TPX5" s="68"/>
      <c r="TPY5" s="68"/>
      <c r="TPZ5" s="68"/>
      <c r="TQA5" s="68"/>
      <c r="TQB5" s="68"/>
      <c r="TQC5" s="68"/>
      <c r="TQD5" s="68"/>
      <c r="TQE5" s="68"/>
      <c r="TQF5" s="68"/>
      <c r="TQG5" s="68"/>
      <c r="TQH5" s="68"/>
      <c r="TQI5" s="68"/>
      <c r="TQJ5" s="68"/>
      <c r="TQK5" s="68"/>
      <c r="TQL5" s="68"/>
      <c r="TQM5" s="68"/>
      <c r="TQN5" s="68"/>
      <c r="TQO5" s="68"/>
      <c r="TQP5" s="68"/>
      <c r="TQQ5" s="68"/>
      <c r="TQR5" s="68"/>
      <c r="TQS5" s="68"/>
      <c r="TQT5" s="68"/>
      <c r="TQU5" s="68"/>
      <c r="TQV5" s="68"/>
      <c r="TQW5" s="68"/>
      <c r="TQX5" s="68"/>
      <c r="TQY5" s="68"/>
      <c r="TQZ5" s="68"/>
      <c r="TRA5" s="68"/>
      <c r="TRB5" s="68"/>
      <c r="TRC5" s="68"/>
      <c r="TRD5" s="68"/>
      <c r="TRE5" s="68"/>
      <c r="TRF5" s="68"/>
      <c r="TRG5" s="68"/>
      <c r="TRH5" s="68"/>
      <c r="TRI5" s="68"/>
      <c r="TRJ5" s="68"/>
      <c r="TRK5" s="68"/>
      <c r="TRL5" s="68"/>
      <c r="TRM5" s="68"/>
      <c r="TRN5" s="68"/>
      <c r="TRO5" s="68"/>
      <c r="TRP5" s="68"/>
      <c r="TRQ5" s="68"/>
      <c r="TRR5" s="68"/>
      <c r="TRS5" s="68"/>
      <c r="TRT5" s="68"/>
      <c r="TRU5" s="68"/>
      <c r="TRV5" s="68"/>
      <c r="TRW5" s="68"/>
      <c r="TRX5" s="68"/>
      <c r="TRY5" s="68"/>
      <c r="TRZ5" s="68"/>
      <c r="TSA5" s="68"/>
      <c r="TSB5" s="68"/>
      <c r="TSC5" s="68"/>
      <c r="TSD5" s="68"/>
      <c r="TSE5" s="68"/>
      <c r="TSF5" s="68"/>
      <c r="TSG5" s="68"/>
      <c r="TSH5" s="68"/>
      <c r="TSI5" s="68"/>
      <c r="TSJ5" s="68"/>
      <c r="TSK5" s="68"/>
      <c r="TSL5" s="68"/>
      <c r="TSM5" s="68"/>
      <c r="TSN5" s="68"/>
      <c r="TSO5" s="68"/>
      <c r="TSP5" s="68"/>
      <c r="TSQ5" s="68"/>
      <c r="TSR5" s="68"/>
      <c r="TSS5" s="68"/>
      <c r="TST5" s="68"/>
      <c r="TSU5" s="68"/>
      <c r="TSV5" s="68"/>
      <c r="TSW5" s="68"/>
      <c r="TSX5" s="68"/>
      <c r="TSY5" s="68"/>
      <c r="TSZ5" s="68"/>
      <c r="TTA5" s="68"/>
      <c r="TTB5" s="68"/>
      <c r="TTC5" s="68"/>
      <c r="TTD5" s="68"/>
      <c r="TTE5" s="68"/>
      <c r="TTF5" s="68"/>
      <c r="TTG5" s="68"/>
      <c r="TTH5" s="68"/>
      <c r="TTI5" s="68"/>
      <c r="TTJ5" s="68"/>
      <c r="TTK5" s="68"/>
      <c r="TTL5" s="68"/>
      <c r="TTM5" s="68"/>
      <c r="TTN5" s="68"/>
      <c r="TTO5" s="68"/>
      <c r="TTP5" s="68"/>
      <c r="TTQ5" s="68"/>
      <c r="TTR5" s="68"/>
      <c r="TTS5" s="68"/>
      <c r="TTT5" s="68"/>
      <c r="TTU5" s="68"/>
      <c r="TTV5" s="68"/>
      <c r="TTW5" s="68"/>
      <c r="TTX5" s="68"/>
      <c r="TTY5" s="68"/>
      <c r="TTZ5" s="68"/>
      <c r="TUA5" s="68"/>
      <c r="TUB5" s="68"/>
      <c r="TUC5" s="68"/>
      <c r="TUD5" s="68"/>
      <c r="TUE5" s="68"/>
      <c r="TUF5" s="68"/>
      <c r="TUG5" s="68"/>
      <c r="TUH5" s="68"/>
      <c r="TUI5" s="68"/>
      <c r="TUJ5" s="68"/>
      <c r="TUK5" s="68"/>
      <c r="TUL5" s="68"/>
      <c r="TUM5" s="68"/>
      <c r="TUN5" s="68"/>
      <c r="TUO5" s="68"/>
      <c r="TUP5" s="68"/>
      <c r="TUQ5" s="68"/>
      <c r="TUR5" s="68"/>
      <c r="TUS5" s="68"/>
      <c r="TUT5" s="68"/>
      <c r="TUU5" s="68"/>
      <c r="TUV5" s="68"/>
      <c r="TUW5" s="68"/>
      <c r="TUX5" s="68"/>
      <c r="TUY5" s="68"/>
      <c r="TUZ5" s="68"/>
      <c r="TVA5" s="68"/>
      <c r="TVB5" s="68"/>
      <c r="TVC5" s="68"/>
      <c r="TVD5" s="68"/>
      <c r="TVE5" s="68"/>
      <c r="TVF5" s="68"/>
      <c r="TVG5" s="68"/>
      <c r="TVH5" s="68"/>
      <c r="TVI5" s="68"/>
      <c r="TVJ5" s="68"/>
      <c r="TVK5" s="68"/>
      <c r="TVL5" s="68"/>
      <c r="TVM5" s="68"/>
      <c r="TVN5" s="68"/>
      <c r="TVO5" s="68"/>
      <c r="TVP5" s="68"/>
      <c r="TVQ5" s="68"/>
      <c r="TVR5" s="68"/>
      <c r="TVS5" s="68"/>
      <c r="TVT5" s="68"/>
      <c r="TVU5" s="68"/>
      <c r="TVV5" s="68"/>
      <c r="TVW5" s="68"/>
      <c r="TVX5" s="68"/>
      <c r="TVY5" s="68"/>
      <c r="TVZ5" s="68"/>
      <c r="TWA5" s="68"/>
      <c r="TWB5" s="68"/>
      <c r="TWC5" s="68"/>
      <c r="TWD5" s="68"/>
      <c r="TWE5" s="68"/>
      <c r="TWF5" s="68"/>
      <c r="TWG5" s="68"/>
      <c r="TWH5" s="68"/>
      <c r="TWI5" s="68"/>
      <c r="TWJ5" s="68"/>
      <c r="TWK5" s="68"/>
      <c r="TWL5" s="68"/>
      <c r="TWM5" s="68"/>
      <c r="TWN5" s="68"/>
      <c r="TWO5" s="68"/>
      <c r="TWP5" s="68"/>
      <c r="TWQ5" s="68"/>
      <c r="TWR5" s="68"/>
      <c r="TWS5" s="68"/>
      <c r="TWT5" s="68"/>
      <c r="TWU5" s="68"/>
      <c r="TWV5" s="68"/>
      <c r="TWW5" s="68"/>
      <c r="TWX5" s="68"/>
      <c r="TWY5" s="68"/>
      <c r="TWZ5" s="68"/>
      <c r="TXA5" s="68"/>
      <c r="TXB5" s="68"/>
      <c r="TXC5" s="68"/>
      <c r="TXD5" s="68"/>
      <c r="TXE5" s="68"/>
      <c r="TXF5" s="68"/>
      <c r="TXG5" s="68"/>
      <c r="TXH5" s="68"/>
      <c r="TXI5" s="68"/>
      <c r="TXJ5" s="68"/>
      <c r="TXK5" s="68"/>
      <c r="TXL5" s="68"/>
      <c r="TXM5" s="68"/>
      <c r="TXN5" s="68"/>
      <c r="TXO5" s="68"/>
      <c r="TXP5" s="68"/>
      <c r="TXQ5" s="68"/>
      <c r="TXR5" s="68"/>
      <c r="TXS5" s="68"/>
      <c r="TXT5" s="68"/>
      <c r="TXU5" s="68"/>
      <c r="TXV5" s="68"/>
      <c r="TXW5" s="68"/>
      <c r="TXX5" s="68"/>
      <c r="TXY5" s="68"/>
      <c r="TXZ5" s="68"/>
      <c r="TYA5" s="68"/>
      <c r="TYB5" s="68"/>
      <c r="TYC5" s="68"/>
      <c r="TYD5" s="68"/>
      <c r="TYE5" s="68"/>
      <c r="TYF5" s="68"/>
      <c r="TYG5" s="68"/>
      <c r="TYH5" s="68"/>
      <c r="TYI5" s="68"/>
      <c r="TYJ5" s="68"/>
      <c r="TYK5" s="68"/>
      <c r="TYL5" s="68"/>
      <c r="TYM5" s="68"/>
      <c r="TYN5" s="68"/>
      <c r="TYO5" s="68"/>
      <c r="TYP5" s="68"/>
      <c r="TYQ5" s="68"/>
      <c r="TYR5" s="68"/>
      <c r="TYS5" s="68"/>
      <c r="TYT5" s="68"/>
      <c r="TYU5" s="68"/>
      <c r="TYV5" s="68"/>
      <c r="TYW5" s="68"/>
      <c r="TYX5" s="68"/>
      <c r="TYY5" s="68"/>
      <c r="TYZ5" s="68"/>
      <c r="TZA5" s="68"/>
      <c r="TZB5" s="68"/>
      <c r="TZC5" s="68"/>
      <c r="TZD5" s="68"/>
      <c r="TZE5" s="68"/>
      <c r="TZF5" s="68"/>
      <c r="TZG5" s="68"/>
      <c r="TZH5" s="68"/>
      <c r="TZI5" s="68"/>
      <c r="TZJ5" s="68"/>
      <c r="TZK5" s="68"/>
      <c r="TZL5" s="68"/>
      <c r="TZM5" s="68"/>
      <c r="TZN5" s="68"/>
      <c r="TZO5" s="68"/>
      <c r="TZP5" s="68"/>
      <c r="TZQ5" s="68"/>
      <c r="TZR5" s="68"/>
      <c r="TZS5" s="68"/>
      <c r="TZT5" s="68"/>
      <c r="TZU5" s="68"/>
      <c r="TZV5" s="68"/>
      <c r="TZW5" s="68"/>
      <c r="TZX5" s="68"/>
      <c r="TZY5" s="68"/>
      <c r="TZZ5" s="68"/>
      <c r="UAA5" s="68"/>
      <c r="UAB5" s="68"/>
      <c r="UAC5" s="68"/>
      <c r="UAD5" s="68"/>
      <c r="UAE5" s="68"/>
      <c r="UAF5" s="68"/>
      <c r="UAG5" s="68"/>
      <c r="UAH5" s="68"/>
      <c r="UAI5" s="68"/>
      <c r="UAJ5" s="68"/>
      <c r="UAK5" s="68"/>
      <c r="UAL5" s="68"/>
      <c r="UAM5" s="68"/>
      <c r="UAN5" s="68"/>
      <c r="UAO5" s="68"/>
      <c r="UAP5" s="68"/>
      <c r="UAQ5" s="68"/>
      <c r="UAR5" s="68"/>
      <c r="UAS5" s="68"/>
      <c r="UAT5" s="68"/>
      <c r="UAU5" s="68"/>
      <c r="UAV5" s="68"/>
      <c r="UAW5" s="68"/>
      <c r="UAX5" s="68"/>
      <c r="UAY5" s="68"/>
      <c r="UAZ5" s="68"/>
      <c r="UBA5" s="68"/>
      <c r="UBB5" s="68"/>
      <c r="UBC5" s="68"/>
      <c r="UBD5" s="68"/>
      <c r="UBE5" s="68"/>
      <c r="UBF5" s="68"/>
      <c r="UBG5" s="68"/>
      <c r="UBH5" s="68"/>
      <c r="UBI5" s="68"/>
      <c r="UBJ5" s="68"/>
      <c r="UBK5" s="68"/>
      <c r="UBL5" s="68"/>
      <c r="UBM5" s="68"/>
      <c r="UBN5" s="68"/>
      <c r="UBO5" s="68"/>
      <c r="UBP5" s="68"/>
      <c r="UBQ5" s="68"/>
      <c r="UBR5" s="68"/>
      <c r="UBS5" s="68"/>
      <c r="UBT5" s="68"/>
      <c r="UBU5" s="68"/>
      <c r="UBV5" s="68"/>
      <c r="UBW5" s="68"/>
      <c r="UBX5" s="68"/>
      <c r="UBY5" s="68"/>
      <c r="UBZ5" s="68"/>
      <c r="UCA5" s="68"/>
      <c r="UCB5" s="68"/>
      <c r="UCC5" s="68"/>
      <c r="UCD5" s="68"/>
      <c r="UCE5" s="68"/>
      <c r="UCF5" s="68"/>
      <c r="UCG5" s="68"/>
      <c r="UCH5" s="68"/>
      <c r="UCI5" s="68"/>
      <c r="UCJ5" s="68"/>
      <c r="UCK5" s="68"/>
      <c r="UCL5" s="68"/>
      <c r="UCM5" s="68"/>
      <c r="UCN5" s="68"/>
      <c r="UCO5" s="68"/>
      <c r="UCP5" s="68"/>
      <c r="UCQ5" s="68"/>
      <c r="UCR5" s="68"/>
      <c r="UCS5" s="68"/>
      <c r="UCT5" s="68"/>
      <c r="UCU5" s="68"/>
      <c r="UCV5" s="68"/>
      <c r="UCW5" s="68"/>
      <c r="UCX5" s="68"/>
      <c r="UCY5" s="68"/>
      <c r="UCZ5" s="68"/>
      <c r="UDA5" s="68"/>
      <c r="UDB5" s="68"/>
      <c r="UDC5" s="68"/>
      <c r="UDD5" s="68"/>
      <c r="UDE5" s="68"/>
      <c r="UDF5" s="68"/>
      <c r="UDG5" s="68"/>
      <c r="UDH5" s="68"/>
      <c r="UDI5" s="68"/>
      <c r="UDJ5" s="68"/>
      <c r="UDK5" s="68"/>
      <c r="UDL5" s="68"/>
      <c r="UDM5" s="68"/>
      <c r="UDN5" s="68"/>
      <c r="UDO5" s="68"/>
      <c r="UDP5" s="68"/>
      <c r="UDQ5" s="68"/>
      <c r="UDR5" s="68"/>
      <c r="UDS5" s="68"/>
      <c r="UDT5" s="68"/>
      <c r="UDU5" s="68"/>
      <c r="UDV5" s="68"/>
      <c r="UDW5" s="68"/>
      <c r="UDX5" s="68"/>
      <c r="UDY5" s="68"/>
      <c r="UDZ5" s="68"/>
      <c r="UEA5" s="68"/>
      <c r="UEB5" s="68"/>
      <c r="UEC5" s="68"/>
      <c r="UED5" s="68"/>
      <c r="UEE5" s="68"/>
      <c r="UEF5" s="68"/>
      <c r="UEG5" s="68"/>
      <c r="UEH5" s="68"/>
      <c r="UEI5" s="68"/>
      <c r="UEJ5" s="68"/>
      <c r="UEK5" s="68"/>
      <c r="UEL5" s="68"/>
      <c r="UEM5" s="68"/>
      <c r="UEN5" s="68"/>
      <c r="UEO5" s="68"/>
      <c r="UEP5" s="68"/>
      <c r="UEQ5" s="68"/>
      <c r="UER5" s="68"/>
      <c r="UES5" s="68"/>
      <c r="UET5" s="68"/>
      <c r="UEU5" s="68"/>
      <c r="UEV5" s="68"/>
      <c r="UEW5" s="68"/>
      <c r="UEX5" s="68"/>
      <c r="UEY5" s="68"/>
      <c r="UEZ5" s="68"/>
      <c r="UFA5" s="68"/>
      <c r="UFB5" s="68"/>
      <c r="UFC5" s="68"/>
      <c r="UFD5" s="68"/>
      <c r="UFE5" s="68"/>
      <c r="UFF5" s="68"/>
      <c r="UFG5" s="68"/>
      <c r="UFH5" s="68"/>
      <c r="UFI5" s="68"/>
      <c r="UFJ5" s="68"/>
      <c r="UFK5" s="68"/>
      <c r="UFL5" s="68"/>
      <c r="UFM5" s="68"/>
      <c r="UFN5" s="68"/>
      <c r="UFO5" s="68"/>
      <c r="UFP5" s="68"/>
      <c r="UFQ5" s="68"/>
      <c r="UFR5" s="68"/>
      <c r="UFS5" s="68"/>
      <c r="UFT5" s="68"/>
      <c r="UFU5" s="68"/>
      <c r="UFV5" s="68"/>
      <c r="UFW5" s="68"/>
      <c r="UFX5" s="68"/>
      <c r="UFY5" s="68"/>
      <c r="UFZ5" s="68"/>
      <c r="UGA5" s="68"/>
      <c r="UGB5" s="68"/>
      <c r="UGC5" s="68"/>
      <c r="UGD5" s="68"/>
      <c r="UGE5" s="68"/>
      <c r="UGF5" s="68"/>
      <c r="UGG5" s="68"/>
      <c r="UGH5" s="68"/>
      <c r="UGI5" s="68"/>
      <c r="UGJ5" s="68"/>
      <c r="UGK5" s="68"/>
      <c r="UGL5" s="68"/>
      <c r="UGM5" s="68"/>
      <c r="UGN5" s="68"/>
      <c r="UGO5" s="68"/>
      <c r="UGP5" s="68"/>
      <c r="UGQ5" s="68"/>
      <c r="UGR5" s="68"/>
      <c r="UGS5" s="68"/>
      <c r="UGT5" s="68"/>
      <c r="UGU5" s="68"/>
      <c r="UGV5" s="68"/>
      <c r="UGW5" s="68"/>
      <c r="UGX5" s="68"/>
      <c r="UGY5" s="68"/>
      <c r="UGZ5" s="68"/>
      <c r="UHA5" s="68"/>
      <c r="UHB5" s="68"/>
      <c r="UHC5" s="68"/>
      <c r="UHD5" s="68"/>
      <c r="UHE5" s="68"/>
      <c r="UHF5" s="68"/>
      <c r="UHG5" s="68"/>
      <c r="UHH5" s="68"/>
      <c r="UHI5" s="68"/>
      <c r="UHJ5" s="68"/>
      <c r="UHK5" s="68"/>
      <c r="UHL5" s="68"/>
      <c r="UHM5" s="68"/>
      <c r="UHN5" s="68"/>
      <c r="UHO5" s="68"/>
      <c r="UHP5" s="68"/>
      <c r="UHQ5" s="68"/>
      <c r="UHR5" s="68"/>
      <c r="UHS5" s="68"/>
      <c r="UHT5" s="68"/>
      <c r="UHU5" s="68"/>
      <c r="UHV5" s="68"/>
      <c r="UHW5" s="68"/>
      <c r="UHX5" s="68"/>
      <c r="UHY5" s="68"/>
      <c r="UHZ5" s="68"/>
      <c r="UIA5" s="68"/>
      <c r="UIB5" s="68"/>
      <c r="UIC5" s="68"/>
      <c r="UID5" s="68"/>
      <c r="UIE5" s="68"/>
      <c r="UIF5" s="68"/>
      <c r="UIG5" s="68"/>
      <c r="UIH5" s="68"/>
      <c r="UII5" s="68"/>
      <c r="UIJ5" s="68"/>
      <c r="UIK5" s="68"/>
      <c r="UIL5" s="68"/>
      <c r="UIM5" s="68"/>
      <c r="UIN5" s="68"/>
      <c r="UIO5" s="68"/>
      <c r="UIP5" s="68"/>
      <c r="UIQ5" s="68"/>
      <c r="UIR5" s="68"/>
      <c r="UIS5" s="68"/>
      <c r="UIT5" s="68"/>
      <c r="UIU5" s="68"/>
      <c r="UIV5" s="68"/>
      <c r="UIW5" s="68"/>
      <c r="UIX5" s="68"/>
      <c r="UIY5" s="68"/>
      <c r="UIZ5" s="68"/>
      <c r="UJA5" s="68"/>
      <c r="UJB5" s="68"/>
      <c r="UJC5" s="68"/>
      <c r="UJD5" s="68"/>
      <c r="UJE5" s="68"/>
      <c r="UJF5" s="68"/>
      <c r="UJG5" s="68"/>
      <c r="UJH5" s="68"/>
      <c r="UJI5" s="68"/>
      <c r="UJJ5" s="68"/>
      <c r="UJK5" s="68"/>
      <c r="UJL5" s="68"/>
      <c r="UJM5" s="68"/>
      <c r="UJN5" s="68"/>
      <c r="UJO5" s="68"/>
      <c r="UJP5" s="68"/>
      <c r="UJQ5" s="68"/>
      <c r="UJR5" s="68"/>
      <c r="UJS5" s="68"/>
      <c r="UJT5" s="68"/>
      <c r="UJU5" s="68"/>
      <c r="UJV5" s="68"/>
      <c r="UJW5" s="68"/>
      <c r="UJX5" s="68"/>
      <c r="UJY5" s="68"/>
      <c r="UJZ5" s="68"/>
      <c r="UKA5" s="68"/>
      <c r="UKB5" s="68"/>
      <c r="UKC5" s="68"/>
      <c r="UKD5" s="68"/>
      <c r="UKE5" s="68"/>
      <c r="UKF5" s="68"/>
      <c r="UKG5" s="68"/>
      <c r="UKH5" s="68"/>
      <c r="UKI5" s="68"/>
      <c r="UKJ5" s="68"/>
      <c r="UKK5" s="68"/>
      <c r="UKL5" s="68"/>
      <c r="UKM5" s="68"/>
      <c r="UKN5" s="68"/>
      <c r="UKO5" s="68"/>
      <c r="UKP5" s="68"/>
      <c r="UKQ5" s="68"/>
      <c r="UKR5" s="68"/>
      <c r="UKS5" s="68"/>
      <c r="UKT5" s="68"/>
      <c r="UKU5" s="68"/>
      <c r="UKV5" s="68"/>
      <c r="UKW5" s="68"/>
      <c r="UKX5" s="68"/>
      <c r="UKY5" s="68"/>
      <c r="UKZ5" s="68"/>
      <c r="ULA5" s="68"/>
      <c r="ULB5" s="68"/>
      <c r="ULC5" s="68"/>
      <c r="ULD5" s="68"/>
      <c r="ULE5" s="68"/>
      <c r="ULF5" s="68"/>
      <c r="ULG5" s="68"/>
      <c r="ULH5" s="68"/>
      <c r="ULI5" s="68"/>
      <c r="ULJ5" s="68"/>
      <c r="ULK5" s="68"/>
      <c r="ULL5" s="68"/>
      <c r="ULM5" s="68"/>
      <c r="ULN5" s="68"/>
      <c r="ULO5" s="68"/>
      <c r="ULP5" s="68"/>
      <c r="ULQ5" s="68"/>
      <c r="ULR5" s="68"/>
      <c r="ULS5" s="68"/>
      <c r="ULT5" s="68"/>
      <c r="ULU5" s="68"/>
      <c r="ULV5" s="68"/>
      <c r="ULW5" s="68"/>
      <c r="ULX5" s="68"/>
      <c r="ULY5" s="68"/>
      <c r="ULZ5" s="68"/>
      <c r="UMA5" s="68"/>
      <c r="UMB5" s="68"/>
      <c r="UMC5" s="68"/>
      <c r="UMD5" s="68"/>
      <c r="UME5" s="68"/>
      <c r="UMF5" s="68"/>
      <c r="UMG5" s="68"/>
      <c r="UMH5" s="68"/>
      <c r="UMI5" s="68"/>
      <c r="UMJ5" s="68"/>
      <c r="UMK5" s="68"/>
      <c r="UML5" s="68"/>
      <c r="UMM5" s="68"/>
      <c r="UMN5" s="68"/>
      <c r="UMO5" s="68"/>
      <c r="UMP5" s="68"/>
      <c r="UMQ5" s="68"/>
      <c r="UMR5" s="68"/>
      <c r="UMS5" s="68"/>
      <c r="UMT5" s="68"/>
      <c r="UMU5" s="68"/>
      <c r="UMV5" s="68"/>
      <c r="UMW5" s="68"/>
      <c r="UMX5" s="68"/>
      <c r="UMY5" s="68"/>
      <c r="UMZ5" s="68"/>
      <c r="UNA5" s="68"/>
      <c r="UNB5" s="68"/>
      <c r="UNC5" s="68"/>
      <c r="UND5" s="68"/>
      <c r="UNE5" s="68"/>
      <c r="UNF5" s="68"/>
      <c r="UNG5" s="68"/>
      <c r="UNH5" s="68"/>
      <c r="UNI5" s="68"/>
      <c r="UNJ5" s="68"/>
      <c r="UNK5" s="68"/>
      <c r="UNL5" s="68"/>
      <c r="UNM5" s="68"/>
      <c r="UNN5" s="68"/>
      <c r="UNO5" s="68"/>
      <c r="UNP5" s="68"/>
      <c r="UNQ5" s="68"/>
      <c r="UNR5" s="68"/>
      <c r="UNS5" s="68"/>
      <c r="UNT5" s="68"/>
      <c r="UNU5" s="68"/>
      <c r="UNV5" s="68"/>
      <c r="UNW5" s="68"/>
      <c r="UNX5" s="68"/>
      <c r="UNY5" s="68"/>
      <c r="UNZ5" s="68"/>
      <c r="UOA5" s="68"/>
      <c r="UOB5" s="68"/>
      <c r="UOC5" s="68"/>
      <c r="UOD5" s="68"/>
      <c r="UOE5" s="68"/>
      <c r="UOF5" s="68"/>
      <c r="UOG5" s="68"/>
      <c r="UOH5" s="68"/>
      <c r="UOI5" s="68"/>
      <c r="UOJ5" s="68"/>
      <c r="UOK5" s="68"/>
      <c r="UOL5" s="68"/>
      <c r="UOM5" s="68"/>
      <c r="UON5" s="68"/>
      <c r="UOO5" s="68"/>
      <c r="UOP5" s="68"/>
      <c r="UOQ5" s="68"/>
      <c r="UOR5" s="68"/>
      <c r="UOS5" s="68"/>
      <c r="UOT5" s="68"/>
      <c r="UOU5" s="68"/>
      <c r="UOV5" s="68"/>
      <c r="UOW5" s="68"/>
      <c r="UOX5" s="68"/>
      <c r="UOY5" s="68"/>
      <c r="UOZ5" s="68"/>
      <c r="UPA5" s="68"/>
      <c r="UPB5" s="68"/>
      <c r="UPC5" s="68"/>
      <c r="UPD5" s="68"/>
      <c r="UPE5" s="68"/>
      <c r="UPF5" s="68"/>
      <c r="UPG5" s="68"/>
      <c r="UPH5" s="68"/>
      <c r="UPI5" s="68"/>
      <c r="UPJ5" s="68"/>
      <c r="UPK5" s="68"/>
      <c r="UPL5" s="68"/>
      <c r="UPM5" s="68"/>
      <c r="UPN5" s="68"/>
      <c r="UPO5" s="68"/>
      <c r="UPP5" s="68"/>
      <c r="UPQ5" s="68"/>
      <c r="UPR5" s="68"/>
      <c r="UPS5" s="68"/>
      <c r="UPT5" s="68"/>
      <c r="UPU5" s="68"/>
      <c r="UPV5" s="68"/>
      <c r="UPW5" s="68"/>
      <c r="UPX5" s="68"/>
      <c r="UPY5" s="68"/>
      <c r="UPZ5" s="68"/>
      <c r="UQA5" s="68"/>
      <c r="UQB5" s="68"/>
      <c r="UQC5" s="68"/>
      <c r="UQD5" s="68"/>
      <c r="UQE5" s="68"/>
      <c r="UQF5" s="68"/>
      <c r="UQG5" s="68"/>
      <c r="UQH5" s="68"/>
      <c r="UQI5" s="68"/>
      <c r="UQJ5" s="68"/>
      <c r="UQK5" s="68"/>
      <c r="UQL5" s="68"/>
      <c r="UQM5" s="68"/>
      <c r="UQN5" s="68"/>
      <c r="UQO5" s="68"/>
      <c r="UQP5" s="68"/>
      <c r="UQQ5" s="68"/>
      <c r="UQR5" s="68"/>
      <c r="UQS5" s="68"/>
      <c r="UQT5" s="68"/>
      <c r="UQU5" s="68"/>
      <c r="UQV5" s="68"/>
      <c r="UQW5" s="68"/>
      <c r="UQX5" s="68"/>
      <c r="UQY5" s="68"/>
      <c r="UQZ5" s="68"/>
      <c r="URA5" s="68"/>
      <c r="URB5" s="68"/>
      <c r="URC5" s="68"/>
      <c r="URD5" s="68"/>
      <c r="URE5" s="68"/>
      <c r="URF5" s="68"/>
      <c r="URG5" s="68"/>
      <c r="URH5" s="68"/>
      <c r="URI5" s="68"/>
      <c r="URJ5" s="68"/>
      <c r="URK5" s="68"/>
      <c r="URL5" s="68"/>
      <c r="URM5" s="68"/>
      <c r="URN5" s="68"/>
      <c r="URO5" s="68"/>
      <c r="URP5" s="68"/>
      <c r="URQ5" s="68"/>
      <c r="URR5" s="68"/>
      <c r="URS5" s="68"/>
      <c r="URT5" s="68"/>
      <c r="URU5" s="68"/>
      <c r="URV5" s="68"/>
      <c r="URW5" s="68"/>
      <c r="URX5" s="68"/>
      <c r="URY5" s="68"/>
      <c r="URZ5" s="68"/>
      <c r="USA5" s="68"/>
      <c r="USB5" s="68"/>
      <c r="USC5" s="68"/>
      <c r="USD5" s="68"/>
      <c r="USE5" s="68"/>
      <c r="USF5" s="68"/>
      <c r="USG5" s="68"/>
      <c r="USH5" s="68"/>
      <c r="USI5" s="68"/>
      <c r="USJ5" s="68"/>
      <c r="USK5" s="68"/>
      <c r="USL5" s="68"/>
      <c r="USM5" s="68"/>
      <c r="USN5" s="68"/>
      <c r="USO5" s="68"/>
      <c r="USP5" s="68"/>
      <c r="USQ5" s="68"/>
      <c r="USR5" s="68"/>
      <c r="USS5" s="68"/>
      <c r="UST5" s="68"/>
      <c r="USU5" s="68"/>
      <c r="USV5" s="68"/>
      <c r="USW5" s="68"/>
      <c r="USX5" s="68"/>
      <c r="USY5" s="68"/>
      <c r="USZ5" s="68"/>
      <c r="UTA5" s="68"/>
      <c r="UTB5" s="68"/>
      <c r="UTC5" s="68"/>
      <c r="UTD5" s="68"/>
      <c r="UTE5" s="68"/>
      <c r="UTF5" s="68"/>
      <c r="UTG5" s="68"/>
      <c r="UTH5" s="68"/>
      <c r="UTI5" s="68"/>
      <c r="UTJ5" s="68"/>
      <c r="UTK5" s="68"/>
      <c r="UTL5" s="68"/>
      <c r="UTM5" s="68"/>
      <c r="UTN5" s="68"/>
      <c r="UTO5" s="68"/>
      <c r="UTP5" s="68"/>
      <c r="UTQ5" s="68"/>
      <c r="UTR5" s="68"/>
      <c r="UTS5" s="68"/>
      <c r="UTT5" s="68"/>
      <c r="UTU5" s="68"/>
      <c r="UTV5" s="68"/>
      <c r="UTW5" s="68"/>
      <c r="UTX5" s="68"/>
      <c r="UTY5" s="68"/>
      <c r="UTZ5" s="68"/>
      <c r="UUA5" s="68"/>
      <c r="UUB5" s="68"/>
      <c r="UUC5" s="68"/>
      <c r="UUD5" s="68"/>
      <c r="UUE5" s="68"/>
      <c r="UUF5" s="68"/>
      <c r="UUG5" s="68"/>
      <c r="UUH5" s="68"/>
      <c r="UUI5" s="68"/>
      <c r="UUJ5" s="68"/>
      <c r="UUK5" s="68"/>
      <c r="UUL5" s="68"/>
      <c r="UUM5" s="68"/>
      <c r="UUN5" s="68"/>
      <c r="UUO5" s="68"/>
      <c r="UUP5" s="68"/>
      <c r="UUQ5" s="68"/>
      <c r="UUR5" s="68"/>
      <c r="UUS5" s="68"/>
      <c r="UUT5" s="68"/>
      <c r="UUU5" s="68"/>
      <c r="UUV5" s="68"/>
      <c r="UUW5" s="68"/>
      <c r="UUX5" s="68"/>
      <c r="UUY5" s="68"/>
      <c r="UUZ5" s="68"/>
      <c r="UVA5" s="68"/>
      <c r="UVB5" s="68"/>
      <c r="UVC5" s="68"/>
      <c r="UVD5" s="68"/>
      <c r="UVE5" s="68"/>
      <c r="UVF5" s="68"/>
      <c r="UVG5" s="68"/>
      <c r="UVH5" s="68"/>
      <c r="UVI5" s="68"/>
      <c r="UVJ5" s="68"/>
      <c r="UVK5" s="68"/>
      <c r="UVL5" s="68"/>
      <c r="UVM5" s="68"/>
      <c r="UVN5" s="68"/>
      <c r="UVO5" s="68"/>
      <c r="UVP5" s="68"/>
      <c r="UVQ5" s="68"/>
      <c r="UVR5" s="68"/>
      <c r="UVS5" s="68"/>
      <c r="UVT5" s="68"/>
      <c r="UVU5" s="68"/>
      <c r="UVV5" s="68"/>
      <c r="UVW5" s="68"/>
      <c r="UVX5" s="68"/>
      <c r="UVY5" s="68"/>
      <c r="UVZ5" s="68"/>
      <c r="UWA5" s="68"/>
      <c r="UWB5" s="68"/>
      <c r="UWC5" s="68"/>
      <c r="UWD5" s="68"/>
      <c r="UWE5" s="68"/>
      <c r="UWF5" s="68"/>
      <c r="UWG5" s="68"/>
      <c r="UWH5" s="68"/>
      <c r="UWI5" s="68"/>
      <c r="UWJ5" s="68"/>
      <c r="UWK5" s="68"/>
      <c r="UWL5" s="68"/>
      <c r="UWM5" s="68"/>
      <c r="UWN5" s="68"/>
      <c r="UWO5" s="68"/>
      <c r="UWP5" s="68"/>
      <c r="UWQ5" s="68"/>
      <c r="UWR5" s="68"/>
      <c r="UWS5" s="68"/>
      <c r="UWT5" s="68"/>
      <c r="UWU5" s="68"/>
      <c r="UWV5" s="68"/>
      <c r="UWW5" s="68"/>
      <c r="UWX5" s="68"/>
      <c r="UWY5" s="68"/>
      <c r="UWZ5" s="68"/>
      <c r="UXA5" s="68"/>
      <c r="UXB5" s="68"/>
      <c r="UXC5" s="68"/>
      <c r="UXD5" s="68"/>
      <c r="UXE5" s="68"/>
      <c r="UXF5" s="68"/>
      <c r="UXG5" s="68"/>
      <c r="UXH5" s="68"/>
      <c r="UXI5" s="68"/>
      <c r="UXJ5" s="68"/>
      <c r="UXK5" s="68"/>
      <c r="UXL5" s="68"/>
      <c r="UXM5" s="68"/>
      <c r="UXN5" s="68"/>
      <c r="UXO5" s="68"/>
      <c r="UXP5" s="68"/>
      <c r="UXQ5" s="68"/>
      <c r="UXR5" s="68"/>
      <c r="UXS5" s="68"/>
      <c r="UXT5" s="68"/>
      <c r="UXU5" s="68"/>
      <c r="UXV5" s="68"/>
      <c r="UXW5" s="68"/>
      <c r="UXX5" s="68"/>
      <c r="UXY5" s="68"/>
      <c r="UXZ5" s="68"/>
      <c r="UYA5" s="68"/>
      <c r="UYB5" s="68"/>
      <c r="UYC5" s="68"/>
      <c r="UYD5" s="68"/>
      <c r="UYE5" s="68"/>
      <c r="UYF5" s="68"/>
      <c r="UYG5" s="68"/>
      <c r="UYH5" s="68"/>
      <c r="UYI5" s="68"/>
      <c r="UYJ5" s="68"/>
      <c r="UYK5" s="68"/>
      <c r="UYL5" s="68"/>
      <c r="UYM5" s="68"/>
      <c r="UYN5" s="68"/>
      <c r="UYO5" s="68"/>
      <c r="UYP5" s="68"/>
      <c r="UYQ5" s="68"/>
      <c r="UYR5" s="68"/>
      <c r="UYS5" s="68"/>
      <c r="UYT5" s="68"/>
      <c r="UYU5" s="68"/>
      <c r="UYV5" s="68"/>
      <c r="UYW5" s="68"/>
      <c r="UYX5" s="68"/>
      <c r="UYY5" s="68"/>
      <c r="UYZ5" s="68"/>
      <c r="UZA5" s="68"/>
      <c r="UZB5" s="68"/>
      <c r="UZC5" s="68"/>
      <c r="UZD5" s="68"/>
      <c r="UZE5" s="68"/>
      <c r="UZF5" s="68"/>
      <c r="UZG5" s="68"/>
      <c r="UZH5" s="68"/>
      <c r="UZI5" s="68"/>
      <c r="UZJ5" s="68"/>
      <c r="UZK5" s="68"/>
      <c r="UZL5" s="68"/>
      <c r="UZM5" s="68"/>
      <c r="UZN5" s="68"/>
      <c r="UZO5" s="68"/>
      <c r="UZP5" s="68"/>
      <c r="UZQ5" s="68"/>
      <c r="UZR5" s="68"/>
      <c r="UZS5" s="68"/>
      <c r="UZT5" s="68"/>
      <c r="UZU5" s="68"/>
      <c r="UZV5" s="68"/>
      <c r="UZW5" s="68"/>
      <c r="UZX5" s="68"/>
      <c r="UZY5" s="68"/>
      <c r="UZZ5" s="68"/>
      <c r="VAA5" s="68"/>
      <c r="VAB5" s="68"/>
      <c r="VAC5" s="68"/>
      <c r="VAD5" s="68"/>
      <c r="VAE5" s="68"/>
      <c r="VAF5" s="68"/>
      <c r="VAG5" s="68"/>
      <c r="VAH5" s="68"/>
      <c r="VAI5" s="68"/>
      <c r="VAJ5" s="68"/>
      <c r="VAK5" s="68"/>
      <c r="VAL5" s="68"/>
      <c r="VAM5" s="68"/>
      <c r="VAN5" s="68"/>
      <c r="VAO5" s="68"/>
      <c r="VAP5" s="68"/>
      <c r="VAQ5" s="68"/>
      <c r="VAR5" s="68"/>
      <c r="VAS5" s="68"/>
      <c r="VAT5" s="68"/>
      <c r="VAU5" s="68"/>
      <c r="VAV5" s="68"/>
      <c r="VAW5" s="68"/>
      <c r="VAX5" s="68"/>
      <c r="VAY5" s="68"/>
      <c r="VAZ5" s="68"/>
      <c r="VBA5" s="68"/>
      <c r="VBB5" s="68"/>
      <c r="VBC5" s="68"/>
      <c r="VBD5" s="68"/>
      <c r="VBE5" s="68"/>
      <c r="VBF5" s="68"/>
      <c r="VBG5" s="68"/>
      <c r="VBH5" s="68"/>
      <c r="VBI5" s="68"/>
      <c r="VBJ5" s="68"/>
      <c r="VBK5" s="68"/>
      <c r="VBL5" s="68"/>
      <c r="VBM5" s="68"/>
      <c r="VBN5" s="68"/>
      <c r="VBO5" s="68"/>
      <c r="VBP5" s="68"/>
      <c r="VBQ5" s="68"/>
      <c r="VBR5" s="68"/>
      <c r="VBS5" s="68"/>
      <c r="VBT5" s="68"/>
      <c r="VBU5" s="68"/>
      <c r="VBV5" s="68"/>
      <c r="VBW5" s="68"/>
      <c r="VBX5" s="68"/>
      <c r="VBY5" s="68"/>
      <c r="VBZ5" s="68"/>
      <c r="VCA5" s="68"/>
      <c r="VCB5" s="68"/>
      <c r="VCC5" s="68"/>
      <c r="VCD5" s="68"/>
      <c r="VCE5" s="68"/>
      <c r="VCF5" s="68"/>
      <c r="VCG5" s="68"/>
      <c r="VCH5" s="68"/>
      <c r="VCI5" s="68"/>
      <c r="VCJ5" s="68"/>
      <c r="VCK5" s="68"/>
      <c r="VCL5" s="68"/>
      <c r="VCM5" s="68"/>
      <c r="VCN5" s="68"/>
      <c r="VCO5" s="68"/>
      <c r="VCP5" s="68"/>
      <c r="VCQ5" s="68"/>
      <c r="VCR5" s="68"/>
      <c r="VCS5" s="68"/>
      <c r="VCT5" s="68"/>
      <c r="VCU5" s="68"/>
      <c r="VCV5" s="68"/>
      <c r="VCW5" s="68"/>
      <c r="VCX5" s="68"/>
      <c r="VCY5" s="68"/>
      <c r="VCZ5" s="68"/>
      <c r="VDA5" s="68"/>
      <c r="VDB5" s="68"/>
      <c r="VDC5" s="68"/>
      <c r="VDD5" s="68"/>
      <c r="VDE5" s="68"/>
      <c r="VDF5" s="68"/>
      <c r="VDG5" s="68"/>
      <c r="VDH5" s="68"/>
      <c r="VDI5" s="68"/>
      <c r="VDJ5" s="68"/>
      <c r="VDK5" s="68"/>
      <c r="VDL5" s="68"/>
      <c r="VDM5" s="68"/>
      <c r="VDN5" s="68"/>
      <c r="VDO5" s="68"/>
      <c r="VDP5" s="68"/>
      <c r="VDQ5" s="68"/>
      <c r="VDR5" s="68"/>
      <c r="VDS5" s="68"/>
      <c r="VDT5" s="68"/>
      <c r="VDU5" s="68"/>
      <c r="VDV5" s="68"/>
      <c r="VDW5" s="68"/>
      <c r="VDX5" s="68"/>
      <c r="VDY5" s="68"/>
      <c r="VDZ5" s="68"/>
      <c r="VEA5" s="68"/>
      <c r="VEB5" s="68"/>
      <c r="VEC5" s="68"/>
      <c r="VED5" s="68"/>
      <c r="VEE5" s="68"/>
      <c r="VEF5" s="68"/>
      <c r="VEG5" s="68"/>
      <c r="VEH5" s="68"/>
      <c r="VEI5" s="68"/>
      <c r="VEJ5" s="68"/>
      <c r="VEK5" s="68"/>
      <c r="VEL5" s="68"/>
      <c r="VEM5" s="68"/>
      <c r="VEN5" s="68"/>
      <c r="VEO5" s="68"/>
      <c r="VEP5" s="68"/>
      <c r="VEQ5" s="68"/>
      <c r="VER5" s="68"/>
      <c r="VES5" s="68"/>
      <c r="VET5" s="68"/>
      <c r="VEU5" s="68"/>
      <c r="VEV5" s="68"/>
      <c r="VEW5" s="68"/>
      <c r="VEX5" s="68"/>
      <c r="VEY5" s="68"/>
      <c r="VEZ5" s="68"/>
      <c r="VFA5" s="68"/>
      <c r="VFB5" s="68"/>
      <c r="VFC5" s="68"/>
      <c r="VFD5" s="68"/>
      <c r="VFE5" s="68"/>
      <c r="VFF5" s="68"/>
      <c r="VFG5" s="68"/>
      <c r="VFH5" s="68"/>
      <c r="VFI5" s="68"/>
      <c r="VFJ5" s="68"/>
      <c r="VFK5" s="68"/>
      <c r="VFL5" s="68"/>
      <c r="VFM5" s="68"/>
      <c r="VFN5" s="68"/>
      <c r="VFO5" s="68"/>
      <c r="VFP5" s="68"/>
      <c r="VFQ5" s="68"/>
      <c r="VFR5" s="68"/>
      <c r="VFS5" s="68"/>
      <c r="VFT5" s="68"/>
      <c r="VFU5" s="68"/>
      <c r="VFV5" s="68"/>
      <c r="VFW5" s="68"/>
      <c r="VFX5" s="68"/>
      <c r="VFY5" s="68"/>
      <c r="VFZ5" s="68"/>
      <c r="VGA5" s="68"/>
      <c r="VGB5" s="68"/>
      <c r="VGC5" s="68"/>
      <c r="VGD5" s="68"/>
      <c r="VGE5" s="68"/>
      <c r="VGF5" s="68"/>
      <c r="VGG5" s="68"/>
      <c r="VGH5" s="68"/>
      <c r="VGI5" s="68"/>
      <c r="VGJ5" s="68"/>
      <c r="VGK5" s="68"/>
      <c r="VGL5" s="68"/>
      <c r="VGM5" s="68"/>
      <c r="VGN5" s="68"/>
      <c r="VGO5" s="68"/>
      <c r="VGP5" s="68"/>
      <c r="VGQ5" s="68"/>
      <c r="VGR5" s="68"/>
      <c r="VGS5" s="68"/>
      <c r="VGT5" s="68"/>
      <c r="VGU5" s="68"/>
      <c r="VGV5" s="68"/>
      <c r="VGW5" s="68"/>
      <c r="VGX5" s="68"/>
      <c r="VGY5" s="68"/>
      <c r="VGZ5" s="68"/>
      <c r="VHA5" s="68"/>
      <c r="VHB5" s="68"/>
      <c r="VHC5" s="68"/>
      <c r="VHD5" s="68"/>
      <c r="VHE5" s="68"/>
      <c r="VHF5" s="68"/>
      <c r="VHG5" s="68"/>
      <c r="VHH5" s="68"/>
      <c r="VHI5" s="68"/>
      <c r="VHJ5" s="68"/>
      <c r="VHK5" s="68"/>
      <c r="VHL5" s="68"/>
      <c r="VHM5" s="68"/>
      <c r="VHN5" s="68"/>
      <c r="VHO5" s="68"/>
      <c r="VHP5" s="68"/>
      <c r="VHQ5" s="68"/>
      <c r="VHR5" s="68"/>
      <c r="VHS5" s="68"/>
      <c r="VHT5" s="68"/>
      <c r="VHU5" s="68"/>
      <c r="VHV5" s="68"/>
      <c r="VHW5" s="68"/>
      <c r="VHX5" s="68"/>
      <c r="VHY5" s="68"/>
      <c r="VHZ5" s="68"/>
      <c r="VIA5" s="68"/>
      <c r="VIB5" s="68"/>
      <c r="VIC5" s="68"/>
      <c r="VID5" s="68"/>
      <c r="VIE5" s="68"/>
      <c r="VIF5" s="68"/>
      <c r="VIG5" s="68"/>
      <c r="VIH5" s="68"/>
      <c r="VII5" s="68"/>
      <c r="VIJ5" s="68"/>
      <c r="VIK5" s="68"/>
      <c r="VIL5" s="68"/>
      <c r="VIM5" s="68"/>
      <c r="VIN5" s="68"/>
      <c r="VIO5" s="68"/>
      <c r="VIP5" s="68"/>
      <c r="VIQ5" s="68"/>
      <c r="VIR5" s="68"/>
      <c r="VIS5" s="68"/>
      <c r="VIT5" s="68"/>
      <c r="VIU5" s="68"/>
      <c r="VIV5" s="68"/>
      <c r="VIW5" s="68"/>
      <c r="VIX5" s="68"/>
      <c r="VIY5" s="68"/>
      <c r="VIZ5" s="68"/>
      <c r="VJA5" s="68"/>
      <c r="VJB5" s="68"/>
      <c r="VJC5" s="68"/>
      <c r="VJD5" s="68"/>
      <c r="VJE5" s="68"/>
      <c r="VJF5" s="68"/>
      <c r="VJG5" s="68"/>
      <c r="VJH5" s="68"/>
      <c r="VJI5" s="68"/>
      <c r="VJJ5" s="68"/>
      <c r="VJK5" s="68"/>
      <c r="VJL5" s="68"/>
      <c r="VJM5" s="68"/>
      <c r="VJN5" s="68"/>
      <c r="VJO5" s="68"/>
      <c r="VJP5" s="68"/>
      <c r="VJQ5" s="68"/>
      <c r="VJR5" s="68"/>
      <c r="VJS5" s="68"/>
      <c r="VJT5" s="68"/>
      <c r="VJU5" s="68"/>
      <c r="VJV5" s="68"/>
      <c r="VJW5" s="68"/>
      <c r="VJX5" s="68"/>
      <c r="VJY5" s="68"/>
      <c r="VJZ5" s="68"/>
      <c r="VKA5" s="68"/>
      <c r="VKB5" s="68"/>
      <c r="VKC5" s="68"/>
      <c r="VKD5" s="68"/>
      <c r="VKE5" s="68"/>
      <c r="VKF5" s="68"/>
      <c r="VKG5" s="68"/>
      <c r="VKH5" s="68"/>
      <c r="VKI5" s="68"/>
      <c r="VKJ5" s="68"/>
      <c r="VKK5" s="68"/>
      <c r="VKL5" s="68"/>
      <c r="VKM5" s="68"/>
      <c r="VKN5" s="68"/>
      <c r="VKO5" s="68"/>
      <c r="VKP5" s="68"/>
      <c r="VKQ5" s="68"/>
      <c r="VKR5" s="68"/>
      <c r="VKS5" s="68"/>
      <c r="VKT5" s="68"/>
      <c r="VKU5" s="68"/>
      <c r="VKV5" s="68"/>
      <c r="VKW5" s="68"/>
      <c r="VKX5" s="68"/>
      <c r="VKY5" s="68"/>
      <c r="VKZ5" s="68"/>
      <c r="VLA5" s="68"/>
      <c r="VLB5" s="68"/>
      <c r="VLC5" s="68"/>
      <c r="VLD5" s="68"/>
      <c r="VLE5" s="68"/>
      <c r="VLF5" s="68"/>
      <c r="VLG5" s="68"/>
      <c r="VLH5" s="68"/>
      <c r="VLI5" s="68"/>
      <c r="VLJ5" s="68"/>
      <c r="VLK5" s="68"/>
      <c r="VLL5" s="68"/>
      <c r="VLM5" s="68"/>
      <c r="VLN5" s="68"/>
      <c r="VLO5" s="68"/>
      <c r="VLP5" s="68"/>
      <c r="VLQ5" s="68"/>
      <c r="VLR5" s="68"/>
      <c r="VLS5" s="68"/>
      <c r="VLT5" s="68"/>
      <c r="VLU5" s="68"/>
      <c r="VLV5" s="68"/>
      <c r="VLW5" s="68"/>
      <c r="VLX5" s="68"/>
      <c r="VLY5" s="68"/>
      <c r="VLZ5" s="68"/>
      <c r="VMA5" s="68"/>
      <c r="VMB5" s="68"/>
      <c r="VMC5" s="68"/>
      <c r="VMD5" s="68"/>
      <c r="VME5" s="68"/>
      <c r="VMF5" s="68"/>
      <c r="VMG5" s="68"/>
      <c r="VMH5" s="68"/>
      <c r="VMI5" s="68"/>
      <c r="VMJ5" s="68"/>
      <c r="VMK5" s="68"/>
      <c r="VML5" s="68"/>
      <c r="VMM5" s="68"/>
      <c r="VMN5" s="68"/>
      <c r="VMO5" s="68"/>
      <c r="VMP5" s="68"/>
      <c r="VMQ5" s="68"/>
      <c r="VMR5" s="68"/>
      <c r="VMS5" s="68"/>
      <c r="VMT5" s="68"/>
      <c r="VMU5" s="68"/>
      <c r="VMV5" s="68"/>
      <c r="VMW5" s="68"/>
      <c r="VMX5" s="68"/>
      <c r="VMY5" s="68"/>
      <c r="VMZ5" s="68"/>
      <c r="VNA5" s="68"/>
      <c r="VNB5" s="68"/>
      <c r="VNC5" s="68"/>
      <c r="VND5" s="68"/>
      <c r="VNE5" s="68"/>
      <c r="VNF5" s="68"/>
      <c r="VNG5" s="68"/>
      <c r="VNH5" s="68"/>
      <c r="VNI5" s="68"/>
      <c r="VNJ5" s="68"/>
      <c r="VNK5" s="68"/>
      <c r="VNL5" s="68"/>
      <c r="VNM5" s="68"/>
      <c r="VNN5" s="68"/>
      <c r="VNO5" s="68"/>
      <c r="VNP5" s="68"/>
      <c r="VNQ5" s="68"/>
      <c r="VNR5" s="68"/>
      <c r="VNS5" s="68"/>
      <c r="VNT5" s="68"/>
      <c r="VNU5" s="68"/>
      <c r="VNV5" s="68"/>
      <c r="VNW5" s="68"/>
      <c r="VNX5" s="68"/>
      <c r="VNY5" s="68"/>
      <c r="VNZ5" s="68"/>
      <c r="VOA5" s="68"/>
      <c r="VOB5" s="68"/>
      <c r="VOC5" s="68"/>
      <c r="VOD5" s="68"/>
      <c r="VOE5" s="68"/>
      <c r="VOF5" s="68"/>
      <c r="VOG5" s="68"/>
      <c r="VOH5" s="68"/>
      <c r="VOI5" s="68"/>
      <c r="VOJ5" s="68"/>
      <c r="VOK5" s="68"/>
      <c r="VOL5" s="68"/>
      <c r="VOM5" s="68"/>
      <c r="VON5" s="68"/>
      <c r="VOO5" s="68"/>
      <c r="VOP5" s="68"/>
      <c r="VOQ5" s="68"/>
      <c r="VOR5" s="68"/>
      <c r="VOS5" s="68"/>
      <c r="VOT5" s="68"/>
      <c r="VOU5" s="68"/>
      <c r="VOV5" s="68"/>
      <c r="VOW5" s="68"/>
      <c r="VOX5" s="68"/>
      <c r="VOY5" s="68"/>
      <c r="VOZ5" s="68"/>
      <c r="VPA5" s="68"/>
      <c r="VPB5" s="68"/>
      <c r="VPC5" s="68"/>
      <c r="VPD5" s="68"/>
      <c r="VPE5" s="68"/>
      <c r="VPF5" s="68"/>
      <c r="VPG5" s="68"/>
      <c r="VPH5" s="68"/>
      <c r="VPI5" s="68"/>
      <c r="VPJ5" s="68"/>
      <c r="VPK5" s="68"/>
      <c r="VPL5" s="68"/>
      <c r="VPM5" s="68"/>
      <c r="VPN5" s="68"/>
      <c r="VPO5" s="68"/>
      <c r="VPP5" s="68"/>
      <c r="VPQ5" s="68"/>
      <c r="VPR5" s="68"/>
      <c r="VPS5" s="68"/>
      <c r="VPT5" s="68"/>
      <c r="VPU5" s="68"/>
      <c r="VPV5" s="68"/>
      <c r="VPW5" s="68"/>
      <c r="VPX5" s="68"/>
      <c r="VPY5" s="68"/>
      <c r="VPZ5" s="68"/>
      <c r="VQA5" s="68"/>
      <c r="VQB5" s="68"/>
      <c r="VQC5" s="68"/>
      <c r="VQD5" s="68"/>
      <c r="VQE5" s="68"/>
      <c r="VQF5" s="68"/>
      <c r="VQG5" s="68"/>
      <c r="VQH5" s="68"/>
      <c r="VQI5" s="68"/>
      <c r="VQJ5" s="68"/>
      <c r="VQK5" s="68"/>
      <c r="VQL5" s="68"/>
      <c r="VQM5" s="68"/>
      <c r="VQN5" s="68"/>
      <c r="VQO5" s="68"/>
      <c r="VQP5" s="68"/>
      <c r="VQQ5" s="68"/>
      <c r="VQR5" s="68"/>
      <c r="VQS5" s="68"/>
      <c r="VQT5" s="68"/>
      <c r="VQU5" s="68"/>
      <c r="VQV5" s="68"/>
      <c r="VQW5" s="68"/>
      <c r="VQX5" s="68"/>
      <c r="VQY5" s="68"/>
      <c r="VQZ5" s="68"/>
      <c r="VRA5" s="68"/>
      <c r="VRB5" s="68"/>
      <c r="VRC5" s="68"/>
      <c r="VRD5" s="68"/>
      <c r="VRE5" s="68"/>
      <c r="VRF5" s="68"/>
      <c r="VRG5" s="68"/>
      <c r="VRH5" s="68"/>
      <c r="VRI5" s="68"/>
      <c r="VRJ5" s="68"/>
      <c r="VRK5" s="68"/>
      <c r="VRL5" s="68"/>
      <c r="VRM5" s="68"/>
      <c r="VRN5" s="68"/>
      <c r="VRO5" s="68"/>
      <c r="VRP5" s="68"/>
      <c r="VRQ5" s="68"/>
      <c r="VRR5" s="68"/>
      <c r="VRS5" s="68"/>
      <c r="VRT5" s="68"/>
      <c r="VRU5" s="68"/>
      <c r="VRV5" s="68"/>
      <c r="VRW5" s="68"/>
      <c r="VRX5" s="68"/>
      <c r="VRY5" s="68"/>
      <c r="VRZ5" s="68"/>
      <c r="VSA5" s="68"/>
      <c r="VSB5" s="68"/>
      <c r="VSC5" s="68"/>
      <c r="VSD5" s="68"/>
      <c r="VSE5" s="68"/>
      <c r="VSF5" s="68"/>
      <c r="VSG5" s="68"/>
      <c r="VSH5" s="68"/>
      <c r="VSI5" s="68"/>
      <c r="VSJ5" s="68"/>
      <c r="VSK5" s="68"/>
      <c r="VSL5" s="68"/>
      <c r="VSM5" s="68"/>
      <c r="VSN5" s="68"/>
      <c r="VSO5" s="68"/>
      <c r="VSP5" s="68"/>
      <c r="VSQ5" s="68"/>
      <c r="VSR5" s="68"/>
      <c r="VSS5" s="68"/>
      <c r="VST5" s="68"/>
      <c r="VSU5" s="68"/>
      <c r="VSV5" s="68"/>
      <c r="VSW5" s="68"/>
      <c r="VSX5" s="68"/>
      <c r="VSY5" s="68"/>
      <c r="VSZ5" s="68"/>
      <c r="VTA5" s="68"/>
      <c r="VTB5" s="68"/>
      <c r="VTC5" s="68"/>
      <c r="VTD5" s="68"/>
      <c r="VTE5" s="68"/>
      <c r="VTF5" s="68"/>
      <c r="VTG5" s="68"/>
      <c r="VTH5" s="68"/>
      <c r="VTI5" s="68"/>
      <c r="VTJ5" s="68"/>
      <c r="VTK5" s="68"/>
      <c r="VTL5" s="68"/>
      <c r="VTM5" s="68"/>
      <c r="VTN5" s="68"/>
      <c r="VTO5" s="68"/>
      <c r="VTP5" s="68"/>
      <c r="VTQ5" s="68"/>
      <c r="VTR5" s="68"/>
      <c r="VTS5" s="68"/>
      <c r="VTT5" s="68"/>
      <c r="VTU5" s="68"/>
      <c r="VTV5" s="68"/>
      <c r="VTW5" s="68"/>
      <c r="VTX5" s="68"/>
      <c r="VTY5" s="68"/>
      <c r="VTZ5" s="68"/>
      <c r="VUA5" s="68"/>
      <c r="VUB5" s="68"/>
      <c r="VUC5" s="68"/>
      <c r="VUD5" s="68"/>
      <c r="VUE5" s="68"/>
      <c r="VUF5" s="68"/>
      <c r="VUG5" s="68"/>
      <c r="VUH5" s="68"/>
      <c r="VUI5" s="68"/>
      <c r="VUJ5" s="68"/>
      <c r="VUK5" s="68"/>
      <c r="VUL5" s="68"/>
      <c r="VUM5" s="68"/>
      <c r="VUN5" s="68"/>
      <c r="VUO5" s="68"/>
      <c r="VUP5" s="68"/>
      <c r="VUQ5" s="68"/>
      <c r="VUR5" s="68"/>
      <c r="VUS5" s="68"/>
      <c r="VUT5" s="68"/>
      <c r="VUU5" s="68"/>
      <c r="VUV5" s="68"/>
      <c r="VUW5" s="68"/>
      <c r="VUX5" s="68"/>
      <c r="VUY5" s="68"/>
      <c r="VUZ5" s="68"/>
      <c r="VVA5" s="68"/>
      <c r="VVB5" s="68"/>
      <c r="VVC5" s="68"/>
      <c r="VVD5" s="68"/>
      <c r="VVE5" s="68"/>
      <c r="VVF5" s="68"/>
      <c r="VVG5" s="68"/>
      <c r="VVH5" s="68"/>
      <c r="VVI5" s="68"/>
      <c r="VVJ5" s="68"/>
      <c r="VVK5" s="68"/>
      <c r="VVL5" s="68"/>
      <c r="VVM5" s="68"/>
      <c r="VVN5" s="68"/>
      <c r="VVO5" s="68"/>
      <c r="VVP5" s="68"/>
      <c r="VVQ5" s="68"/>
      <c r="VVR5" s="68"/>
      <c r="VVS5" s="68"/>
      <c r="VVT5" s="68"/>
      <c r="VVU5" s="68"/>
      <c r="VVV5" s="68"/>
      <c r="VVW5" s="68"/>
      <c r="VVX5" s="68"/>
      <c r="VVY5" s="68"/>
      <c r="VVZ5" s="68"/>
      <c r="VWA5" s="68"/>
      <c r="VWB5" s="68"/>
      <c r="VWC5" s="68"/>
      <c r="VWD5" s="68"/>
      <c r="VWE5" s="68"/>
      <c r="VWF5" s="68"/>
      <c r="VWG5" s="68"/>
      <c r="VWH5" s="68"/>
      <c r="VWI5" s="68"/>
      <c r="VWJ5" s="68"/>
      <c r="VWK5" s="68"/>
      <c r="VWL5" s="68"/>
      <c r="VWM5" s="68"/>
      <c r="VWN5" s="68"/>
      <c r="VWO5" s="68"/>
      <c r="VWP5" s="68"/>
      <c r="VWQ5" s="68"/>
      <c r="VWR5" s="68"/>
      <c r="VWS5" s="68"/>
      <c r="VWT5" s="68"/>
      <c r="VWU5" s="68"/>
      <c r="VWV5" s="68"/>
      <c r="VWW5" s="68"/>
      <c r="VWX5" s="68"/>
      <c r="VWY5" s="68"/>
      <c r="VWZ5" s="68"/>
      <c r="VXA5" s="68"/>
      <c r="VXB5" s="68"/>
      <c r="VXC5" s="68"/>
      <c r="VXD5" s="68"/>
      <c r="VXE5" s="68"/>
      <c r="VXF5" s="68"/>
      <c r="VXG5" s="68"/>
      <c r="VXH5" s="68"/>
      <c r="VXI5" s="68"/>
      <c r="VXJ5" s="68"/>
      <c r="VXK5" s="68"/>
      <c r="VXL5" s="68"/>
      <c r="VXM5" s="68"/>
      <c r="VXN5" s="68"/>
      <c r="VXO5" s="68"/>
      <c r="VXP5" s="68"/>
      <c r="VXQ5" s="68"/>
      <c r="VXR5" s="68"/>
      <c r="VXS5" s="68"/>
      <c r="VXT5" s="68"/>
      <c r="VXU5" s="68"/>
      <c r="VXV5" s="68"/>
      <c r="VXW5" s="68"/>
      <c r="VXX5" s="68"/>
      <c r="VXY5" s="68"/>
      <c r="VXZ5" s="68"/>
      <c r="VYA5" s="68"/>
      <c r="VYB5" s="68"/>
      <c r="VYC5" s="68"/>
      <c r="VYD5" s="68"/>
      <c r="VYE5" s="68"/>
      <c r="VYF5" s="68"/>
      <c r="VYG5" s="68"/>
      <c r="VYH5" s="68"/>
      <c r="VYI5" s="68"/>
      <c r="VYJ5" s="68"/>
      <c r="VYK5" s="68"/>
      <c r="VYL5" s="68"/>
      <c r="VYM5" s="68"/>
      <c r="VYN5" s="68"/>
      <c r="VYO5" s="68"/>
      <c r="VYP5" s="68"/>
      <c r="VYQ5" s="68"/>
      <c r="VYR5" s="68"/>
      <c r="VYS5" s="68"/>
      <c r="VYT5" s="68"/>
      <c r="VYU5" s="68"/>
      <c r="VYV5" s="68"/>
      <c r="VYW5" s="68"/>
      <c r="VYX5" s="68"/>
      <c r="VYY5" s="68"/>
      <c r="VYZ5" s="68"/>
      <c r="VZA5" s="68"/>
      <c r="VZB5" s="68"/>
      <c r="VZC5" s="68"/>
      <c r="VZD5" s="68"/>
      <c r="VZE5" s="68"/>
      <c r="VZF5" s="68"/>
      <c r="VZG5" s="68"/>
      <c r="VZH5" s="68"/>
      <c r="VZI5" s="68"/>
      <c r="VZJ5" s="68"/>
      <c r="VZK5" s="68"/>
      <c r="VZL5" s="68"/>
      <c r="VZM5" s="68"/>
      <c r="VZN5" s="68"/>
      <c r="VZO5" s="68"/>
      <c r="VZP5" s="68"/>
      <c r="VZQ5" s="68"/>
      <c r="VZR5" s="68"/>
      <c r="VZS5" s="68"/>
      <c r="VZT5" s="68"/>
      <c r="VZU5" s="68"/>
      <c r="VZV5" s="68"/>
      <c r="VZW5" s="68"/>
      <c r="VZX5" s="68"/>
      <c r="VZY5" s="68"/>
      <c r="VZZ5" s="68"/>
      <c r="WAA5" s="68"/>
      <c r="WAB5" s="68"/>
      <c r="WAC5" s="68"/>
      <c r="WAD5" s="68"/>
      <c r="WAE5" s="68"/>
      <c r="WAF5" s="68"/>
      <c r="WAG5" s="68"/>
      <c r="WAH5" s="68"/>
      <c r="WAI5" s="68"/>
      <c r="WAJ5" s="68"/>
      <c r="WAK5" s="68"/>
      <c r="WAL5" s="68"/>
      <c r="WAM5" s="68"/>
      <c r="WAN5" s="68"/>
      <c r="WAO5" s="68"/>
      <c r="WAP5" s="68"/>
      <c r="WAQ5" s="68"/>
      <c r="WAR5" s="68"/>
      <c r="WAS5" s="68"/>
      <c r="WAT5" s="68"/>
      <c r="WAU5" s="68"/>
      <c r="WAV5" s="68"/>
      <c r="WAW5" s="68"/>
      <c r="WAX5" s="68"/>
      <c r="WAY5" s="68"/>
      <c r="WAZ5" s="68"/>
      <c r="WBA5" s="68"/>
      <c r="WBB5" s="68"/>
      <c r="WBC5" s="68"/>
      <c r="WBD5" s="68"/>
      <c r="WBE5" s="68"/>
      <c r="WBF5" s="68"/>
      <c r="WBG5" s="68"/>
      <c r="WBH5" s="68"/>
      <c r="WBI5" s="68"/>
      <c r="WBJ5" s="68"/>
      <c r="WBK5" s="68"/>
      <c r="WBL5" s="68"/>
      <c r="WBM5" s="68"/>
      <c r="WBN5" s="68"/>
      <c r="WBO5" s="68"/>
      <c r="WBP5" s="68"/>
      <c r="WBQ5" s="68"/>
      <c r="WBR5" s="68"/>
      <c r="WBS5" s="68"/>
      <c r="WBT5" s="68"/>
      <c r="WBU5" s="68"/>
      <c r="WBV5" s="68"/>
      <c r="WBW5" s="68"/>
      <c r="WBX5" s="68"/>
      <c r="WBY5" s="68"/>
      <c r="WBZ5" s="68"/>
      <c r="WCA5" s="68"/>
      <c r="WCB5" s="68"/>
      <c r="WCC5" s="68"/>
      <c r="WCD5" s="68"/>
      <c r="WCE5" s="68"/>
      <c r="WCF5" s="68"/>
      <c r="WCG5" s="68"/>
      <c r="WCH5" s="68"/>
      <c r="WCI5" s="68"/>
      <c r="WCJ5" s="68"/>
      <c r="WCK5" s="68"/>
      <c r="WCL5" s="68"/>
      <c r="WCM5" s="68"/>
      <c r="WCN5" s="68"/>
      <c r="WCO5" s="68"/>
      <c r="WCP5" s="68"/>
      <c r="WCQ5" s="68"/>
      <c r="WCR5" s="68"/>
      <c r="WCS5" s="68"/>
      <c r="WCT5" s="68"/>
      <c r="WCU5" s="68"/>
      <c r="WCV5" s="68"/>
      <c r="WCW5" s="68"/>
      <c r="WCX5" s="68"/>
      <c r="WCY5" s="68"/>
      <c r="WCZ5" s="68"/>
      <c r="WDA5" s="68"/>
      <c r="WDB5" s="68"/>
      <c r="WDC5" s="68"/>
      <c r="WDD5" s="68"/>
      <c r="WDE5" s="68"/>
      <c r="WDF5" s="68"/>
      <c r="WDG5" s="68"/>
      <c r="WDH5" s="68"/>
      <c r="WDI5" s="68"/>
      <c r="WDJ5" s="68"/>
      <c r="WDK5" s="68"/>
      <c r="WDL5" s="68"/>
      <c r="WDM5" s="68"/>
      <c r="WDN5" s="68"/>
      <c r="WDO5" s="68"/>
      <c r="WDP5" s="68"/>
      <c r="WDQ5" s="68"/>
      <c r="WDR5" s="68"/>
      <c r="WDS5" s="68"/>
      <c r="WDT5" s="68"/>
      <c r="WDU5" s="68"/>
      <c r="WDV5" s="68"/>
      <c r="WDW5" s="68"/>
      <c r="WDX5" s="68"/>
      <c r="WDY5" s="68"/>
      <c r="WDZ5" s="68"/>
      <c r="WEA5" s="68"/>
      <c r="WEB5" s="68"/>
      <c r="WEC5" s="68"/>
      <c r="WED5" s="68"/>
      <c r="WEE5" s="68"/>
      <c r="WEF5" s="68"/>
      <c r="WEG5" s="68"/>
      <c r="WEH5" s="68"/>
      <c r="WEI5" s="68"/>
      <c r="WEJ5" s="68"/>
      <c r="WEK5" s="68"/>
      <c r="WEL5" s="68"/>
      <c r="WEM5" s="68"/>
      <c r="WEN5" s="68"/>
      <c r="WEO5" s="68"/>
      <c r="WEP5" s="68"/>
      <c r="WEQ5" s="68"/>
      <c r="WER5" s="68"/>
      <c r="WES5" s="68"/>
      <c r="WET5" s="68"/>
      <c r="WEU5" s="68"/>
      <c r="WEV5" s="68"/>
      <c r="WEW5" s="68"/>
      <c r="WEX5" s="68"/>
      <c r="WEY5" s="68"/>
      <c r="WEZ5" s="68"/>
      <c r="WFA5" s="68"/>
      <c r="WFB5" s="68"/>
      <c r="WFC5" s="68"/>
      <c r="WFD5" s="68"/>
      <c r="WFE5" s="68"/>
      <c r="WFF5" s="68"/>
      <c r="WFG5" s="68"/>
      <c r="WFH5" s="68"/>
      <c r="WFI5" s="68"/>
      <c r="WFJ5" s="68"/>
      <c r="WFK5" s="68"/>
      <c r="WFL5" s="68"/>
      <c r="WFM5" s="68"/>
      <c r="WFN5" s="68"/>
      <c r="WFO5" s="68"/>
      <c r="WFP5" s="68"/>
      <c r="WFQ5" s="68"/>
      <c r="WFR5" s="68"/>
      <c r="WFS5" s="68"/>
      <c r="WFT5" s="68"/>
      <c r="WFU5" s="68"/>
      <c r="WFV5" s="68"/>
      <c r="WFW5" s="68"/>
      <c r="WFX5" s="68"/>
      <c r="WFY5" s="68"/>
      <c r="WFZ5" s="68"/>
      <c r="WGA5" s="68"/>
      <c r="WGB5" s="68"/>
      <c r="WGC5" s="68"/>
      <c r="WGD5" s="68"/>
      <c r="WGE5" s="68"/>
      <c r="WGF5" s="68"/>
      <c r="WGG5" s="68"/>
      <c r="WGH5" s="68"/>
      <c r="WGI5" s="68"/>
      <c r="WGJ5" s="68"/>
      <c r="WGK5" s="68"/>
      <c r="WGL5" s="68"/>
      <c r="WGM5" s="68"/>
      <c r="WGN5" s="68"/>
      <c r="WGO5" s="68"/>
      <c r="WGP5" s="68"/>
      <c r="WGQ5" s="68"/>
      <c r="WGR5" s="68"/>
      <c r="WGS5" s="68"/>
      <c r="WGT5" s="68"/>
      <c r="WGU5" s="68"/>
      <c r="WGV5" s="68"/>
      <c r="WGW5" s="68"/>
      <c r="WGX5" s="68"/>
      <c r="WGY5" s="68"/>
      <c r="WGZ5" s="68"/>
      <c r="WHA5" s="68"/>
      <c r="WHB5" s="68"/>
      <c r="WHC5" s="68"/>
      <c r="WHD5" s="68"/>
      <c r="WHE5" s="68"/>
      <c r="WHF5" s="68"/>
      <c r="WHG5" s="68"/>
      <c r="WHH5" s="68"/>
      <c r="WHI5" s="68"/>
      <c r="WHJ5" s="68"/>
      <c r="WHK5" s="68"/>
      <c r="WHL5" s="68"/>
      <c r="WHM5" s="68"/>
      <c r="WHN5" s="68"/>
      <c r="WHO5" s="68"/>
      <c r="WHP5" s="68"/>
      <c r="WHQ5" s="68"/>
      <c r="WHR5" s="68"/>
      <c r="WHS5" s="68"/>
      <c r="WHT5" s="68"/>
      <c r="WHU5" s="68"/>
      <c r="WHV5" s="68"/>
      <c r="WHW5" s="68"/>
      <c r="WHX5" s="68"/>
      <c r="WHY5" s="68"/>
      <c r="WHZ5" s="68"/>
      <c r="WIA5" s="68"/>
      <c r="WIB5" s="68"/>
      <c r="WIC5" s="68"/>
      <c r="WID5" s="68"/>
      <c r="WIE5" s="68"/>
      <c r="WIF5" s="68"/>
      <c r="WIG5" s="68"/>
      <c r="WIH5" s="68"/>
      <c r="WII5" s="68"/>
      <c r="WIJ5" s="68"/>
      <c r="WIK5" s="68"/>
      <c r="WIL5" s="68"/>
      <c r="WIM5" s="68"/>
      <c r="WIN5" s="68"/>
      <c r="WIO5" s="68"/>
      <c r="WIP5" s="68"/>
      <c r="WIQ5" s="68"/>
      <c r="WIR5" s="68"/>
      <c r="WIS5" s="68"/>
      <c r="WIT5" s="68"/>
      <c r="WIU5" s="68"/>
      <c r="WIV5" s="68"/>
      <c r="WIW5" s="68"/>
      <c r="WIX5" s="68"/>
      <c r="WIY5" s="68"/>
      <c r="WIZ5" s="68"/>
      <c r="WJA5" s="68"/>
      <c r="WJB5" s="68"/>
      <c r="WJC5" s="68"/>
      <c r="WJD5" s="68"/>
      <c r="WJE5" s="68"/>
      <c r="WJF5" s="68"/>
      <c r="WJG5" s="68"/>
      <c r="WJH5" s="68"/>
      <c r="WJI5" s="68"/>
      <c r="WJJ5" s="68"/>
      <c r="WJK5" s="68"/>
      <c r="WJL5" s="68"/>
      <c r="WJM5" s="68"/>
      <c r="WJN5" s="68"/>
      <c r="WJO5" s="68"/>
      <c r="WJP5" s="68"/>
      <c r="WJQ5" s="68"/>
      <c r="WJR5" s="68"/>
      <c r="WJS5" s="68"/>
      <c r="WJT5" s="68"/>
      <c r="WJU5" s="68"/>
      <c r="WJV5" s="68"/>
      <c r="WJW5" s="68"/>
      <c r="WJX5" s="68"/>
      <c r="WJY5" s="68"/>
      <c r="WJZ5" s="68"/>
      <c r="WKA5" s="68"/>
      <c r="WKB5" s="68"/>
      <c r="WKC5" s="68"/>
      <c r="WKD5" s="68"/>
      <c r="WKE5" s="68"/>
      <c r="WKF5" s="68"/>
      <c r="WKG5" s="68"/>
      <c r="WKH5" s="68"/>
      <c r="WKI5" s="68"/>
      <c r="WKJ5" s="68"/>
      <c r="WKK5" s="68"/>
      <c r="WKL5" s="68"/>
      <c r="WKM5" s="68"/>
      <c r="WKN5" s="68"/>
      <c r="WKO5" s="68"/>
      <c r="WKP5" s="68"/>
      <c r="WKQ5" s="68"/>
      <c r="WKR5" s="68"/>
      <c r="WKS5" s="68"/>
      <c r="WKT5" s="68"/>
      <c r="WKU5" s="68"/>
      <c r="WKV5" s="68"/>
      <c r="WKW5" s="68"/>
      <c r="WKX5" s="68"/>
      <c r="WKY5" s="68"/>
      <c r="WKZ5" s="68"/>
      <c r="WLA5" s="68"/>
      <c r="WLB5" s="68"/>
      <c r="WLC5" s="68"/>
      <c r="WLD5" s="68"/>
      <c r="WLE5" s="68"/>
      <c r="WLF5" s="68"/>
      <c r="WLG5" s="68"/>
      <c r="WLH5" s="68"/>
      <c r="WLI5" s="68"/>
      <c r="WLJ5" s="68"/>
      <c r="WLK5" s="68"/>
      <c r="WLL5" s="68"/>
      <c r="WLM5" s="68"/>
      <c r="WLN5" s="68"/>
      <c r="WLO5" s="68"/>
      <c r="WLP5" s="68"/>
      <c r="WLQ5" s="68"/>
      <c r="WLR5" s="68"/>
      <c r="WLS5" s="68"/>
      <c r="WLT5" s="68"/>
      <c r="WLU5" s="68"/>
      <c r="WLV5" s="68"/>
      <c r="WLW5" s="68"/>
      <c r="WLX5" s="68"/>
      <c r="WLY5" s="68"/>
      <c r="WLZ5" s="68"/>
      <c r="WMA5" s="68"/>
      <c r="WMB5" s="68"/>
      <c r="WMC5" s="68"/>
      <c r="WMD5" s="68"/>
      <c r="WME5" s="68"/>
      <c r="WMF5" s="68"/>
      <c r="WMG5" s="68"/>
      <c r="WMH5" s="68"/>
      <c r="WMI5" s="68"/>
      <c r="WMJ5" s="68"/>
      <c r="WMK5" s="68"/>
      <c r="WML5" s="68"/>
      <c r="WMM5" s="68"/>
      <c r="WMN5" s="68"/>
      <c r="WMO5" s="68"/>
      <c r="WMP5" s="68"/>
      <c r="WMQ5" s="68"/>
      <c r="WMR5" s="68"/>
      <c r="WMS5" s="68"/>
      <c r="WMT5" s="68"/>
      <c r="WMU5" s="68"/>
      <c r="WMV5" s="68"/>
      <c r="WMW5" s="68"/>
      <c r="WMX5" s="68"/>
      <c r="WMY5" s="68"/>
      <c r="WMZ5" s="68"/>
      <c r="WNA5" s="68"/>
      <c r="WNB5" s="68"/>
      <c r="WNC5" s="68"/>
      <c r="WND5" s="68"/>
      <c r="WNE5" s="68"/>
      <c r="WNF5" s="68"/>
      <c r="WNG5" s="68"/>
      <c r="WNH5" s="68"/>
      <c r="WNI5" s="68"/>
      <c r="WNJ5" s="68"/>
      <c r="WNK5" s="68"/>
      <c r="WNL5" s="68"/>
      <c r="WNM5" s="68"/>
      <c r="WNN5" s="68"/>
      <c r="WNO5" s="68"/>
      <c r="WNP5" s="68"/>
      <c r="WNQ5" s="68"/>
      <c r="WNR5" s="68"/>
      <c r="WNS5" s="68"/>
      <c r="WNT5" s="68"/>
      <c r="WNU5" s="68"/>
      <c r="WNV5" s="68"/>
      <c r="WNW5" s="68"/>
      <c r="WNX5" s="68"/>
      <c r="WNY5" s="68"/>
      <c r="WNZ5" s="68"/>
      <c r="WOA5" s="68"/>
      <c r="WOB5" s="68"/>
      <c r="WOC5" s="68"/>
      <c r="WOD5" s="68"/>
      <c r="WOE5" s="68"/>
      <c r="WOF5" s="68"/>
      <c r="WOG5" s="68"/>
      <c r="WOH5" s="68"/>
      <c r="WOI5" s="68"/>
      <c r="WOJ5" s="68"/>
      <c r="WOK5" s="68"/>
      <c r="WOL5" s="68"/>
      <c r="WOM5" s="68"/>
      <c r="WON5" s="68"/>
      <c r="WOO5" s="68"/>
      <c r="WOP5" s="68"/>
      <c r="WOQ5" s="68"/>
      <c r="WOR5" s="68"/>
      <c r="WOS5" s="68"/>
      <c r="WOT5" s="68"/>
      <c r="WOU5" s="68"/>
      <c r="WOV5" s="68"/>
      <c r="WOW5" s="68"/>
      <c r="WOX5" s="68"/>
      <c r="WOY5" s="68"/>
      <c r="WOZ5" s="68"/>
      <c r="WPA5" s="68"/>
      <c r="WPB5" s="68"/>
      <c r="WPC5" s="68"/>
      <c r="WPD5" s="68"/>
      <c r="WPE5" s="68"/>
      <c r="WPF5" s="68"/>
      <c r="WPG5" s="68"/>
      <c r="WPH5" s="68"/>
      <c r="WPI5" s="68"/>
      <c r="WPJ5" s="68"/>
      <c r="WPK5" s="68"/>
      <c r="WPL5" s="68"/>
      <c r="WPM5" s="68"/>
      <c r="WPN5" s="68"/>
      <c r="WPO5" s="68"/>
      <c r="WPP5" s="68"/>
      <c r="WPQ5" s="68"/>
      <c r="WPR5" s="68"/>
      <c r="WPS5" s="68"/>
      <c r="WPT5" s="68"/>
      <c r="WPU5" s="68"/>
      <c r="WPV5" s="68"/>
      <c r="WPW5" s="68"/>
      <c r="WPX5" s="68"/>
      <c r="WPY5" s="68"/>
      <c r="WPZ5" s="68"/>
      <c r="WQA5" s="68"/>
      <c r="WQB5" s="68"/>
      <c r="WQC5" s="68"/>
      <c r="WQD5" s="68"/>
      <c r="WQE5" s="68"/>
      <c r="WQF5" s="68"/>
      <c r="WQG5" s="68"/>
      <c r="WQH5" s="68"/>
      <c r="WQI5" s="68"/>
      <c r="WQJ5" s="68"/>
      <c r="WQK5" s="68"/>
      <c r="WQL5" s="68"/>
      <c r="WQM5" s="68"/>
      <c r="WQN5" s="68"/>
      <c r="WQO5" s="68"/>
      <c r="WQP5" s="68"/>
      <c r="WQQ5" s="68"/>
      <c r="WQR5" s="68"/>
      <c r="WQS5" s="68"/>
      <c r="WQT5" s="68"/>
      <c r="WQU5" s="68"/>
      <c r="WQV5" s="68"/>
      <c r="WQW5" s="68"/>
      <c r="WQX5" s="68"/>
      <c r="WQY5" s="68"/>
      <c r="WQZ5" s="68"/>
      <c r="WRA5" s="68"/>
      <c r="WRB5" s="68"/>
      <c r="WRC5" s="68"/>
      <c r="WRD5" s="68"/>
      <c r="WRE5" s="68"/>
      <c r="WRF5" s="68"/>
      <c r="WRG5" s="68"/>
      <c r="WRH5" s="68"/>
      <c r="WRI5" s="68"/>
      <c r="WRJ5" s="68"/>
      <c r="WRK5" s="68"/>
      <c r="WRL5" s="68"/>
      <c r="WRM5" s="68"/>
      <c r="WRN5" s="68"/>
      <c r="WRO5" s="68"/>
      <c r="WRP5" s="68"/>
      <c r="WRQ5" s="68"/>
      <c r="WRR5" s="68"/>
      <c r="WRS5" s="68"/>
      <c r="WRT5" s="68"/>
      <c r="WRU5" s="68"/>
      <c r="WRV5" s="68"/>
      <c r="WRW5" s="68"/>
      <c r="WRX5" s="68"/>
      <c r="WRY5" s="68"/>
      <c r="WRZ5" s="68"/>
      <c r="WSA5" s="68"/>
      <c r="WSB5" s="68"/>
      <c r="WSC5" s="68"/>
      <c r="WSD5" s="68"/>
      <c r="WSE5" s="68"/>
      <c r="WSF5" s="68"/>
      <c r="WSG5" s="68"/>
      <c r="WSH5" s="68"/>
      <c r="WSI5" s="68"/>
      <c r="WSJ5" s="68"/>
      <c r="WSK5" s="68"/>
      <c r="WSL5" s="68"/>
      <c r="WSM5" s="68"/>
      <c r="WSN5" s="68"/>
      <c r="WSO5" s="68"/>
      <c r="WSP5" s="68"/>
      <c r="WSQ5" s="68"/>
      <c r="WSR5" s="68"/>
      <c r="WSS5" s="68"/>
      <c r="WST5" s="68"/>
      <c r="WSU5" s="68"/>
      <c r="WSV5" s="68"/>
      <c r="WSW5" s="68"/>
      <c r="WSX5" s="68"/>
      <c r="WSY5" s="68"/>
      <c r="WSZ5" s="68"/>
      <c r="WTA5" s="68"/>
      <c r="WTB5" s="68"/>
      <c r="WTC5" s="68"/>
      <c r="WTD5" s="68"/>
      <c r="WTE5" s="68"/>
      <c r="WTF5" s="68"/>
      <c r="WTG5" s="68"/>
      <c r="WTH5" s="68"/>
      <c r="WTI5" s="68"/>
      <c r="WTJ5" s="68"/>
      <c r="WTK5" s="68"/>
      <c r="WTL5" s="68"/>
      <c r="WTM5" s="68"/>
      <c r="WTN5" s="68"/>
      <c r="WTO5" s="68"/>
      <c r="WTP5" s="68"/>
      <c r="WTQ5" s="68"/>
      <c r="WTR5" s="68"/>
      <c r="WTS5" s="68"/>
      <c r="WTT5" s="68"/>
      <c r="WTU5" s="68"/>
      <c r="WTV5" s="68"/>
      <c r="WTW5" s="68"/>
      <c r="WTX5" s="68"/>
      <c r="WTY5" s="68"/>
      <c r="WTZ5" s="68"/>
      <c r="WUA5" s="68"/>
      <c r="WUB5" s="68"/>
      <c r="WUC5" s="68"/>
      <c r="WUD5" s="68"/>
      <c r="WUE5" s="68"/>
      <c r="WUF5" s="68"/>
      <c r="WUG5" s="68"/>
      <c r="WUH5" s="68"/>
      <c r="WUI5" s="68"/>
      <c r="WUJ5" s="68"/>
      <c r="WUK5" s="68"/>
      <c r="WUL5" s="68"/>
      <c r="WUM5" s="68"/>
      <c r="WUN5" s="68"/>
      <c r="WUO5" s="68"/>
      <c r="WUP5" s="68"/>
      <c r="WUQ5" s="68"/>
      <c r="WUR5" s="68"/>
      <c r="WUS5" s="68"/>
      <c r="WUT5" s="68"/>
      <c r="WUU5" s="68"/>
      <c r="WUV5" s="68"/>
      <c r="WUW5" s="68"/>
      <c r="WUX5" s="68"/>
      <c r="WUY5" s="68"/>
      <c r="WUZ5" s="68"/>
      <c r="WVA5" s="68"/>
      <c r="WVB5" s="68"/>
      <c r="WVC5" s="68"/>
      <c r="WVD5" s="68"/>
      <c r="WVE5" s="68"/>
      <c r="WVF5" s="68"/>
      <c r="WVG5" s="68"/>
      <c r="WVH5" s="68"/>
      <c r="WVI5" s="68"/>
      <c r="WVJ5" s="68"/>
      <c r="WVK5" s="68"/>
      <c r="WVL5" s="68"/>
      <c r="WVM5" s="68"/>
      <c r="WVN5" s="68"/>
      <c r="WVO5" s="68"/>
      <c r="WVP5" s="68"/>
      <c r="WVQ5" s="68"/>
      <c r="WVR5" s="68"/>
      <c r="WVS5" s="68"/>
      <c r="WVT5" s="68"/>
      <c r="WVU5" s="68"/>
      <c r="WVV5" s="68"/>
      <c r="WVW5" s="68"/>
      <c r="WVX5" s="68"/>
      <c r="WVY5" s="68"/>
      <c r="WVZ5" s="68"/>
      <c r="WWA5" s="68"/>
      <c r="WWB5" s="68"/>
      <c r="WWC5" s="68"/>
      <c r="WWD5" s="68"/>
      <c r="WWE5" s="68"/>
      <c r="WWF5" s="68"/>
      <c r="WWG5" s="68"/>
      <c r="WWH5" s="68"/>
      <c r="WWI5" s="68"/>
      <c r="WWJ5" s="68"/>
      <c r="WWK5" s="68"/>
      <c r="WWL5" s="68"/>
      <c r="WWM5" s="68"/>
      <c r="WWN5" s="68"/>
      <c r="WWO5" s="68"/>
      <c r="WWP5" s="68"/>
      <c r="WWQ5" s="68"/>
      <c r="WWR5" s="68"/>
      <c r="WWS5" s="68"/>
      <c r="WWT5" s="68"/>
      <c r="WWU5" s="68"/>
      <c r="WWV5" s="68"/>
      <c r="WWW5" s="68"/>
      <c r="WWX5" s="68"/>
      <c r="WWY5" s="68"/>
      <c r="WWZ5" s="68"/>
      <c r="WXA5" s="68"/>
      <c r="WXB5" s="68"/>
      <c r="WXC5" s="68"/>
      <c r="WXD5" s="68"/>
      <c r="WXE5" s="68"/>
      <c r="WXF5" s="68"/>
      <c r="WXG5" s="68"/>
      <c r="WXH5" s="68"/>
      <c r="WXI5" s="68"/>
      <c r="WXJ5" s="68"/>
      <c r="WXK5" s="68"/>
      <c r="WXL5" s="68"/>
      <c r="WXM5" s="68"/>
      <c r="WXN5" s="68"/>
      <c r="WXO5" s="68"/>
      <c r="WXP5" s="68"/>
      <c r="WXQ5" s="68"/>
      <c r="WXR5" s="68"/>
      <c r="WXS5" s="68"/>
      <c r="WXT5" s="68"/>
      <c r="WXU5" s="68"/>
      <c r="WXV5" s="68"/>
      <c r="WXW5" s="68"/>
      <c r="WXX5" s="68"/>
      <c r="WXY5" s="68"/>
      <c r="WXZ5" s="68"/>
      <c r="WYA5" s="68"/>
      <c r="WYB5" s="68"/>
      <c r="WYC5" s="68"/>
      <c r="WYD5" s="68"/>
      <c r="WYE5" s="68"/>
      <c r="WYF5" s="68"/>
      <c r="WYG5" s="68"/>
      <c r="WYH5" s="68"/>
      <c r="WYI5" s="68"/>
      <c r="WYJ5" s="68"/>
      <c r="WYK5" s="68"/>
      <c r="WYL5" s="68"/>
      <c r="WYM5" s="68"/>
      <c r="WYN5" s="68"/>
      <c r="WYO5" s="68"/>
      <c r="WYP5" s="68"/>
      <c r="WYQ5" s="68"/>
      <c r="WYR5" s="68"/>
      <c r="WYS5" s="68"/>
      <c r="WYT5" s="68"/>
      <c r="WYU5" s="68"/>
      <c r="WYV5" s="68"/>
      <c r="WYW5" s="68"/>
      <c r="WYX5" s="68"/>
      <c r="WYY5" s="68"/>
      <c r="WYZ5" s="68"/>
      <c r="WZA5" s="68"/>
      <c r="WZB5" s="68"/>
      <c r="WZC5" s="68"/>
      <c r="WZD5" s="68"/>
      <c r="WZE5" s="68"/>
      <c r="WZF5" s="68"/>
      <c r="WZG5" s="68"/>
      <c r="WZH5" s="68"/>
      <c r="WZI5" s="68"/>
      <c r="WZJ5" s="68"/>
      <c r="WZK5" s="68"/>
      <c r="WZL5" s="68"/>
      <c r="WZM5" s="68"/>
      <c r="WZN5" s="68"/>
      <c r="WZO5" s="68"/>
      <c r="WZP5" s="68"/>
      <c r="WZQ5" s="68"/>
      <c r="WZR5" s="68"/>
      <c r="WZS5" s="68"/>
      <c r="WZT5" s="68"/>
      <c r="WZU5" s="68"/>
      <c r="WZV5" s="68"/>
      <c r="WZW5" s="68"/>
      <c r="WZX5" s="68"/>
      <c r="WZY5" s="68"/>
      <c r="WZZ5" s="68"/>
      <c r="XAA5" s="68"/>
      <c r="XAB5" s="68"/>
      <c r="XAC5" s="68"/>
      <c r="XAD5" s="68"/>
      <c r="XAE5" s="68"/>
      <c r="XAF5" s="68"/>
      <c r="XAG5" s="68"/>
      <c r="XAH5" s="68"/>
      <c r="XAI5" s="68"/>
      <c r="XAJ5" s="68"/>
      <c r="XAK5" s="68"/>
      <c r="XAL5" s="68"/>
      <c r="XAM5" s="68"/>
      <c r="XAN5" s="68"/>
      <c r="XAO5" s="68"/>
      <c r="XAP5" s="68"/>
      <c r="XAQ5" s="68"/>
      <c r="XAR5" s="68"/>
      <c r="XAS5" s="68"/>
      <c r="XAT5" s="68"/>
      <c r="XAU5" s="68"/>
      <c r="XAV5" s="68"/>
      <c r="XAW5" s="68"/>
      <c r="XAX5" s="68"/>
      <c r="XAY5" s="68"/>
      <c r="XAZ5" s="68"/>
      <c r="XBA5" s="68"/>
      <c r="XBB5" s="68"/>
      <c r="XBC5" s="68"/>
      <c r="XBD5" s="68"/>
      <c r="XBE5" s="68"/>
      <c r="XBF5" s="68"/>
      <c r="XBG5" s="68"/>
      <c r="XBH5" s="68"/>
      <c r="XBI5" s="68"/>
      <c r="XBJ5" s="68"/>
      <c r="XBK5" s="68"/>
      <c r="XBL5" s="68"/>
      <c r="XBM5" s="68"/>
      <c r="XBN5" s="68"/>
      <c r="XBO5" s="68"/>
      <c r="XBP5" s="68"/>
      <c r="XBQ5" s="68"/>
      <c r="XBR5" s="68"/>
      <c r="XBS5" s="68"/>
      <c r="XBT5" s="68"/>
      <c r="XBU5" s="68"/>
      <c r="XBV5" s="68"/>
      <c r="XBW5" s="68"/>
      <c r="XBX5" s="68"/>
      <c r="XBY5" s="68"/>
      <c r="XBZ5" s="68"/>
      <c r="XCA5" s="68"/>
      <c r="XCB5" s="68"/>
      <c r="XCC5" s="68"/>
      <c r="XCD5" s="68"/>
      <c r="XCE5" s="68"/>
      <c r="XCF5" s="68"/>
      <c r="XCG5" s="68"/>
      <c r="XCH5" s="68"/>
      <c r="XCI5" s="68"/>
      <c r="XCJ5" s="68"/>
      <c r="XCK5" s="68"/>
      <c r="XCL5" s="68"/>
      <c r="XCM5" s="68"/>
      <c r="XCN5" s="68"/>
      <c r="XCO5" s="68"/>
      <c r="XCP5" s="68"/>
      <c r="XCQ5" s="68"/>
      <c r="XCR5" s="68"/>
      <c r="XCS5" s="68"/>
      <c r="XCT5" s="68"/>
      <c r="XCU5" s="68"/>
      <c r="XCV5" s="68"/>
      <c r="XCW5" s="68"/>
      <c r="XCX5" s="68"/>
      <c r="XCY5" s="68"/>
      <c r="XCZ5" s="68"/>
      <c r="XDA5" s="68"/>
      <c r="XDB5" s="68"/>
      <c r="XDC5" s="68"/>
      <c r="XDD5" s="68"/>
      <c r="XDE5" s="68"/>
      <c r="XDF5" s="68"/>
      <c r="XDG5" s="68"/>
      <c r="XDH5" s="68"/>
      <c r="XDI5" s="68"/>
      <c r="XDJ5" s="68"/>
      <c r="XDK5" s="68"/>
      <c r="XDL5" s="68"/>
      <c r="XDM5" s="68"/>
      <c r="XDN5" s="68"/>
      <c r="XDO5" s="68"/>
      <c r="XDP5" s="68"/>
      <c r="XDQ5" s="68"/>
      <c r="XDR5" s="68"/>
      <c r="XDS5" s="68"/>
      <c r="XDT5" s="68"/>
      <c r="XDU5" s="68"/>
      <c r="XDV5" s="68"/>
      <c r="XDW5" s="68"/>
      <c r="XDX5" s="68"/>
      <c r="XDY5" s="68"/>
      <c r="XDZ5" s="68"/>
      <c r="XEA5" s="68"/>
      <c r="XEB5" s="68"/>
      <c r="XEC5" s="68"/>
      <c r="XED5" s="68"/>
      <c r="XEE5" s="68"/>
      <c r="XEF5" s="68"/>
      <c r="XEG5" s="68"/>
      <c r="XEH5" s="68"/>
      <c r="XEI5" s="68"/>
      <c r="XEJ5" s="68"/>
      <c r="XEK5" s="68"/>
      <c r="XEL5" s="68"/>
      <c r="XEM5" s="68"/>
      <c r="XEN5" s="68"/>
      <c r="XEO5" s="68"/>
      <c r="XEP5" s="68"/>
      <c r="XEQ5" s="68"/>
      <c r="XER5" s="68"/>
      <c r="XES5" s="68"/>
      <c r="XET5" s="68"/>
      <c r="XEU5" s="68"/>
      <c r="XEV5" s="68"/>
      <c r="XEW5" s="68"/>
      <c r="XEX5" s="68"/>
      <c r="XEY5" s="68"/>
      <c r="XEZ5" s="68"/>
    </row>
    <row r="6" spans="1:16380">
      <c r="A6" s="175">
        <f>DATE(B1,VLOOKUP(A1,$J$1:$K$12,2,0),1)</f>
        <v>45962</v>
      </c>
      <c r="B6" s="175"/>
      <c r="C6" s="175"/>
      <c r="D6" s="175"/>
      <c r="E6" s="175"/>
      <c r="F6" s="175"/>
      <c r="G6" s="175"/>
      <c r="H6" s="68"/>
      <c r="J6" s="64" t="s">
        <v>168</v>
      </c>
      <c r="K6" s="64">
        <v>6</v>
      </c>
      <c r="M6" s="64">
        <v>2016</v>
      </c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68"/>
      <c r="IZ6" s="68"/>
      <c r="JA6" s="68"/>
      <c r="JB6" s="68"/>
      <c r="JC6" s="68"/>
      <c r="JD6" s="68"/>
      <c r="JE6" s="68"/>
      <c r="JF6" s="68"/>
      <c r="JG6" s="68"/>
      <c r="JH6" s="68"/>
      <c r="JI6" s="68"/>
      <c r="JJ6" s="68"/>
      <c r="JK6" s="68"/>
      <c r="JL6" s="68"/>
      <c r="JM6" s="68"/>
      <c r="JN6" s="68"/>
      <c r="JO6" s="68"/>
      <c r="JP6" s="68"/>
      <c r="JQ6" s="68"/>
      <c r="JR6" s="68"/>
      <c r="JS6" s="68"/>
      <c r="JT6" s="68"/>
      <c r="JU6" s="68"/>
      <c r="JV6" s="68"/>
      <c r="JW6" s="68"/>
      <c r="JX6" s="68"/>
      <c r="JY6" s="68"/>
      <c r="JZ6" s="68"/>
      <c r="KA6" s="68"/>
      <c r="KB6" s="68"/>
      <c r="KC6" s="68"/>
      <c r="KD6" s="68"/>
      <c r="KE6" s="68"/>
      <c r="KF6" s="68"/>
      <c r="KG6" s="68"/>
      <c r="KH6" s="68"/>
      <c r="KI6" s="68"/>
      <c r="KJ6" s="68"/>
      <c r="KK6" s="68"/>
      <c r="KL6" s="68"/>
      <c r="KM6" s="68"/>
      <c r="KN6" s="68"/>
      <c r="KO6" s="68"/>
      <c r="KP6" s="68"/>
      <c r="KQ6" s="68"/>
      <c r="KR6" s="68"/>
      <c r="KS6" s="68"/>
      <c r="KT6" s="68"/>
      <c r="KU6" s="68"/>
      <c r="KV6" s="68"/>
      <c r="KW6" s="68"/>
      <c r="KX6" s="68"/>
      <c r="KY6" s="68"/>
      <c r="KZ6" s="68"/>
      <c r="LA6" s="68"/>
      <c r="LB6" s="68"/>
      <c r="LC6" s="68"/>
      <c r="LD6" s="68"/>
      <c r="LE6" s="68"/>
      <c r="LF6" s="68"/>
      <c r="LG6" s="68"/>
      <c r="LH6" s="68"/>
      <c r="LI6" s="68"/>
      <c r="LJ6" s="68"/>
      <c r="LK6" s="68"/>
      <c r="LL6" s="68"/>
      <c r="LM6" s="68"/>
      <c r="LN6" s="68"/>
      <c r="LO6" s="68"/>
      <c r="LP6" s="68"/>
      <c r="LQ6" s="68"/>
      <c r="LR6" s="68"/>
      <c r="LS6" s="68"/>
      <c r="LT6" s="68"/>
      <c r="LU6" s="68"/>
      <c r="LV6" s="68"/>
      <c r="LW6" s="68"/>
      <c r="LX6" s="68"/>
      <c r="LY6" s="68"/>
      <c r="LZ6" s="68"/>
      <c r="MA6" s="68"/>
      <c r="MB6" s="68"/>
      <c r="MC6" s="68"/>
      <c r="MD6" s="68"/>
      <c r="ME6" s="68"/>
      <c r="MF6" s="68"/>
      <c r="MG6" s="68"/>
      <c r="MH6" s="68"/>
      <c r="MI6" s="68"/>
      <c r="MJ6" s="68"/>
      <c r="MK6" s="68"/>
      <c r="ML6" s="68"/>
      <c r="MM6" s="68"/>
      <c r="MN6" s="68"/>
      <c r="MO6" s="68"/>
      <c r="MP6" s="68"/>
      <c r="MQ6" s="68"/>
      <c r="MR6" s="68"/>
      <c r="MS6" s="68"/>
      <c r="MT6" s="68"/>
      <c r="MU6" s="68"/>
      <c r="MV6" s="68"/>
      <c r="MW6" s="68"/>
      <c r="MX6" s="68"/>
      <c r="MY6" s="68"/>
      <c r="MZ6" s="68"/>
      <c r="NA6" s="68"/>
      <c r="NB6" s="68"/>
      <c r="NC6" s="68"/>
      <c r="ND6" s="68"/>
      <c r="NE6" s="68"/>
      <c r="NF6" s="68"/>
      <c r="NG6" s="68"/>
      <c r="NH6" s="68"/>
      <c r="NI6" s="68"/>
      <c r="NJ6" s="68"/>
      <c r="NK6" s="68"/>
      <c r="NL6" s="68"/>
      <c r="NM6" s="68"/>
      <c r="NN6" s="68"/>
      <c r="NO6" s="68"/>
      <c r="NP6" s="68"/>
      <c r="NQ6" s="68"/>
      <c r="NR6" s="68"/>
      <c r="NS6" s="68"/>
      <c r="NT6" s="68"/>
      <c r="NU6" s="68"/>
      <c r="NV6" s="68"/>
      <c r="NW6" s="68"/>
      <c r="NX6" s="68"/>
      <c r="NY6" s="68"/>
      <c r="NZ6" s="68"/>
      <c r="OA6" s="68"/>
      <c r="OB6" s="68"/>
      <c r="OC6" s="68"/>
      <c r="OD6" s="68"/>
      <c r="OE6" s="68"/>
      <c r="OF6" s="68"/>
      <c r="OG6" s="68"/>
      <c r="OH6" s="68"/>
      <c r="OI6" s="68"/>
      <c r="OJ6" s="68"/>
      <c r="OK6" s="68"/>
      <c r="OL6" s="68"/>
      <c r="OM6" s="68"/>
      <c r="ON6" s="68"/>
      <c r="OO6" s="68"/>
      <c r="OP6" s="68"/>
      <c r="OQ6" s="68"/>
      <c r="OR6" s="68"/>
      <c r="OS6" s="68"/>
      <c r="OT6" s="68"/>
      <c r="OU6" s="68"/>
      <c r="OV6" s="68"/>
      <c r="OW6" s="68"/>
      <c r="OX6" s="68"/>
      <c r="OY6" s="68"/>
      <c r="OZ6" s="68"/>
      <c r="PA6" s="68"/>
      <c r="PB6" s="68"/>
      <c r="PC6" s="68"/>
      <c r="PD6" s="68"/>
      <c r="PE6" s="68"/>
      <c r="PF6" s="68"/>
      <c r="PG6" s="68"/>
      <c r="PH6" s="68"/>
      <c r="PI6" s="68"/>
      <c r="PJ6" s="68"/>
      <c r="PK6" s="68"/>
      <c r="PL6" s="68"/>
      <c r="PM6" s="68"/>
      <c r="PN6" s="68"/>
      <c r="PO6" s="68"/>
      <c r="PP6" s="68"/>
      <c r="PQ6" s="68"/>
      <c r="PR6" s="68"/>
      <c r="PS6" s="68"/>
      <c r="PT6" s="68"/>
      <c r="PU6" s="68"/>
      <c r="PV6" s="68"/>
      <c r="PW6" s="68"/>
      <c r="PX6" s="68"/>
      <c r="PY6" s="68"/>
      <c r="PZ6" s="68"/>
      <c r="QA6" s="68"/>
      <c r="QB6" s="68"/>
      <c r="QC6" s="68"/>
      <c r="QD6" s="68"/>
      <c r="QE6" s="68"/>
      <c r="QF6" s="68"/>
      <c r="QG6" s="68"/>
      <c r="QH6" s="68"/>
      <c r="QI6" s="68"/>
      <c r="QJ6" s="68"/>
      <c r="QK6" s="68"/>
      <c r="QL6" s="68"/>
      <c r="QM6" s="68"/>
      <c r="QN6" s="68"/>
      <c r="QO6" s="68"/>
      <c r="QP6" s="68"/>
      <c r="QQ6" s="68"/>
      <c r="QR6" s="68"/>
      <c r="QS6" s="68"/>
      <c r="QT6" s="68"/>
      <c r="QU6" s="68"/>
      <c r="QV6" s="68"/>
      <c r="QW6" s="68"/>
      <c r="QX6" s="68"/>
      <c r="QY6" s="68"/>
      <c r="QZ6" s="68"/>
      <c r="RA6" s="68"/>
      <c r="RB6" s="68"/>
      <c r="RC6" s="68"/>
      <c r="RD6" s="68"/>
      <c r="RE6" s="68"/>
      <c r="RF6" s="68"/>
      <c r="RG6" s="68"/>
      <c r="RH6" s="68"/>
      <c r="RI6" s="68"/>
      <c r="RJ6" s="68"/>
      <c r="RK6" s="68"/>
      <c r="RL6" s="68"/>
      <c r="RM6" s="68"/>
      <c r="RN6" s="68"/>
      <c r="RO6" s="68"/>
      <c r="RP6" s="68"/>
      <c r="RQ6" s="68"/>
      <c r="RR6" s="68"/>
      <c r="RS6" s="68"/>
      <c r="RT6" s="68"/>
      <c r="RU6" s="68"/>
      <c r="RV6" s="68"/>
      <c r="RW6" s="68"/>
      <c r="RX6" s="68"/>
      <c r="RY6" s="68"/>
      <c r="RZ6" s="68"/>
      <c r="SA6" s="68"/>
      <c r="SB6" s="68"/>
      <c r="SC6" s="68"/>
      <c r="SD6" s="68"/>
      <c r="SE6" s="68"/>
      <c r="SF6" s="68"/>
      <c r="SG6" s="68"/>
      <c r="SH6" s="68"/>
      <c r="SI6" s="68"/>
      <c r="SJ6" s="68"/>
      <c r="SK6" s="68"/>
      <c r="SL6" s="68"/>
      <c r="SM6" s="68"/>
      <c r="SN6" s="68"/>
      <c r="SO6" s="68"/>
      <c r="SP6" s="68"/>
      <c r="SQ6" s="68"/>
      <c r="SR6" s="68"/>
      <c r="SS6" s="68"/>
      <c r="ST6" s="68"/>
      <c r="SU6" s="68"/>
      <c r="SV6" s="68"/>
      <c r="SW6" s="68"/>
      <c r="SX6" s="68"/>
      <c r="SY6" s="68"/>
      <c r="SZ6" s="68"/>
      <c r="TA6" s="68"/>
      <c r="TB6" s="68"/>
      <c r="TC6" s="68"/>
      <c r="TD6" s="68"/>
      <c r="TE6" s="68"/>
      <c r="TF6" s="68"/>
      <c r="TG6" s="68"/>
      <c r="TH6" s="68"/>
      <c r="TI6" s="68"/>
      <c r="TJ6" s="68"/>
      <c r="TK6" s="68"/>
      <c r="TL6" s="68"/>
      <c r="TM6" s="68"/>
      <c r="TN6" s="68"/>
      <c r="TO6" s="68"/>
      <c r="TP6" s="68"/>
      <c r="TQ6" s="68"/>
      <c r="TR6" s="68"/>
      <c r="TS6" s="68"/>
      <c r="TT6" s="68"/>
      <c r="TU6" s="68"/>
      <c r="TV6" s="68"/>
      <c r="TW6" s="68"/>
      <c r="TX6" s="68"/>
      <c r="TY6" s="68"/>
      <c r="TZ6" s="68"/>
      <c r="UA6" s="68"/>
      <c r="UB6" s="68"/>
      <c r="UC6" s="68"/>
      <c r="UD6" s="68"/>
      <c r="UE6" s="68"/>
      <c r="UF6" s="68"/>
      <c r="UG6" s="68"/>
      <c r="UH6" s="68"/>
      <c r="UI6" s="68"/>
      <c r="UJ6" s="68"/>
      <c r="UK6" s="68"/>
      <c r="UL6" s="68"/>
      <c r="UM6" s="68"/>
      <c r="UN6" s="68"/>
      <c r="UO6" s="68"/>
      <c r="UP6" s="68"/>
      <c r="UQ6" s="68"/>
      <c r="UR6" s="68"/>
      <c r="US6" s="68"/>
      <c r="UT6" s="68"/>
      <c r="UU6" s="68"/>
      <c r="UV6" s="68"/>
      <c r="UW6" s="68"/>
      <c r="UX6" s="68"/>
      <c r="UY6" s="68"/>
      <c r="UZ6" s="68"/>
      <c r="VA6" s="68"/>
      <c r="VB6" s="68"/>
      <c r="VC6" s="68"/>
      <c r="VD6" s="68"/>
      <c r="VE6" s="68"/>
      <c r="VF6" s="68"/>
      <c r="VG6" s="68"/>
      <c r="VH6" s="68"/>
      <c r="VI6" s="68"/>
      <c r="VJ6" s="68"/>
      <c r="VK6" s="68"/>
      <c r="VL6" s="68"/>
      <c r="VM6" s="68"/>
      <c r="VN6" s="68"/>
      <c r="VO6" s="68"/>
      <c r="VP6" s="68"/>
      <c r="VQ6" s="68"/>
      <c r="VR6" s="68"/>
      <c r="VS6" s="68"/>
      <c r="VT6" s="68"/>
      <c r="VU6" s="68"/>
      <c r="VV6" s="68"/>
      <c r="VW6" s="68"/>
      <c r="VX6" s="68"/>
      <c r="VY6" s="68"/>
      <c r="VZ6" s="68"/>
      <c r="WA6" s="68"/>
      <c r="WB6" s="68"/>
      <c r="WC6" s="68"/>
      <c r="WD6" s="68"/>
      <c r="WE6" s="68"/>
      <c r="WF6" s="68"/>
      <c r="WG6" s="68"/>
      <c r="WH6" s="68"/>
      <c r="WI6" s="68"/>
      <c r="WJ6" s="68"/>
      <c r="WK6" s="68"/>
      <c r="WL6" s="68"/>
      <c r="WM6" s="68"/>
      <c r="WN6" s="68"/>
      <c r="WO6" s="68"/>
      <c r="WP6" s="68"/>
      <c r="WQ6" s="68"/>
      <c r="WR6" s="68"/>
      <c r="WS6" s="68"/>
      <c r="WT6" s="68"/>
      <c r="WU6" s="68"/>
      <c r="WV6" s="68"/>
      <c r="WW6" s="68"/>
      <c r="WX6" s="68"/>
      <c r="WY6" s="68"/>
      <c r="WZ6" s="68"/>
      <c r="XA6" s="68"/>
      <c r="XB6" s="68"/>
      <c r="XC6" s="68"/>
      <c r="XD6" s="68"/>
      <c r="XE6" s="68"/>
      <c r="XF6" s="68"/>
      <c r="XG6" s="68"/>
      <c r="XH6" s="68"/>
      <c r="XI6" s="68"/>
      <c r="XJ6" s="68"/>
      <c r="XK6" s="68"/>
      <c r="XL6" s="68"/>
      <c r="XM6" s="68"/>
      <c r="XN6" s="68"/>
      <c r="XO6" s="68"/>
      <c r="XP6" s="68"/>
      <c r="XQ6" s="68"/>
      <c r="XR6" s="68"/>
      <c r="XS6" s="68"/>
      <c r="XT6" s="68"/>
      <c r="XU6" s="68"/>
      <c r="XV6" s="68"/>
      <c r="XW6" s="68"/>
      <c r="XX6" s="68"/>
      <c r="XY6" s="68"/>
      <c r="XZ6" s="68"/>
      <c r="YA6" s="68"/>
      <c r="YB6" s="68"/>
      <c r="YC6" s="68"/>
      <c r="YD6" s="68"/>
      <c r="YE6" s="68"/>
      <c r="YF6" s="68"/>
      <c r="YG6" s="68"/>
      <c r="YH6" s="68"/>
      <c r="YI6" s="68"/>
      <c r="YJ6" s="68"/>
      <c r="YK6" s="68"/>
      <c r="YL6" s="68"/>
      <c r="YM6" s="68"/>
      <c r="YN6" s="68"/>
      <c r="YO6" s="68"/>
      <c r="YP6" s="68"/>
      <c r="YQ6" s="68"/>
      <c r="YR6" s="68"/>
      <c r="YS6" s="68"/>
      <c r="YT6" s="68"/>
      <c r="YU6" s="68"/>
      <c r="YV6" s="68"/>
      <c r="YW6" s="68"/>
      <c r="YX6" s="68"/>
      <c r="YY6" s="68"/>
      <c r="YZ6" s="68"/>
      <c r="ZA6" s="68"/>
      <c r="ZB6" s="68"/>
      <c r="ZC6" s="68"/>
      <c r="ZD6" s="68"/>
      <c r="ZE6" s="68"/>
      <c r="ZF6" s="68"/>
      <c r="ZG6" s="68"/>
      <c r="ZH6" s="68"/>
      <c r="ZI6" s="68"/>
      <c r="ZJ6" s="68"/>
      <c r="ZK6" s="68"/>
      <c r="ZL6" s="68"/>
      <c r="ZM6" s="68"/>
      <c r="ZN6" s="68"/>
      <c r="ZO6" s="68"/>
      <c r="ZP6" s="68"/>
      <c r="ZQ6" s="68"/>
      <c r="ZR6" s="68"/>
      <c r="ZS6" s="68"/>
      <c r="ZT6" s="68"/>
      <c r="ZU6" s="68"/>
      <c r="ZV6" s="68"/>
      <c r="ZW6" s="68"/>
      <c r="ZX6" s="68"/>
      <c r="ZY6" s="68"/>
      <c r="ZZ6" s="68"/>
      <c r="AAA6" s="68"/>
      <c r="AAB6" s="68"/>
      <c r="AAC6" s="68"/>
      <c r="AAD6" s="68"/>
      <c r="AAE6" s="68"/>
      <c r="AAF6" s="68"/>
      <c r="AAG6" s="68"/>
      <c r="AAH6" s="68"/>
      <c r="AAI6" s="68"/>
      <c r="AAJ6" s="68"/>
      <c r="AAK6" s="68"/>
      <c r="AAL6" s="68"/>
      <c r="AAM6" s="68"/>
      <c r="AAN6" s="68"/>
      <c r="AAO6" s="68"/>
      <c r="AAP6" s="68"/>
      <c r="AAQ6" s="68"/>
      <c r="AAR6" s="68"/>
      <c r="AAS6" s="68"/>
      <c r="AAT6" s="68"/>
      <c r="AAU6" s="68"/>
      <c r="AAV6" s="68"/>
      <c r="AAW6" s="68"/>
      <c r="AAX6" s="68"/>
      <c r="AAY6" s="68"/>
      <c r="AAZ6" s="68"/>
      <c r="ABA6" s="68"/>
      <c r="ABB6" s="68"/>
      <c r="ABC6" s="68"/>
      <c r="ABD6" s="68"/>
      <c r="ABE6" s="68"/>
      <c r="ABF6" s="68"/>
      <c r="ABG6" s="68"/>
      <c r="ABH6" s="68"/>
      <c r="ABI6" s="68"/>
      <c r="ABJ6" s="68"/>
      <c r="ABK6" s="68"/>
      <c r="ABL6" s="68"/>
      <c r="ABM6" s="68"/>
      <c r="ABN6" s="68"/>
      <c r="ABO6" s="68"/>
      <c r="ABP6" s="68"/>
      <c r="ABQ6" s="68"/>
      <c r="ABR6" s="68"/>
      <c r="ABS6" s="68"/>
      <c r="ABT6" s="68"/>
      <c r="ABU6" s="68"/>
      <c r="ABV6" s="68"/>
      <c r="ABW6" s="68"/>
      <c r="ABX6" s="68"/>
      <c r="ABY6" s="68"/>
      <c r="ABZ6" s="68"/>
      <c r="ACA6" s="68"/>
      <c r="ACB6" s="68"/>
      <c r="ACC6" s="68"/>
      <c r="ACD6" s="68"/>
      <c r="ACE6" s="68"/>
      <c r="ACF6" s="68"/>
      <c r="ACG6" s="68"/>
      <c r="ACH6" s="68"/>
      <c r="ACI6" s="68"/>
      <c r="ACJ6" s="68"/>
      <c r="ACK6" s="68"/>
      <c r="ACL6" s="68"/>
      <c r="ACM6" s="68"/>
      <c r="ACN6" s="68"/>
      <c r="ACO6" s="68"/>
      <c r="ACP6" s="68"/>
      <c r="ACQ6" s="68"/>
      <c r="ACR6" s="68"/>
      <c r="ACS6" s="68"/>
      <c r="ACT6" s="68"/>
      <c r="ACU6" s="68"/>
      <c r="ACV6" s="68"/>
      <c r="ACW6" s="68"/>
      <c r="ACX6" s="68"/>
      <c r="ACY6" s="68"/>
      <c r="ACZ6" s="68"/>
      <c r="ADA6" s="68"/>
      <c r="ADB6" s="68"/>
      <c r="ADC6" s="68"/>
      <c r="ADD6" s="68"/>
      <c r="ADE6" s="68"/>
      <c r="ADF6" s="68"/>
      <c r="ADG6" s="68"/>
      <c r="ADH6" s="68"/>
      <c r="ADI6" s="68"/>
      <c r="ADJ6" s="68"/>
      <c r="ADK6" s="68"/>
      <c r="ADL6" s="68"/>
      <c r="ADM6" s="68"/>
      <c r="ADN6" s="68"/>
      <c r="ADO6" s="68"/>
      <c r="ADP6" s="68"/>
      <c r="ADQ6" s="68"/>
      <c r="ADR6" s="68"/>
      <c r="ADS6" s="68"/>
      <c r="ADT6" s="68"/>
      <c r="ADU6" s="68"/>
      <c r="ADV6" s="68"/>
      <c r="ADW6" s="68"/>
      <c r="ADX6" s="68"/>
      <c r="ADY6" s="68"/>
      <c r="ADZ6" s="68"/>
      <c r="AEA6" s="68"/>
      <c r="AEB6" s="68"/>
      <c r="AEC6" s="68"/>
      <c r="AED6" s="68"/>
      <c r="AEE6" s="68"/>
      <c r="AEF6" s="68"/>
      <c r="AEG6" s="68"/>
      <c r="AEH6" s="68"/>
      <c r="AEI6" s="68"/>
      <c r="AEJ6" s="68"/>
      <c r="AEK6" s="68"/>
      <c r="AEL6" s="68"/>
      <c r="AEM6" s="68"/>
      <c r="AEN6" s="68"/>
      <c r="AEO6" s="68"/>
      <c r="AEP6" s="68"/>
      <c r="AEQ6" s="68"/>
      <c r="AER6" s="68"/>
      <c r="AES6" s="68"/>
      <c r="AET6" s="68"/>
      <c r="AEU6" s="68"/>
      <c r="AEV6" s="68"/>
      <c r="AEW6" s="68"/>
      <c r="AEX6" s="68"/>
      <c r="AEY6" s="68"/>
      <c r="AEZ6" s="68"/>
      <c r="AFA6" s="68"/>
      <c r="AFB6" s="68"/>
      <c r="AFC6" s="68"/>
      <c r="AFD6" s="68"/>
      <c r="AFE6" s="68"/>
      <c r="AFF6" s="68"/>
      <c r="AFG6" s="68"/>
      <c r="AFH6" s="68"/>
      <c r="AFI6" s="68"/>
      <c r="AFJ6" s="68"/>
      <c r="AFK6" s="68"/>
      <c r="AFL6" s="68"/>
      <c r="AFM6" s="68"/>
      <c r="AFN6" s="68"/>
      <c r="AFO6" s="68"/>
      <c r="AFP6" s="68"/>
      <c r="AFQ6" s="68"/>
      <c r="AFR6" s="68"/>
      <c r="AFS6" s="68"/>
      <c r="AFT6" s="68"/>
      <c r="AFU6" s="68"/>
      <c r="AFV6" s="68"/>
      <c r="AFW6" s="68"/>
      <c r="AFX6" s="68"/>
      <c r="AFY6" s="68"/>
      <c r="AFZ6" s="68"/>
      <c r="AGA6" s="68"/>
      <c r="AGB6" s="68"/>
      <c r="AGC6" s="68"/>
      <c r="AGD6" s="68"/>
      <c r="AGE6" s="68"/>
      <c r="AGF6" s="68"/>
      <c r="AGG6" s="68"/>
      <c r="AGH6" s="68"/>
      <c r="AGI6" s="68"/>
      <c r="AGJ6" s="68"/>
      <c r="AGK6" s="68"/>
      <c r="AGL6" s="68"/>
      <c r="AGM6" s="68"/>
      <c r="AGN6" s="68"/>
      <c r="AGO6" s="68"/>
      <c r="AGP6" s="68"/>
      <c r="AGQ6" s="68"/>
      <c r="AGR6" s="68"/>
      <c r="AGS6" s="68"/>
      <c r="AGT6" s="68"/>
      <c r="AGU6" s="68"/>
      <c r="AGV6" s="68"/>
      <c r="AGW6" s="68"/>
      <c r="AGX6" s="68"/>
      <c r="AGY6" s="68"/>
      <c r="AGZ6" s="68"/>
      <c r="AHA6" s="68"/>
      <c r="AHB6" s="68"/>
      <c r="AHC6" s="68"/>
      <c r="AHD6" s="68"/>
      <c r="AHE6" s="68"/>
      <c r="AHF6" s="68"/>
      <c r="AHG6" s="68"/>
      <c r="AHH6" s="68"/>
      <c r="AHI6" s="68"/>
      <c r="AHJ6" s="68"/>
      <c r="AHK6" s="68"/>
      <c r="AHL6" s="68"/>
      <c r="AHM6" s="68"/>
      <c r="AHN6" s="68"/>
      <c r="AHO6" s="68"/>
      <c r="AHP6" s="68"/>
      <c r="AHQ6" s="68"/>
      <c r="AHR6" s="68"/>
      <c r="AHS6" s="68"/>
      <c r="AHT6" s="68"/>
      <c r="AHU6" s="68"/>
      <c r="AHV6" s="68"/>
      <c r="AHW6" s="68"/>
      <c r="AHX6" s="68"/>
      <c r="AHY6" s="68"/>
      <c r="AHZ6" s="68"/>
      <c r="AIA6" s="68"/>
      <c r="AIB6" s="68"/>
      <c r="AIC6" s="68"/>
      <c r="AID6" s="68"/>
      <c r="AIE6" s="68"/>
      <c r="AIF6" s="68"/>
      <c r="AIG6" s="68"/>
      <c r="AIH6" s="68"/>
      <c r="AII6" s="68"/>
      <c r="AIJ6" s="68"/>
      <c r="AIK6" s="68"/>
      <c r="AIL6" s="68"/>
      <c r="AIM6" s="68"/>
      <c r="AIN6" s="68"/>
      <c r="AIO6" s="68"/>
      <c r="AIP6" s="68"/>
      <c r="AIQ6" s="68"/>
      <c r="AIR6" s="68"/>
      <c r="AIS6" s="68"/>
      <c r="AIT6" s="68"/>
      <c r="AIU6" s="68"/>
      <c r="AIV6" s="68"/>
      <c r="AIW6" s="68"/>
      <c r="AIX6" s="68"/>
      <c r="AIY6" s="68"/>
      <c r="AIZ6" s="68"/>
      <c r="AJA6" s="68"/>
      <c r="AJB6" s="68"/>
      <c r="AJC6" s="68"/>
      <c r="AJD6" s="68"/>
      <c r="AJE6" s="68"/>
      <c r="AJF6" s="68"/>
      <c r="AJG6" s="68"/>
      <c r="AJH6" s="68"/>
      <c r="AJI6" s="68"/>
      <c r="AJJ6" s="68"/>
      <c r="AJK6" s="68"/>
      <c r="AJL6" s="68"/>
      <c r="AJM6" s="68"/>
      <c r="AJN6" s="68"/>
      <c r="AJO6" s="68"/>
      <c r="AJP6" s="68"/>
      <c r="AJQ6" s="68"/>
      <c r="AJR6" s="68"/>
      <c r="AJS6" s="68"/>
      <c r="AJT6" s="68"/>
      <c r="AJU6" s="68"/>
      <c r="AJV6" s="68"/>
      <c r="AJW6" s="68"/>
      <c r="AJX6" s="68"/>
      <c r="AJY6" s="68"/>
      <c r="AJZ6" s="68"/>
      <c r="AKA6" s="68"/>
      <c r="AKB6" s="68"/>
      <c r="AKC6" s="68"/>
      <c r="AKD6" s="68"/>
      <c r="AKE6" s="68"/>
      <c r="AKF6" s="68"/>
      <c r="AKG6" s="68"/>
      <c r="AKH6" s="68"/>
      <c r="AKI6" s="68"/>
      <c r="AKJ6" s="68"/>
      <c r="AKK6" s="68"/>
      <c r="AKL6" s="68"/>
      <c r="AKM6" s="68"/>
      <c r="AKN6" s="68"/>
      <c r="AKO6" s="68"/>
      <c r="AKP6" s="68"/>
      <c r="AKQ6" s="68"/>
      <c r="AKR6" s="68"/>
      <c r="AKS6" s="68"/>
      <c r="AKT6" s="68"/>
      <c r="AKU6" s="68"/>
      <c r="AKV6" s="68"/>
      <c r="AKW6" s="68"/>
      <c r="AKX6" s="68"/>
      <c r="AKY6" s="68"/>
      <c r="AKZ6" s="68"/>
      <c r="ALA6" s="68"/>
      <c r="ALB6" s="68"/>
      <c r="ALC6" s="68"/>
      <c r="ALD6" s="68"/>
      <c r="ALE6" s="68"/>
      <c r="ALF6" s="68"/>
      <c r="ALG6" s="68"/>
      <c r="ALH6" s="68"/>
      <c r="ALI6" s="68"/>
      <c r="ALJ6" s="68"/>
      <c r="ALK6" s="68"/>
      <c r="ALL6" s="68"/>
      <c r="ALM6" s="68"/>
      <c r="ALN6" s="68"/>
      <c r="ALO6" s="68"/>
      <c r="ALP6" s="68"/>
      <c r="ALQ6" s="68"/>
      <c r="ALR6" s="68"/>
      <c r="ALS6" s="68"/>
      <c r="ALT6" s="68"/>
      <c r="ALU6" s="68"/>
      <c r="ALV6" s="68"/>
      <c r="ALW6" s="68"/>
      <c r="ALX6" s="68"/>
      <c r="ALY6" s="68"/>
      <c r="ALZ6" s="68"/>
      <c r="AMA6" s="68"/>
      <c r="AMB6" s="68"/>
      <c r="AMC6" s="68"/>
      <c r="AMD6" s="68"/>
      <c r="AME6" s="68"/>
      <c r="AMF6" s="68"/>
      <c r="AMG6" s="68"/>
      <c r="AMH6" s="68"/>
      <c r="AMI6" s="68"/>
      <c r="AMJ6" s="68"/>
      <c r="AMK6" s="68"/>
      <c r="AML6" s="68"/>
      <c r="AMM6" s="68"/>
      <c r="AMN6" s="68"/>
      <c r="AMO6" s="68"/>
      <c r="AMP6" s="68"/>
      <c r="AMQ6" s="68"/>
      <c r="AMR6" s="68"/>
      <c r="AMS6" s="68"/>
      <c r="AMT6" s="68"/>
      <c r="AMU6" s="68"/>
      <c r="AMV6" s="68"/>
      <c r="AMW6" s="68"/>
      <c r="AMX6" s="68"/>
      <c r="AMY6" s="68"/>
      <c r="AMZ6" s="68"/>
      <c r="ANA6" s="68"/>
      <c r="ANB6" s="68"/>
      <c r="ANC6" s="68"/>
      <c r="AND6" s="68"/>
      <c r="ANE6" s="68"/>
      <c r="ANF6" s="68"/>
      <c r="ANG6" s="68"/>
      <c r="ANH6" s="68"/>
      <c r="ANI6" s="68"/>
      <c r="ANJ6" s="68"/>
      <c r="ANK6" s="68"/>
      <c r="ANL6" s="68"/>
      <c r="ANM6" s="68"/>
      <c r="ANN6" s="68"/>
      <c r="ANO6" s="68"/>
      <c r="ANP6" s="68"/>
      <c r="ANQ6" s="68"/>
      <c r="ANR6" s="68"/>
      <c r="ANS6" s="68"/>
      <c r="ANT6" s="68"/>
      <c r="ANU6" s="68"/>
      <c r="ANV6" s="68"/>
      <c r="ANW6" s="68"/>
      <c r="ANX6" s="68"/>
      <c r="ANY6" s="68"/>
      <c r="ANZ6" s="68"/>
      <c r="AOA6" s="68"/>
      <c r="AOB6" s="68"/>
      <c r="AOC6" s="68"/>
      <c r="AOD6" s="68"/>
      <c r="AOE6" s="68"/>
      <c r="AOF6" s="68"/>
      <c r="AOG6" s="68"/>
      <c r="AOH6" s="68"/>
      <c r="AOI6" s="68"/>
      <c r="AOJ6" s="68"/>
      <c r="AOK6" s="68"/>
      <c r="AOL6" s="68"/>
      <c r="AOM6" s="68"/>
      <c r="AON6" s="68"/>
      <c r="AOO6" s="68"/>
      <c r="AOP6" s="68"/>
      <c r="AOQ6" s="68"/>
      <c r="AOR6" s="68"/>
      <c r="AOS6" s="68"/>
      <c r="AOT6" s="68"/>
      <c r="AOU6" s="68"/>
      <c r="AOV6" s="68"/>
      <c r="AOW6" s="68"/>
      <c r="AOX6" s="68"/>
      <c r="AOY6" s="68"/>
      <c r="AOZ6" s="68"/>
      <c r="APA6" s="68"/>
      <c r="APB6" s="68"/>
      <c r="APC6" s="68"/>
      <c r="APD6" s="68"/>
      <c r="APE6" s="68"/>
      <c r="APF6" s="68"/>
      <c r="APG6" s="68"/>
      <c r="APH6" s="68"/>
      <c r="API6" s="68"/>
      <c r="APJ6" s="68"/>
      <c r="APK6" s="68"/>
      <c r="APL6" s="68"/>
      <c r="APM6" s="68"/>
      <c r="APN6" s="68"/>
      <c r="APO6" s="68"/>
      <c r="APP6" s="68"/>
      <c r="APQ6" s="68"/>
      <c r="APR6" s="68"/>
      <c r="APS6" s="68"/>
      <c r="APT6" s="68"/>
      <c r="APU6" s="68"/>
      <c r="APV6" s="68"/>
      <c r="APW6" s="68"/>
      <c r="APX6" s="68"/>
      <c r="APY6" s="68"/>
      <c r="APZ6" s="68"/>
      <c r="AQA6" s="68"/>
      <c r="AQB6" s="68"/>
      <c r="AQC6" s="68"/>
      <c r="AQD6" s="68"/>
      <c r="AQE6" s="68"/>
      <c r="AQF6" s="68"/>
      <c r="AQG6" s="68"/>
      <c r="AQH6" s="68"/>
      <c r="AQI6" s="68"/>
      <c r="AQJ6" s="68"/>
      <c r="AQK6" s="68"/>
      <c r="AQL6" s="68"/>
      <c r="AQM6" s="68"/>
      <c r="AQN6" s="68"/>
      <c r="AQO6" s="68"/>
      <c r="AQP6" s="68"/>
      <c r="AQQ6" s="68"/>
      <c r="AQR6" s="68"/>
      <c r="AQS6" s="68"/>
      <c r="AQT6" s="68"/>
      <c r="AQU6" s="68"/>
      <c r="AQV6" s="68"/>
      <c r="AQW6" s="68"/>
      <c r="AQX6" s="68"/>
      <c r="AQY6" s="68"/>
      <c r="AQZ6" s="68"/>
      <c r="ARA6" s="68"/>
      <c r="ARB6" s="68"/>
      <c r="ARC6" s="68"/>
      <c r="ARD6" s="68"/>
      <c r="ARE6" s="68"/>
      <c r="ARF6" s="68"/>
      <c r="ARG6" s="68"/>
      <c r="ARH6" s="68"/>
      <c r="ARI6" s="68"/>
      <c r="ARJ6" s="68"/>
      <c r="ARK6" s="68"/>
      <c r="ARL6" s="68"/>
      <c r="ARM6" s="68"/>
      <c r="ARN6" s="68"/>
      <c r="ARO6" s="68"/>
      <c r="ARP6" s="68"/>
      <c r="ARQ6" s="68"/>
      <c r="ARR6" s="68"/>
      <c r="ARS6" s="68"/>
      <c r="ART6" s="68"/>
      <c r="ARU6" s="68"/>
      <c r="ARV6" s="68"/>
      <c r="ARW6" s="68"/>
      <c r="ARX6" s="68"/>
      <c r="ARY6" s="68"/>
      <c r="ARZ6" s="68"/>
      <c r="ASA6" s="68"/>
      <c r="ASB6" s="68"/>
      <c r="ASC6" s="68"/>
      <c r="ASD6" s="68"/>
      <c r="ASE6" s="68"/>
      <c r="ASF6" s="68"/>
      <c r="ASG6" s="68"/>
      <c r="ASH6" s="68"/>
      <c r="ASI6" s="68"/>
      <c r="ASJ6" s="68"/>
      <c r="ASK6" s="68"/>
      <c r="ASL6" s="68"/>
      <c r="ASM6" s="68"/>
      <c r="ASN6" s="68"/>
      <c r="ASO6" s="68"/>
      <c r="ASP6" s="68"/>
      <c r="ASQ6" s="68"/>
      <c r="ASR6" s="68"/>
      <c r="ASS6" s="68"/>
      <c r="AST6" s="68"/>
      <c r="ASU6" s="68"/>
      <c r="ASV6" s="68"/>
      <c r="ASW6" s="68"/>
      <c r="ASX6" s="68"/>
      <c r="ASY6" s="68"/>
      <c r="ASZ6" s="68"/>
      <c r="ATA6" s="68"/>
      <c r="ATB6" s="68"/>
      <c r="ATC6" s="68"/>
      <c r="ATD6" s="68"/>
      <c r="ATE6" s="68"/>
      <c r="ATF6" s="68"/>
      <c r="ATG6" s="68"/>
      <c r="ATH6" s="68"/>
      <c r="ATI6" s="68"/>
      <c r="ATJ6" s="68"/>
      <c r="ATK6" s="68"/>
      <c r="ATL6" s="68"/>
      <c r="ATM6" s="68"/>
      <c r="ATN6" s="68"/>
      <c r="ATO6" s="68"/>
      <c r="ATP6" s="68"/>
      <c r="ATQ6" s="68"/>
      <c r="ATR6" s="68"/>
      <c r="ATS6" s="68"/>
      <c r="ATT6" s="68"/>
      <c r="ATU6" s="68"/>
      <c r="ATV6" s="68"/>
      <c r="ATW6" s="68"/>
      <c r="ATX6" s="68"/>
      <c r="ATY6" s="68"/>
      <c r="ATZ6" s="68"/>
      <c r="AUA6" s="68"/>
      <c r="AUB6" s="68"/>
      <c r="AUC6" s="68"/>
      <c r="AUD6" s="68"/>
      <c r="AUE6" s="68"/>
      <c r="AUF6" s="68"/>
      <c r="AUG6" s="68"/>
      <c r="AUH6" s="68"/>
      <c r="AUI6" s="68"/>
      <c r="AUJ6" s="68"/>
      <c r="AUK6" s="68"/>
      <c r="AUL6" s="68"/>
      <c r="AUM6" s="68"/>
      <c r="AUN6" s="68"/>
      <c r="AUO6" s="68"/>
      <c r="AUP6" s="68"/>
      <c r="AUQ6" s="68"/>
      <c r="AUR6" s="68"/>
      <c r="AUS6" s="68"/>
      <c r="AUT6" s="68"/>
      <c r="AUU6" s="68"/>
      <c r="AUV6" s="68"/>
      <c r="AUW6" s="68"/>
      <c r="AUX6" s="68"/>
      <c r="AUY6" s="68"/>
      <c r="AUZ6" s="68"/>
      <c r="AVA6" s="68"/>
      <c r="AVB6" s="68"/>
      <c r="AVC6" s="68"/>
      <c r="AVD6" s="68"/>
      <c r="AVE6" s="68"/>
      <c r="AVF6" s="68"/>
      <c r="AVG6" s="68"/>
      <c r="AVH6" s="68"/>
      <c r="AVI6" s="68"/>
      <c r="AVJ6" s="68"/>
      <c r="AVK6" s="68"/>
      <c r="AVL6" s="68"/>
      <c r="AVM6" s="68"/>
      <c r="AVN6" s="68"/>
      <c r="AVO6" s="68"/>
      <c r="AVP6" s="68"/>
      <c r="AVQ6" s="68"/>
      <c r="AVR6" s="68"/>
      <c r="AVS6" s="68"/>
      <c r="AVT6" s="68"/>
      <c r="AVU6" s="68"/>
      <c r="AVV6" s="68"/>
      <c r="AVW6" s="68"/>
      <c r="AVX6" s="68"/>
      <c r="AVY6" s="68"/>
      <c r="AVZ6" s="68"/>
      <c r="AWA6" s="68"/>
      <c r="AWB6" s="68"/>
      <c r="AWC6" s="68"/>
      <c r="AWD6" s="68"/>
      <c r="AWE6" s="68"/>
      <c r="AWF6" s="68"/>
      <c r="AWG6" s="68"/>
      <c r="AWH6" s="68"/>
      <c r="AWI6" s="68"/>
      <c r="AWJ6" s="68"/>
      <c r="AWK6" s="68"/>
      <c r="AWL6" s="68"/>
      <c r="AWM6" s="68"/>
      <c r="AWN6" s="68"/>
      <c r="AWO6" s="68"/>
      <c r="AWP6" s="68"/>
      <c r="AWQ6" s="68"/>
      <c r="AWR6" s="68"/>
      <c r="AWS6" s="68"/>
      <c r="AWT6" s="68"/>
      <c r="AWU6" s="68"/>
      <c r="AWV6" s="68"/>
      <c r="AWW6" s="68"/>
      <c r="AWX6" s="68"/>
      <c r="AWY6" s="68"/>
      <c r="AWZ6" s="68"/>
      <c r="AXA6" s="68"/>
      <c r="AXB6" s="68"/>
      <c r="AXC6" s="68"/>
      <c r="AXD6" s="68"/>
      <c r="AXE6" s="68"/>
      <c r="AXF6" s="68"/>
      <c r="AXG6" s="68"/>
      <c r="AXH6" s="68"/>
      <c r="AXI6" s="68"/>
      <c r="AXJ6" s="68"/>
      <c r="AXK6" s="68"/>
      <c r="AXL6" s="68"/>
      <c r="AXM6" s="68"/>
      <c r="AXN6" s="68"/>
      <c r="AXO6" s="68"/>
      <c r="AXP6" s="68"/>
      <c r="AXQ6" s="68"/>
      <c r="AXR6" s="68"/>
      <c r="AXS6" s="68"/>
      <c r="AXT6" s="68"/>
      <c r="AXU6" s="68"/>
      <c r="AXV6" s="68"/>
      <c r="AXW6" s="68"/>
      <c r="AXX6" s="68"/>
      <c r="AXY6" s="68"/>
      <c r="AXZ6" s="68"/>
      <c r="AYA6" s="68"/>
      <c r="AYB6" s="68"/>
      <c r="AYC6" s="68"/>
      <c r="AYD6" s="68"/>
      <c r="AYE6" s="68"/>
      <c r="AYF6" s="68"/>
      <c r="AYG6" s="68"/>
      <c r="AYH6" s="68"/>
      <c r="AYI6" s="68"/>
      <c r="AYJ6" s="68"/>
      <c r="AYK6" s="68"/>
      <c r="AYL6" s="68"/>
      <c r="AYM6" s="68"/>
      <c r="AYN6" s="68"/>
      <c r="AYO6" s="68"/>
      <c r="AYP6" s="68"/>
      <c r="AYQ6" s="68"/>
      <c r="AYR6" s="68"/>
      <c r="AYS6" s="68"/>
      <c r="AYT6" s="68"/>
      <c r="AYU6" s="68"/>
      <c r="AYV6" s="68"/>
      <c r="AYW6" s="68"/>
      <c r="AYX6" s="68"/>
      <c r="AYY6" s="68"/>
      <c r="AYZ6" s="68"/>
      <c r="AZA6" s="68"/>
      <c r="AZB6" s="68"/>
      <c r="AZC6" s="68"/>
      <c r="AZD6" s="68"/>
      <c r="AZE6" s="68"/>
      <c r="AZF6" s="68"/>
      <c r="AZG6" s="68"/>
      <c r="AZH6" s="68"/>
      <c r="AZI6" s="68"/>
      <c r="AZJ6" s="68"/>
      <c r="AZK6" s="68"/>
      <c r="AZL6" s="68"/>
      <c r="AZM6" s="68"/>
      <c r="AZN6" s="68"/>
      <c r="AZO6" s="68"/>
      <c r="AZP6" s="68"/>
      <c r="AZQ6" s="68"/>
      <c r="AZR6" s="68"/>
      <c r="AZS6" s="68"/>
      <c r="AZT6" s="68"/>
      <c r="AZU6" s="68"/>
      <c r="AZV6" s="68"/>
      <c r="AZW6" s="68"/>
      <c r="AZX6" s="68"/>
      <c r="AZY6" s="68"/>
      <c r="AZZ6" s="68"/>
      <c r="BAA6" s="68"/>
      <c r="BAB6" s="68"/>
      <c r="BAC6" s="68"/>
      <c r="BAD6" s="68"/>
      <c r="BAE6" s="68"/>
      <c r="BAF6" s="68"/>
      <c r="BAG6" s="68"/>
      <c r="BAH6" s="68"/>
      <c r="BAI6" s="68"/>
      <c r="BAJ6" s="68"/>
      <c r="BAK6" s="68"/>
      <c r="BAL6" s="68"/>
      <c r="BAM6" s="68"/>
      <c r="BAN6" s="68"/>
      <c r="BAO6" s="68"/>
      <c r="BAP6" s="68"/>
      <c r="BAQ6" s="68"/>
      <c r="BAR6" s="68"/>
      <c r="BAS6" s="68"/>
      <c r="BAT6" s="68"/>
      <c r="BAU6" s="68"/>
      <c r="BAV6" s="68"/>
      <c r="BAW6" s="68"/>
      <c r="BAX6" s="68"/>
      <c r="BAY6" s="68"/>
      <c r="BAZ6" s="68"/>
      <c r="BBA6" s="68"/>
      <c r="BBB6" s="68"/>
      <c r="BBC6" s="68"/>
      <c r="BBD6" s="68"/>
      <c r="BBE6" s="68"/>
      <c r="BBF6" s="68"/>
      <c r="BBG6" s="68"/>
      <c r="BBH6" s="68"/>
      <c r="BBI6" s="68"/>
      <c r="BBJ6" s="68"/>
      <c r="BBK6" s="68"/>
      <c r="BBL6" s="68"/>
      <c r="BBM6" s="68"/>
      <c r="BBN6" s="68"/>
      <c r="BBO6" s="68"/>
      <c r="BBP6" s="68"/>
      <c r="BBQ6" s="68"/>
      <c r="BBR6" s="68"/>
      <c r="BBS6" s="68"/>
      <c r="BBT6" s="68"/>
      <c r="BBU6" s="68"/>
      <c r="BBV6" s="68"/>
      <c r="BBW6" s="68"/>
      <c r="BBX6" s="68"/>
      <c r="BBY6" s="68"/>
      <c r="BBZ6" s="68"/>
      <c r="BCA6" s="68"/>
      <c r="BCB6" s="68"/>
      <c r="BCC6" s="68"/>
      <c r="BCD6" s="68"/>
      <c r="BCE6" s="68"/>
      <c r="BCF6" s="68"/>
      <c r="BCG6" s="68"/>
      <c r="BCH6" s="68"/>
      <c r="BCI6" s="68"/>
      <c r="BCJ6" s="68"/>
      <c r="BCK6" s="68"/>
      <c r="BCL6" s="68"/>
      <c r="BCM6" s="68"/>
      <c r="BCN6" s="68"/>
      <c r="BCO6" s="68"/>
      <c r="BCP6" s="68"/>
      <c r="BCQ6" s="68"/>
      <c r="BCR6" s="68"/>
      <c r="BCS6" s="68"/>
      <c r="BCT6" s="68"/>
      <c r="BCU6" s="68"/>
      <c r="BCV6" s="68"/>
      <c r="BCW6" s="68"/>
      <c r="BCX6" s="68"/>
      <c r="BCY6" s="68"/>
      <c r="BCZ6" s="68"/>
      <c r="BDA6" s="68"/>
      <c r="BDB6" s="68"/>
      <c r="BDC6" s="68"/>
      <c r="BDD6" s="68"/>
      <c r="BDE6" s="68"/>
      <c r="BDF6" s="68"/>
      <c r="BDG6" s="68"/>
      <c r="BDH6" s="68"/>
      <c r="BDI6" s="68"/>
      <c r="BDJ6" s="68"/>
      <c r="BDK6" s="68"/>
      <c r="BDL6" s="68"/>
      <c r="BDM6" s="68"/>
      <c r="BDN6" s="68"/>
      <c r="BDO6" s="68"/>
      <c r="BDP6" s="68"/>
      <c r="BDQ6" s="68"/>
      <c r="BDR6" s="68"/>
      <c r="BDS6" s="68"/>
      <c r="BDT6" s="68"/>
      <c r="BDU6" s="68"/>
      <c r="BDV6" s="68"/>
      <c r="BDW6" s="68"/>
      <c r="BDX6" s="68"/>
      <c r="BDY6" s="68"/>
      <c r="BDZ6" s="68"/>
      <c r="BEA6" s="68"/>
      <c r="BEB6" s="68"/>
      <c r="BEC6" s="68"/>
      <c r="BED6" s="68"/>
      <c r="BEE6" s="68"/>
      <c r="BEF6" s="68"/>
      <c r="BEG6" s="68"/>
      <c r="BEH6" s="68"/>
      <c r="BEI6" s="68"/>
      <c r="BEJ6" s="68"/>
      <c r="BEK6" s="68"/>
      <c r="BEL6" s="68"/>
      <c r="BEM6" s="68"/>
      <c r="BEN6" s="68"/>
      <c r="BEO6" s="68"/>
      <c r="BEP6" s="68"/>
      <c r="BEQ6" s="68"/>
      <c r="BER6" s="68"/>
      <c r="BES6" s="68"/>
      <c r="BET6" s="68"/>
      <c r="BEU6" s="68"/>
      <c r="BEV6" s="68"/>
      <c r="BEW6" s="68"/>
      <c r="BEX6" s="68"/>
      <c r="BEY6" s="68"/>
      <c r="BEZ6" s="68"/>
      <c r="BFA6" s="68"/>
      <c r="BFB6" s="68"/>
      <c r="BFC6" s="68"/>
      <c r="BFD6" s="68"/>
      <c r="BFE6" s="68"/>
      <c r="BFF6" s="68"/>
      <c r="BFG6" s="68"/>
      <c r="BFH6" s="68"/>
      <c r="BFI6" s="68"/>
      <c r="BFJ6" s="68"/>
      <c r="BFK6" s="68"/>
      <c r="BFL6" s="68"/>
      <c r="BFM6" s="68"/>
      <c r="BFN6" s="68"/>
      <c r="BFO6" s="68"/>
      <c r="BFP6" s="68"/>
      <c r="BFQ6" s="68"/>
      <c r="BFR6" s="68"/>
      <c r="BFS6" s="68"/>
      <c r="BFT6" s="68"/>
      <c r="BFU6" s="68"/>
      <c r="BFV6" s="68"/>
      <c r="BFW6" s="68"/>
      <c r="BFX6" s="68"/>
      <c r="BFY6" s="68"/>
      <c r="BFZ6" s="68"/>
      <c r="BGA6" s="68"/>
      <c r="BGB6" s="68"/>
      <c r="BGC6" s="68"/>
      <c r="BGD6" s="68"/>
      <c r="BGE6" s="68"/>
      <c r="BGF6" s="68"/>
      <c r="BGG6" s="68"/>
      <c r="BGH6" s="68"/>
      <c r="BGI6" s="68"/>
      <c r="BGJ6" s="68"/>
      <c r="BGK6" s="68"/>
      <c r="BGL6" s="68"/>
      <c r="BGM6" s="68"/>
      <c r="BGN6" s="68"/>
      <c r="BGO6" s="68"/>
      <c r="BGP6" s="68"/>
      <c r="BGQ6" s="68"/>
      <c r="BGR6" s="68"/>
      <c r="BGS6" s="68"/>
      <c r="BGT6" s="68"/>
      <c r="BGU6" s="68"/>
      <c r="BGV6" s="68"/>
      <c r="BGW6" s="68"/>
      <c r="BGX6" s="68"/>
      <c r="BGY6" s="68"/>
      <c r="BGZ6" s="68"/>
      <c r="BHA6" s="68"/>
      <c r="BHB6" s="68"/>
      <c r="BHC6" s="68"/>
      <c r="BHD6" s="68"/>
      <c r="BHE6" s="68"/>
      <c r="BHF6" s="68"/>
      <c r="BHG6" s="68"/>
      <c r="BHH6" s="68"/>
      <c r="BHI6" s="68"/>
      <c r="BHJ6" s="68"/>
      <c r="BHK6" s="68"/>
      <c r="BHL6" s="68"/>
      <c r="BHM6" s="68"/>
      <c r="BHN6" s="68"/>
      <c r="BHO6" s="68"/>
      <c r="BHP6" s="68"/>
      <c r="BHQ6" s="68"/>
      <c r="BHR6" s="68"/>
      <c r="BHS6" s="68"/>
      <c r="BHT6" s="68"/>
      <c r="BHU6" s="68"/>
      <c r="BHV6" s="68"/>
      <c r="BHW6" s="68"/>
      <c r="BHX6" s="68"/>
      <c r="BHY6" s="68"/>
      <c r="BHZ6" s="68"/>
      <c r="BIA6" s="68"/>
      <c r="BIB6" s="68"/>
      <c r="BIC6" s="68"/>
      <c r="BID6" s="68"/>
      <c r="BIE6" s="68"/>
      <c r="BIF6" s="68"/>
      <c r="BIG6" s="68"/>
      <c r="BIH6" s="68"/>
      <c r="BII6" s="68"/>
      <c r="BIJ6" s="68"/>
      <c r="BIK6" s="68"/>
      <c r="BIL6" s="68"/>
      <c r="BIM6" s="68"/>
      <c r="BIN6" s="68"/>
      <c r="BIO6" s="68"/>
      <c r="BIP6" s="68"/>
      <c r="BIQ6" s="68"/>
      <c r="BIR6" s="68"/>
      <c r="BIS6" s="68"/>
      <c r="BIT6" s="68"/>
      <c r="BIU6" s="68"/>
      <c r="BIV6" s="68"/>
      <c r="BIW6" s="68"/>
      <c r="BIX6" s="68"/>
      <c r="BIY6" s="68"/>
      <c r="BIZ6" s="68"/>
      <c r="BJA6" s="68"/>
      <c r="BJB6" s="68"/>
      <c r="BJC6" s="68"/>
      <c r="BJD6" s="68"/>
      <c r="BJE6" s="68"/>
      <c r="BJF6" s="68"/>
      <c r="BJG6" s="68"/>
      <c r="BJH6" s="68"/>
      <c r="BJI6" s="68"/>
      <c r="BJJ6" s="68"/>
      <c r="BJK6" s="68"/>
      <c r="BJL6" s="68"/>
      <c r="BJM6" s="68"/>
      <c r="BJN6" s="68"/>
      <c r="BJO6" s="68"/>
      <c r="BJP6" s="68"/>
      <c r="BJQ6" s="68"/>
      <c r="BJR6" s="68"/>
      <c r="BJS6" s="68"/>
      <c r="BJT6" s="68"/>
      <c r="BJU6" s="68"/>
      <c r="BJV6" s="68"/>
      <c r="BJW6" s="68"/>
      <c r="BJX6" s="68"/>
      <c r="BJY6" s="68"/>
      <c r="BJZ6" s="68"/>
      <c r="BKA6" s="68"/>
      <c r="BKB6" s="68"/>
      <c r="BKC6" s="68"/>
      <c r="BKD6" s="68"/>
      <c r="BKE6" s="68"/>
      <c r="BKF6" s="68"/>
      <c r="BKG6" s="68"/>
      <c r="BKH6" s="68"/>
      <c r="BKI6" s="68"/>
      <c r="BKJ6" s="68"/>
      <c r="BKK6" s="68"/>
      <c r="BKL6" s="68"/>
      <c r="BKM6" s="68"/>
      <c r="BKN6" s="68"/>
      <c r="BKO6" s="68"/>
      <c r="BKP6" s="68"/>
      <c r="BKQ6" s="68"/>
      <c r="BKR6" s="68"/>
      <c r="BKS6" s="68"/>
      <c r="BKT6" s="68"/>
      <c r="BKU6" s="68"/>
      <c r="BKV6" s="68"/>
      <c r="BKW6" s="68"/>
      <c r="BKX6" s="68"/>
      <c r="BKY6" s="68"/>
      <c r="BKZ6" s="68"/>
      <c r="BLA6" s="68"/>
      <c r="BLB6" s="68"/>
      <c r="BLC6" s="68"/>
      <c r="BLD6" s="68"/>
      <c r="BLE6" s="68"/>
      <c r="BLF6" s="68"/>
      <c r="BLG6" s="68"/>
      <c r="BLH6" s="68"/>
      <c r="BLI6" s="68"/>
      <c r="BLJ6" s="68"/>
      <c r="BLK6" s="68"/>
      <c r="BLL6" s="68"/>
      <c r="BLM6" s="68"/>
      <c r="BLN6" s="68"/>
      <c r="BLO6" s="68"/>
      <c r="BLP6" s="68"/>
      <c r="BLQ6" s="68"/>
      <c r="BLR6" s="68"/>
      <c r="BLS6" s="68"/>
      <c r="BLT6" s="68"/>
      <c r="BLU6" s="68"/>
      <c r="BLV6" s="68"/>
      <c r="BLW6" s="68"/>
      <c r="BLX6" s="68"/>
      <c r="BLY6" s="68"/>
      <c r="BLZ6" s="68"/>
      <c r="BMA6" s="68"/>
      <c r="BMB6" s="68"/>
      <c r="BMC6" s="68"/>
      <c r="BMD6" s="68"/>
      <c r="BME6" s="68"/>
      <c r="BMF6" s="68"/>
      <c r="BMG6" s="68"/>
      <c r="BMH6" s="68"/>
      <c r="BMI6" s="68"/>
      <c r="BMJ6" s="68"/>
      <c r="BMK6" s="68"/>
      <c r="BML6" s="68"/>
      <c r="BMM6" s="68"/>
      <c r="BMN6" s="68"/>
      <c r="BMO6" s="68"/>
      <c r="BMP6" s="68"/>
      <c r="BMQ6" s="68"/>
      <c r="BMR6" s="68"/>
      <c r="BMS6" s="68"/>
      <c r="BMT6" s="68"/>
      <c r="BMU6" s="68"/>
      <c r="BMV6" s="68"/>
      <c r="BMW6" s="68"/>
      <c r="BMX6" s="68"/>
      <c r="BMY6" s="68"/>
      <c r="BMZ6" s="68"/>
      <c r="BNA6" s="68"/>
      <c r="BNB6" s="68"/>
      <c r="BNC6" s="68"/>
      <c r="BND6" s="68"/>
      <c r="BNE6" s="68"/>
      <c r="BNF6" s="68"/>
      <c r="BNG6" s="68"/>
      <c r="BNH6" s="68"/>
      <c r="BNI6" s="68"/>
      <c r="BNJ6" s="68"/>
      <c r="BNK6" s="68"/>
      <c r="BNL6" s="68"/>
      <c r="BNM6" s="68"/>
      <c r="BNN6" s="68"/>
      <c r="BNO6" s="68"/>
      <c r="BNP6" s="68"/>
      <c r="BNQ6" s="68"/>
      <c r="BNR6" s="68"/>
      <c r="BNS6" s="68"/>
      <c r="BNT6" s="68"/>
      <c r="BNU6" s="68"/>
      <c r="BNV6" s="68"/>
      <c r="BNW6" s="68"/>
      <c r="BNX6" s="68"/>
      <c r="BNY6" s="68"/>
      <c r="BNZ6" s="68"/>
      <c r="BOA6" s="68"/>
      <c r="BOB6" s="68"/>
      <c r="BOC6" s="68"/>
      <c r="BOD6" s="68"/>
      <c r="BOE6" s="68"/>
      <c r="BOF6" s="68"/>
      <c r="BOG6" s="68"/>
      <c r="BOH6" s="68"/>
      <c r="BOI6" s="68"/>
      <c r="BOJ6" s="68"/>
      <c r="BOK6" s="68"/>
      <c r="BOL6" s="68"/>
      <c r="BOM6" s="68"/>
      <c r="BON6" s="68"/>
      <c r="BOO6" s="68"/>
      <c r="BOP6" s="68"/>
      <c r="BOQ6" s="68"/>
      <c r="BOR6" s="68"/>
      <c r="BOS6" s="68"/>
      <c r="BOT6" s="68"/>
      <c r="BOU6" s="68"/>
      <c r="BOV6" s="68"/>
      <c r="BOW6" s="68"/>
      <c r="BOX6" s="68"/>
      <c r="BOY6" s="68"/>
      <c r="BOZ6" s="68"/>
      <c r="BPA6" s="68"/>
      <c r="BPB6" s="68"/>
      <c r="BPC6" s="68"/>
      <c r="BPD6" s="68"/>
      <c r="BPE6" s="68"/>
      <c r="BPF6" s="68"/>
      <c r="BPG6" s="68"/>
      <c r="BPH6" s="68"/>
      <c r="BPI6" s="68"/>
      <c r="BPJ6" s="68"/>
      <c r="BPK6" s="68"/>
      <c r="BPL6" s="68"/>
      <c r="BPM6" s="68"/>
      <c r="BPN6" s="68"/>
      <c r="BPO6" s="68"/>
      <c r="BPP6" s="68"/>
      <c r="BPQ6" s="68"/>
      <c r="BPR6" s="68"/>
      <c r="BPS6" s="68"/>
      <c r="BPT6" s="68"/>
      <c r="BPU6" s="68"/>
      <c r="BPV6" s="68"/>
      <c r="BPW6" s="68"/>
      <c r="BPX6" s="68"/>
      <c r="BPY6" s="68"/>
      <c r="BPZ6" s="68"/>
      <c r="BQA6" s="68"/>
      <c r="BQB6" s="68"/>
      <c r="BQC6" s="68"/>
      <c r="BQD6" s="68"/>
      <c r="BQE6" s="68"/>
      <c r="BQF6" s="68"/>
      <c r="BQG6" s="68"/>
      <c r="BQH6" s="68"/>
      <c r="BQI6" s="68"/>
      <c r="BQJ6" s="68"/>
      <c r="BQK6" s="68"/>
      <c r="BQL6" s="68"/>
      <c r="BQM6" s="68"/>
      <c r="BQN6" s="68"/>
      <c r="BQO6" s="68"/>
      <c r="BQP6" s="68"/>
      <c r="BQQ6" s="68"/>
      <c r="BQR6" s="68"/>
      <c r="BQS6" s="68"/>
      <c r="BQT6" s="68"/>
      <c r="BQU6" s="68"/>
      <c r="BQV6" s="68"/>
      <c r="BQW6" s="68"/>
      <c r="BQX6" s="68"/>
      <c r="BQY6" s="68"/>
      <c r="BQZ6" s="68"/>
      <c r="BRA6" s="68"/>
      <c r="BRB6" s="68"/>
      <c r="BRC6" s="68"/>
      <c r="BRD6" s="68"/>
      <c r="BRE6" s="68"/>
      <c r="BRF6" s="68"/>
      <c r="BRG6" s="68"/>
      <c r="BRH6" s="68"/>
      <c r="BRI6" s="68"/>
      <c r="BRJ6" s="68"/>
      <c r="BRK6" s="68"/>
      <c r="BRL6" s="68"/>
      <c r="BRM6" s="68"/>
      <c r="BRN6" s="68"/>
      <c r="BRO6" s="68"/>
      <c r="BRP6" s="68"/>
      <c r="BRQ6" s="68"/>
      <c r="BRR6" s="68"/>
      <c r="BRS6" s="68"/>
      <c r="BRT6" s="68"/>
      <c r="BRU6" s="68"/>
      <c r="BRV6" s="68"/>
      <c r="BRW6" s="68"/>
      <c r="BRX6" s="68"/>
      <c r="BRY6" s="68"/>
      <c r="BRZ6" s="68"/>
      <c r="BSA6" s="68"/>
      <c r="BSB6" s="68"/>
      <c r="BSC6" s="68"/>
      <c r="BSD6" s="68"/>
      <c r="BSE6" s="68"/>
      <c r="BSF6" s="68"/>
      <c r="BSG6" s="68"/>
      <c r="BSH6" s="68"/>
      <c r="BSI6" s="68"/>
      <c r="BSJ6" s="68"/>
      <c r="BSK6" s="68"/>
      <c r="BSL6" s="68"/>
      <c r="BSM6" s="68"/>
      <c r="BSN6" s="68"/>
      <c r="BSO6" s="68"/>
      <c r="BSP6" s="68"/>
      <c r="BSQ6" s="68"/>
      <c r="BSR6" s="68"/>
      <c r="BSS6" s="68"/>
      <c r="BST6" s="68"/>
      <c r="BSU6" s="68"/>
      <c r="BSV6" s="68"/>
      <c r="BSW6" s="68"/>
      <c r="BSX6" s="68"/>
      <c r="BSY6" s="68"/>
      <c r="BSZ6" s="68"/>
      <c r="BTA6" s="68"/>
      <c r="BTB6" s="68"/>
      <c r="BTC6" s="68"/>
      <c r="BTD6" s="68"/>
      <c r="BTE6" s="68"/>
      <c r="BTF6" s="68"/>
      <c r="BTG6" s="68"/>
      <c r="BTH6" s="68"/>
      <c r="BTI6" s="68"/>
      <c r="BTJ6" s="68"/>
      <c r="BTK6" s="68"/>
      <c r="BTL6" s="68"/>
      <c r="BTM6" s="68"/>
      <c r="BTN6" s="68"/>
      <c r="BTO6" s="68"/>
      <c r="BTP6" s="68"/>
      <c r="BTQ6" s="68"/>
      <c r="BTR6" s="68"/>
      <c r="BTS6" s="68"/>
      <c r="BTT6" s="68"/>
      <c r="BTU6" s="68"/>
      <c r="BTV6" s="68"/>
      <c r="BTW6" s="68"/>
      <c r="BTX6" s="68"/>
      <c r="BTY6" s="68"/>
      <c r="BTZ6" s="68"/>
      <c r="BUA6" s="68"/>
      <c r="BUB6" s="68"/>
      <c r="BUC6" s="68"/>
      <c r="BUD6" s="68"/>
      <c r="BUE6" s="68"/>
      <c r="BUF6" s="68"/>
      <c r="BUG6" s="68"/>
      <c r="BUH6" s="68"/>
      <c r="BUI6" s="68"/>
      <c r="BUJ6" s="68"/>
      <c r="BUK6" s="68"/>
      <c r="BUL6" s="68"/>
      <c r="BUM6" s="68"/>
      <c r="BUN6" s="68"/>
      <c r="BUO6" s="68"/>
      <c r="BUP6" s="68"/>
      <c r="BUQ6" s="68"/>
      <c r="BUR6" s="68"/>
      <c r="BUS6" s="68"/>
      <c r="BUT6" s="68"/>
      <c r="BUU6" s="68"/>
      <c r="BUV6" s="68"/>
      <c r="BUW6" s="68"/>
      <c r="BUX6" s="68"/>
      <c r="BUY6" s="68"/>
      <c r="BUZ6" s="68"/>
      <c r="BVA6" s="68"/>
      <c r="BVB6" s="68"/>
      <c r="BVC6" s="68"/>
      <c r="BVD6" s="68"/>
      <c r="BVE6" s="68"/>
      <c r="BVF6" s="68"/>
      <c r="BVG6" s="68"/>
      <c r="BVH6" s="68"/>
      <c r="BVI6" s="68"/>
      <c r="BVJ6" s="68"/>
      <c r="BVK6" s="68"/>
      <c r="BVL6" s="68"/>
      <c r="BVM6" s="68"/>
      <c r="BVN6" s="68"/>
      <c r="BVO6" s="68"/>
      <c r="BVP6" s="68"/>
      <c r="BVQ6" s="68"/>
      <c r="BVR6" s="68"/>
      <c r="BVS6" s="68"/>
      <c r="BVT6" s="68"/>
      <c r="BVU6" s="68"/>
      <c r="BVV6" s="68"/>
      <c r="BVW6" s="68"/>
      <c r="BVX6" s="68"/>
      <c r="BVY6" s="68"/>
      <c r="BVZ6" s="68"/>
      <c r="BWA6" s="68"/>
      <c r="BWB6" s="68"/>
      <c r="BWC6" s="68"/>
      <c r="BWD6" s="68"/>
      <c r="BWE6" s="68"/>
      <c r="BWF6" s="68"/>
      <c r="BWG6" s="68"/>
      <c r="BWH6" s="68"/>
      <c r="BWI6" s="68"/>
      <c r="BWJ6" s="68"/>
      <c r="BWK6" s="68"/>
      <c r="BWL6" s="68"/>
      <c r="BWM6" s="68"/>
      <c r="BWN6" s="68"/>
      <c r="BWO6" s="68"/>
      <c r="BWP6" s="68"/>
      <c r="BWQ6" s="68"/>
      <c r="BWR6" s="68"/>
      <c r="BWS6" s="68"/>
      <c r="BWT6" s="68"/>
      <c r="BWU6" s="68"/>
      <c r="BWV6" s="68"/>
      <c r="BWW6" s="68"/>
      <c r="BWX6" s="68"/>
      <c r="BWY6" s="68"/>
      <c r="BWZ6" s="68"/>
      <c r="BXA6" s="68"/>
      <c r="BXB6" s="68"/>
      <c r="BXC6" s="68"/>
      <c r="BXD6" s="68"/>
      <c r="BXE6" s="68"/>
      <c r="BXF6" s="68"/>
      <c r="BXG6" s="68"/>
      <c r="BXH6" s="68"/>
      <c r="BXI6" s="68"/>
      <c r="BXJ6" s="68"/>
      <c r="BXK6" s="68"/>
      <c r="BXL6" s="68"/>
      <c r="BXM6" s="68"/>
      <c r="BXN6" s="68"/>
      <c r="BXO6" s="68"/>
      <c r="BXP6" s="68"/>
      <c r="BXQ6" s="68"/>
      <c r="BXR6" s="68"/>
      <c r="BXS6" s="68"/>
      <c r="BXT6" s="68"/>
      <c r="BXU6" s="68"/>
      <c r="BXV6" s="68"/>
      <c r="BXW6" s="68"/>
      <c r="BXX6" s="68"/>
      <c r="BXY6" s="68"/>
      <c r="BXZ6" s="68"/>
      <c r="BYA6" s="68"/>
      <c r="BYB6" s="68"/>
      <c r="BYC6" s="68"/>
      <c r="BYD6" s="68"/>
      <c r="BYE6" s="68"/>
      <c r="BYF6" s="68"/>
      <c r="BYG6" s="68"/>
      <c r="BYH6" s="68"/>
      <c r="BYI6" s="68"/>
      <c r="BYJ6" s="68"/>
      <c r="BYK6" s="68"/>
      <c r="BYL6" s="68"/>
      <c r="BYM6" s="68"/>
      <c r="BYN6" s="68"/>
      <c r="BYO6" s="68"/>
      <c r="BYP6" s="68"/>
      <c r="BYQ6" s="68"/>
      <c r="BYR6" s="68"/>
      <c r="BYS6" s="68"/>
      <c r="BYT6" s="68"/>
      <c r="BYU6" s="68"/>
      <c r="BYV6" s="68"/>
      <c r="BYW6" s="68"/>
      <c r="BYX6" s="68"/>
      <c r="BYY6" s="68"/>
      <c r="BYZ6" s="68"/>
      <c r="BZA6" s="68"/>
      <c r="BZB6" s="68"/>
      <c r="BZC6" s="68"/>
      <c r="BZD6" s="68"/>
      <c r="BZE6" s="68"/>
      <c r="BZF6" s="68"/>
      <c r="BZG6" s="68"/>
      <c r="BZH6" s="68"/>
      <c r="BZI6" s="68"/>
      <c r="BZJ6" s="68"/>
      <c r="BZK6" s="68"/>
      <c r="BZL6" s="68"/>
      <c r="BZM6" s="68"/>
      <c r="BZN6" s="68"/>
      <c r="BZO6" s="68"/>
      <c r="BZP6" s="68"/>
      <c r="BZQ6" s="68"/>
      <c r="BZR6" s="68"/>
      <c r="BZS6" s="68"/>
      <c r="BZT6" s="68"/>
      <c r="BZU6" s="68"/>
      <c r="BZV6" s="68"/>
      <c r="BZW6" s="68"/>
      <c r="BZX6" s="68"/>
      <c r="BZY6" s="68"/>
      <c r="BZZ6" s="68"/>
      <c r="CAA6" s="68"/>
      <c r="CAB6" s="68"/>
      <c r="CAC6" s="68"/>
      <c r="CAD6" s="68"/>
      <c r="CAE6" s="68"/>
      <c r="CAF6" s="68"/>
      <c r="CAG6" s="68"/>
      <c r="CAH6" s="68"/>
      <c r="CAI6" s="68"/>
      <c r="CAJ6" s="68"/>
      <c r="CAK6" s="68"/>
      <c r="CAL6" s="68"/>
      <c r="CAM6" s="68"/>
      <c r="CAN6" s="68"/>
      <c r="CAO6" s="68"/>
      <c r="CAP6" s="68"/>
      <c r="CAQ6" s="68"/>
      <c r="CAR6" s="68"/>
      <c r="CAS6" s="68"/>
      <c r="CAT6" s="68"/>
      <c r="CAU6" s="68"/>
      <c r="CAV6" s="68"/>
      <c r="CAW6" s="68"/>
      <c r="CAX6" s="68"/>
      <c r="CAY6" s="68"/>
      <c r="CAZ6" s="68"/>
      <c r="CBA6" s="68"/>
      <c r="CBB6" s="68"/>
      <c r="CBC6" s="68"/>
      <c r="CBD6" s="68"/>
      <c r="CBE6" s="68"/>
      <c r="CBF6" s="68"/>
      <c r="CBG6" s="68"/>
      <c r="CBH6" s="68"/>
      <c r="CBI6" s="68"/>
      <c r="CBJ6" s="68"/>
      <c r="CBK6" s="68"/>
      <c r="CBL6" s="68"/>
      <c r="CBM6" s="68"/>
      <c r="CBN6" s="68"/>
      <c r="CBO6" s="68"/>
      <c r="CBP6" s="68"/>
      <c r="CBQ6" s="68"/>
      <c r="CBR6" s="68"/>
      <c r="CBS6" s="68"/>
      <c r="CBT6" s="68"/>
      <c r="CBU6" s="68"/>
      <c r="CBV6" s="68"/>
      <c r="CBW6" s="68"/>
      <c r="CBX6" s="68"/>
      <c r="CBY6" s="68"/>
      <c r="CBZ6" s="68"/>
      <c r="CCA6" s="68"/>
      <c r="CCB6" s="68"/>
      <c r="CCC6" s="68"/>
      <c r="CCD6" s="68"/>
      <c r="CCE6" s="68"/>
      <c r="CCF6" s="68"/>
      <c r="CCG6" s="68"/>
      <c r="CCH6" s="68"/>
      <c r="CCI6" s="68"/>
      <c r="CCJ6" s="68"/>
      <c r="CCK6" s="68"/>
      <c r="CCL6" s="68"/>
      <c r="CCM6" s="68"/>
      <c r="CCN6" s="68"/>
      <c r="CCO6" s="68"/>
      <c r="CCP6" s="68"/>
      <c r="CCQ6" s="68"/>
      <c r="CCR6" s="68"/>
      <c r="CCS6" s="68"/>
      <c r="CCT6" s="68"/>
      <c r="CCU6" s="68"/>
      <c r="CCV6" s="68"/>
      <c r="CCW6" s="68"/>
      <c r="CCX6" s="68"/>
      <c r="CCY6" s="68"/>
      <c r="CCZ6" s="68"/>
      <c r="CDA6" s="68"/>
      <c r="CDB6" s="68"/>
      <c r="CDC6" s="68"/>
      <c r="CDD6" s="68"/>
      <c r="CDE6" s="68"/>
      <c r="CDF6" s="68"/>
      <c r="CDG6" s="68"/>
      <c r="CDH6" s="68"/>
      <c r="CDI6" s="68"/>
      <c r="CDJ6" s="68"/>
      <c r="CDK6" s="68"/>
      <c r="CDL6" s="68"/>
      <c r="CDM6" s="68"/>
      <c r="CDN6" s="68"/>
      <c r="CDO6" s="68"/>
      <c r="CDP6" s="68"/>
      <c r="CDQ6" s="68"/>
      <c r="CDR6" s="68"/>
      <c r="CDS6" s="68"/>
      <c r="CDT6" s="68"/>
      <c r="CDU6" s="68"/>
      <c r="CDV6" s="68"/>
      <c r="CDW6" s="68"/>
      <c r="CDX6" s="68"/>
      <c r="CDY6" s="68"/>
      <c r="CDZ6" s="68"/>
      <c r="CEA6" s="68"/>
      <c r="CEB6" s="68"/>
      <c r="CEC6" s="68"/>
      <c r="CED6" s="68"/>
      <c r="CEE6" s="68"/>
      <c r="CEF6" s="68"/>
      <c r="CEG6" s="68"/>
      <c r="CEH6" s="68"/>
      <c r="CEI6" s="68"/>
      <c r="CEJ6" s="68"/>
      <c r="CEK6" s="68"/>
      <c r="CEL6" s="68"/>
      <c r="CEM6" s="68"/>
      <c r="CEN6" s="68"/>
      <c r="CEO6" s="68"/>
      <c r="CEP6" s="68"/>
      <c r="CEQ6" s="68"/>
      <c r="CER6" s="68"/>
      <c r="CES6" s="68"/>
      <c r="CET6" s="68"/>
      <c r="CEU6" s="68"/>
      <c r="CEV6" s="68"/>
      <c r="CEW6" s="68"/>
      <c r="CEX6" s="68"/>
      <c r="CEY6" s="68"/>
      <c r="CEZ6" s="68"/>
      <c r="CFA6" s="68"/>
      <c r="CFB6" s="68"/>
      <c r="CFC6" s="68"/>
      <c r="CFD6" s="68"/>
      <c r="CFE6" s="68"/>
      <c r="CFF6" s="68"/>
      <c r="CFG6" s="68"/>
      <c r="CFH6" s="68"/>
      <c r="CFI6" s="68"/>
      <c r="CFJ6" s="68"/>
      <c r="CFK6" s="68"/>
      <c r="CFL6" s="68"/>
      <c r="CFM6" s="68"/>
      <c r="CFN6" s="68"/>
      <c r="CFO6" s="68"/>
      <c r="CFP6" s="68"/>
      <c r="CFQ6" s="68"/>
      <c r="CFR6" s="68"/>
      <c r="CFS6" s="68"/>
      <c r="CFT6" s="68"/>
      <c r="CFU6" s="68"/>
      <c r="CFV6" s="68"/>
      <c r="CFW6" s="68"/>
      <c r="CFX6" s="68"/>
      <c r="CFY6" s="68"/>
      <c r="CFZ6" s="68"/>
      <c r="CGA6" s="68"/>
      <c r="CGB6" s="68"/>
      <c r="CGC6" s="68"/>
      <c r="CGD6" s="68"/>
      <c r="CGE6" s="68"/>
      <c r="CGF6" s="68"/>
      <c r="CGG6" s="68"/>
      <c r="CGH6" s="68"/>
      <c r="CGI6" s="68"/>
      <c r="CGJ6" s="68"/>
      <c r="CGK6" s="68"/>
      <c r="CGL6" s="68"/>
      <c r="CGM6" s="68"/>
      <c r="CGN6" s="68"/>
      <c r="CGO6" s="68"/>
      <c r="CGP6" s="68"/>
      <c r="CGQ6" s="68"/>
      <c r="CGR6" s="68"/>
      <c r="CGS6" s="68"/>
      <c r="CGT6" s="68"/>
      <c r="CGU6" s="68"/>
      <c r="CGV6" s="68"/>
      <c r="CGW6" s="68"/>
      <c r="CGX6" s="68"/>
      <c r="CGY6" s="68"/>
      <c r="CGZ6" s="68"/>
      <c r="CHA6" s="68"/>
      <c r="CHB6" s="68"/>
      <c r="CHC6" s="68"/>
      <c r="CHD6" s="68"/>
      <c r="CHE6" s="68"/>
      <c r="CHF6" s="68"/>
      <c r="CHG6" s="68"/>
      <c r="CHH6" s="68"/>
      <c r="CHI6" s="68"/>
      <c r="CHJ6" s="68"/>
      <c r="CHK6" s="68"/>
      <c r="CHL6" s="68"/>
      <c r="CHM6" s="68"/>
      <c r="CHN6" s="68"/>
      <c r="CHO6" s="68"/>
      <c r="CHP6" s="68"/>
      <c r="CHQ6" s="68"/>
      <c r="CHR6" s="68"/>
      <c r="CHS6" s="68"/>
      <c r="CHT6" s="68"/>
      <c r="CHU6" s="68"/>
      <c r="CHV6" s="68"/>
      <c r="CHW6" s="68"/>
      <c r="CHX6" s="68"/>
      <c r="CHY6" s="68"/>
      <c r="CHZ6" s="68"/>
      <c r="CIA6" s="68"/>
      <c r="CIB6" s="68"/>
      <c r="CIC6" s="68"/>
      <c r="CID6" s="68"/>
      <c r="CIE6" s="68"/>
      <c r="CIF6" s="68"/>
      <c r="CIG6" s="68"/>
      <c r="CIH6" s="68"/>
      <c r="CII6" s="68"/>
      <c r="CIJ6" s="68"/>
      <c r="CIK6" s="68"/>
      <c r="CIL6" s="68"/>
      <c r="CIM6" s="68"/>
      <c r="CIN6" s="68"/>
      <c r="CIO6" s="68"/>
      <c r="CIP6" s="68"/>
      <c r="CIQ6" s="68"/>
      <c r="CIR6" s="68"/>
      <c r="CIS6" s="68"/>
      <c r="CIT6" s="68"/>
      <c r="CIU6" s="68"/>
      <c r="CIV6" s="68"/>
      <c r="CIW6" s="68"/>
      <c r="CIX6" s="68"/>
      <c r="CIY6" s="68"/>
      <c r="CIZ6" s="68"/>
      <c r="CJA6" s="68"/>
      <c r="CJB6" s="68"/>
      <c r="CJC6" s="68"/>
      <c r="CJD6" s="68"/>
      <c r="CJE6" s="68"/>
      <c r="CJF6" s="68"/>
      <c r="CJG6" s="68"/>
      <c r="CJH6" s="68"/>
      <c r="CJI6" s="68"/>
      <c r="CJJ6" s="68"/>
      <c r="CJK6" s="68"/>
      <c r="CJL6" s="68"/>
      <c r="CJM6" s="68"/>
      <c r="CJN6" s="68"/>
      <c r="CJO6" s="68"/>
      <c r="CJP6" s="68"/>
      <c r="CJQ6" s="68"/>
      <c r="CJR6" s="68"/>
      <c r="CJS6" s="68"/>
      <c r="CJT6" s="68"/>
      <c r="CJU6" s="68"/>
      <c r="CJV6" s="68"/>
      <c r="CJW6" s="68"/>
      <c r="CJX6" s="68"/>
      <c r="CJY6" s="68"/>
      <c r="CJZ6" s="68"/>
      <c r="CKA6" s="68"/>
      <c r="CKB6" s="68"/>
      <c r="CKC6" s="68"/>
      <c r="CKD6" s="68"/>
      <c r="CKE6" s="68"/>
      <c r="CKF6" s="68"/>
      <c r="CKG6" s="68"/>
      <c r="CKH6" s="68"/>
      <c r="CKI6" s="68"/>
      <c r="CKJ6" s="68"/>
      <c r="CKK6" s="68"/>
      <c r="CKL6" s="68"/>
      <c r="CKM6" s="68"/>
      <c r="CKN6" s="68"/>
      <c r="CKO6" s="68"/>
      <c r="CKP6" s="68"/>
      <c r="CKQ6" s="68"/>
      <c r="CKR6" s="68"/>
      <c r="CKS6" s="68"/>
      <c r="CKT6" s="68"/>
      <c r="CKU6" s="68"/>
      <c r="CKV6" s="68"/>
      <c r="CKW6" s="68"/>
      <c r="CKX6" s="68"/>
      <c r="CKY6" s="68"/>
      <c r="CKZ6" s="68"/>
      <c r="CLA6" s="68"/>
      <c r="CLB6" s="68"/>
      <c r="CLC6" s="68"/>
      <c r="CLD6" s="68"/>
      <c r="CLE6" s="68"/>
      <c r="CLF6" s="68"/>
      <c r="CLG6" s="68"/>
      <c r="CLH6" s="68"/>
      <c r="CLI6" s="68"/>
      <c r="CLJ6" s="68"/>
      <c r="CLK6" s="68"/>
      <c r="CLL6" s="68"/>
      <c r="CLM6" s="68"/>
      <c r="CLN6" s="68"/>
      <c r="CLO6" s="68"/>
      <c r="CLP6" s="68"/>
      <c r="CLQ6" s="68"/>
      <c r="CLR6" s="68"/>
      <c r="CLS6" s="68"/>
      <c r="CLT6" s="68"/>
      <c r="CLU6" s="68"/>
      <c r="CLV6" s="68"/>
      <c r="CLW6" s="68"/>
      <c r="CLX6" s="68"/>
      <c r="CLY6" s="68"/>
      <c r="CLZ6" s="68"/>
      <c r="CMA6" s="68"/>
      <c r="CMB6" s="68"/>
      <c r="CMC6" s="68"/>
      <c r="CMD6" s="68"/>
      <c r="CME6" s="68"/>
      <c r="CMF6" s="68"/>
      <c r="CMG6" s="68"/>
      <c r="CMH6" s="68"/>
      <c r="CMI6" s="68"/>
      <c r="CMJ6" s="68"/>
      <c r="CMK6" s="68"/>
      <c r="CML6" s="68"/>
      <c r="CMM6" s="68"/>
      <c r="CMN6" s="68"/>
      <c r="CMO6" s="68"/>
      <c r="CMP6" s="68"/>
      <c r="CMQ6" s="68"/>
      <c r="CMR6" s="68"/>
      <c r="CMS6" s="68"/>
      <c r="CMT6" s="68"/>
      <c r="CMU6" s="68"/>
      <c r="CMV6" s="68"/>
      <c r="CMW6" s="68"/>
      <c r="CMX6" s="68"/>
      <c r="CMY6" s="68"/>
      <c r="CMZ6" s="68"/>
      <c r="CNA6" s="68"/>
      <c r="CNB6" s="68"/>
      <c r="CNC6" s="68"/>
      <c r="CND6" s="68"/>
      <c r="CNE6" s="68"/>
      <c r="CNF6" s="68"/>
      <c r="CNG6" s="68"/>
      <c r="CNH6" s="68"/>
      <c r="CNI6" s="68"/>
      <c r="CNJ6" s="68"/>
      <c r="CNK6" s="68"/>
      <c r="CNL6" s="68"/>
      <c r="CNM6" s="68"/>
      <c r="CNN6" s="68"/>
      <c r="CNO6" s="68"/>
      <c r="CNP6" s="68"/>
      <c r="CNQ6" s="68"/>
      <c r="CNR6" s="68"/>
      <c r="CNS6" s="68"/>
      <c r="CNT6" s="68"/>
      <c r="CNU6" s="68"/>
      <c r="CNV6" s="68"/>
      <c r="CNW6" s="68"/>
      <c r="CNX6" s="68"/>
      <c r="CNY6" s="68"/>
      <c r="CNZ6" s="68"/>
      <c r="COA6" s="68"/>
      <c r="COB6" s="68"/>
      <c r="COC6" s="68"/>
      <c r="COD6" s="68"/>
      <c r="COE6" s="68"/>
      <c r="COF6" s="68"/>
      <c r="COG6" s="68"/>
      <c r="COH6" s="68"/>
      <c r="COI6" s="68"/>
      <c r="COJ6" s="68"/>
      <c r="COK6" s="68"/>
      <c r="COL6" s="68"/>
      <c r="COM6" s="68"/>
      <c r="CON6" s="68"/>
      <c r="COO6" s="68"/>
      <c r="COP6" s="68"/>
      <c r="COQ6" s="68"/>
      <c r="COR6" s="68"/>
      <c r="COS6" s="68"/>
      <c r="COT6" s="68"/>
      <c r="COU6" s="68"/>
      <c r="COV6" s="68"/>
      <c r="COW6" s="68"/>
      <c r="COX6" s="68"/>
      <c r="COY6" s="68"/>
      <c r="COZ6" s="68"/>
      <c r="CPA6" s="68"/>
      <c r="CPB6" s="68"/>
      <c r="CPC6" s="68"/>
      <c r="CPD6" s="68"/>
      <c r="CPE6" s="68"/>
      <c r="CPF6" s="68"/>
      <c r="CPG6" s="68"/>
      <c r="CPH6" s="68"/>
      <c r="CPI6" s="68"/>
      <c r="CPJ6" s="68"/>
      <c r="CPK6" s="68"/>
      <c r="CPL6" s="68"/>
      <c r="CPM6" s="68"/>
      <c r="CPN6" s="68"/>
      <c r="CPO6" s="68"/>
      <c r="CPP6" s="68"/>
      <c r="CPQ6" s="68"/>
      <c r="CPR6" s="68"/>
      <c r="CPS6" s="68"/>
      <c r="CPT6" s="68"/>
      <c r="CPU6" s="68"/>
      <c r="CPV6" s="68"/>
      <c r="CPW6" s="68"/>
      <c r="CPX6" s="68"/>
      <c r="CPY6" s="68"/>
      <c r="CPZ6" s="68"/>
      <c r="CQA6" s="68"/>
      <c r="CQB6" s="68"/>
      <c r="CQC6" s="68"/>
      <c r="CQD6" s="68"/>
      <c r="CQE6" s="68"/>
      <c r="CQF6" s="68"/>
      <c r="CQG6" s="68"/>
      <c r="CQH6" s="68"/>
      <c r="CQI6" s="68"/>
      <c r="CQJ6" s="68"/>
      <c r="CQK6" s="68"/>
      <c r="CQL6" s="68"/>
      <c r="CQM6" s="68"/>
      <c r="CQN6" s="68"/>
      <c r="CQO6" s="68"/>
      <c r="CQP6" s="68"/>
      <c r="CQQ6" s="68"/>
      <c r="CQR6" s="68"/>
      <c r="CQS6" s="68"/>
      <c r="CQT6" s="68"/>
      <c r="CQU6" s="68"/>
      <c r="CQV6" s="68"/>
      <c r="CQW6" s="68"/>
      <c r="CQX6" s="68"/>
      <c r="CQY6" s="68"/>
      <c r="CQZ6" s="68"/>
      <c r="CRA6" s="68"/>
      <c r="CRB6" s="68"/>
      <c r="CRC6" s="68"/>
      <c r="CRD6" s="68"/>
      <c r="CRE6" s="68"/>
      <c r="CRF6" s="68"/>
      <c r="CRG6" s="68"/>
      <c r="CRH6" s="68"/>
      <c r="CRI6" s="68"/>
      <c r="CRJ6" s="68"/>
      <c r="CRK6" s="68"/>
      <c r="CRL6" s="68"/>
      <c r="CRM6" s="68"/>
      <c r="CRN6" s="68"/>
      <c r="CRO6" s="68"/>
      <c r="CRP6" s="68"/>
      <c r="CRQ6" s="68"/>
      <c r="CRR6" s="68"/>
      <c r="CRS6" s="68"/>
      <c r="CRT6" s="68"/>
      <c r="CRU6" s="68"/>
      <c r="CRV6" s="68"/>
      <c r="CRW6" s="68"/>
      <c r="CRX6" s="68"/>
      <c r="CRY6" s="68"/>
      <c r="CRZ6" s="68"/>
      <c r="CSA6" s="68"/>
      <c r="CSB6" s="68"/>
      <c r="CSC6" s="68"/>
      <c r="CSD6" s="68"/>
      <c r="CSE6" s="68"/>
      <c r="CSF6" s="68"/>
      <c r="CSG6" s="68"/>
      <c r="CSH6" s="68"/>
      <c r="CSI6" s="68"/>
      <c r="CSJ6" s="68"/>
      <c r="CSK6" s="68"/>
      <c r="CSL6" s="68"/>
      <c r="CSM6" s="68"/>
      <c r="CSN6" s="68"/>
      <c r="CSO6" s="68"/>
      <c r="CSP6" s="68"/>
      <c r="CSQ6" s="68"/>
      <c r="CSR6" s="68"/>
      <c r="CSS6" s="68"/>
      <c r="CST6" s="68"/>
      <c r="CSU6" s="68"/>
      <c r="CSV6" s="68"/>
      <c r="CSW6" s="68"/>
      <c r="CSX6" s="68"/>
      <c r="CSY6" s="68"/>
      <c r="CSZ6" s="68"/>
      <c r="CTA6" s="68"/>
      <c r="CTB6" s="68"/>
      <c r="CTC6" s="68"/>
      <c r="CTD6" s="68"/>
      <c r="CTE6" s="68"/>
      <c r="CTF6" s="68"/>
      <c r="CTG6" s="68"/>
      <c r="CTH6" s="68"/>
      <c r="CTI6" s="68"/>
      <c r="CTJ6" s="68"/>
      <c r="CTK6" s="68"/>
      <c r="CTL6" s="68"/>
      <c r="CTM6" s="68"/>
      <c r="CTN6" s="68"/>
      <c r="CTO6" s="68"/>
      <c r="CTP6" s="68"/>
      <c r="CTQ6" s="68"/>
      <c r="CTR6" s="68"/>
      <c r="CTS6" s="68"/>
      <c r="CTT6" s="68"/>
      <c r="CTU6" s="68"/>
      <c r="CTV6" s="68"/>
      <c r="CTW6" s="68"/>
      <c r="CTX6" s="68"/>
      <c r="CTY6" s="68"/>
      <c r="CTZ6" s="68"/>
      <c r="CUA6" s="68"/>
      <c r="CUB6" s="68"/>
      <c r="CUC6" s="68"/>
      <c r="CUD6" s="68"/>
      <c r="CUE6" s="68"/>
      <c r="CUF6" s="68"/>
      <c r="CUG6" s="68"/>
      <c r="CUH6" s="68"/>
      <c r="CUI6" s="68"/>
      <c r="CUJ6" s="68"/>
      <c r="CUK6" s="68"/>
      <c r="CUL6" s="68"/>
      <c r="CUM6" s="68"/>
      <c r="CUN6" s="68"/>
      <c r="CUO6" s="68"/>
      <c r="CUP6" s="68"/>
      <c r="CUQ6" s="68"/>
      <c r="CUR6" s="68"/>
      <c r="CUS6" s="68"/>
      <c r="CUT6" s="68"/>
      <c r="CUU6" s="68"/>
      <c r="CUV6" s="68"/>
      <c r="CUW6" s="68"/>
      <c r="CUX6" s="68"/>
      <c r="CUY6" s="68"/>
      <c r="CUZ6" s="68"/>
      <c r="CVA6" s="68"/>
      <c r="CVB6" s="68"/>
      <c r="CVC6" s="68"/>
      <c r="CVD6" s="68"/>
      <c r="CVE6" s="68"/>
      <c r="CVF6" s="68"/>
      <c r="CVG6" s="68"/>
      <c r="CVH6" s="68"/>
      <c r="CVI6" s="68"/>
      <c r="CVJ6" s="68"/>
      <c r="CVK6" s="68"/>
      <c r="CVL6" s="68"/>
      <c r="CVM6" s="68"/>
      <c r="CVN6" s="68"/>
      <c r="CVO6" s="68"/>
      <c r="CVP6" s="68"/>
      <c r="CVQ6" s="68"/>
      <c r="CVR6" s="68"/>
      <c r="CVS6" s="68"/>
      <c r="CVT6" s="68"/>
      <c r="CVU6" s="68"/>
      <c r="CVV6" s="68"/>
      <c r="CVW6" s="68"/>
      <c r="CVX6" s="68"/>
      <c r="CVY6" s="68"/>
      <c r="CVZ6" s="68"/>
      <c r="CWA6" s="68"/>
      <c r="CWB6" s="68"/>
      <c r="CWC6" s="68"/>
      <c r="CWD6" s="68"/>
      <c r="CWE6" s="68"/>
      <c r="CWF6" s="68"/>
      <c r="CWG6" s="68"/>
      <c r="CWH6" s="68"/>
      <c r="CWI6" s="68"/>
      <c r="CWJ6" s="68"/>
      <c r="CWK6" s="68"/>
      <c r="CWL6" s="68"/>
      <c r="CWM6" s="68"/>
      <c r="CWN6" s="68"/>
      <c r="CWO6" s="68"/>
      <c r="CWP6" s="68"/>
      <c r="CWQ6" s="68"/>
      <c r="CWR6" s="68"/>
      <c r="CWS6" s="68"/>
      <c r="CWT6" s="68"/>
      <c r="CWU6" s="68"/>
      <c r="CWV6" s="68"/>
      <c r="CWW6" s="68"/>
      <c r="CWX6" s="68"/>
      <c r="CWY6" s="68"/>
      <c r="CWZ6" s="68"/>
      <c r="CXA6" s="68"/>
      <c r="CXB6" s="68"/>
      <c r="CXC6" s="68"/>
      <c r="CXD6" s="68"/>
      <c r="CXE6" s="68"/>
      <c r="CXF6" s="68"/>
      <c r="CXG6" s="68"/>
      <c r="CXH6" s="68"/>
      <c r="CXI6" s="68"/>
      <c r="CXJ6" s="68"/>
      <c r="CXK6" s="68"/>
      <c r="CXL6" s="68"/>
      <c r="CXM6" s="68"/>
      <c r="CXN6" s="68"/>
      <c r="CXO6" s="68"/>
      <c r="CXP6" s="68"/>
      <c r="CXQ6" s="68"/>
      <c r="CXR6" s="68"/>
      <c r="CXS6" s="68"/>
      <c r="CXT6" s="68"/>
      <c r="CXU6" s="68"/>
      <c r="CXV6" s="68"/>
      <c r="CXW6" s="68"/>
      <c r="CXX6" s="68"/>
      <c r="CXY6" s="68"/>
      <c r="CXZ6" s="68"/>
      <c r="CYA6" s="68"/>
      <c r="CYB6" s="68"/>
      <c r="CYC6" s="68"/>
      <c r="CYD6" s="68"/>
      <c r="CYE6" s="68"/>
      <c r="CYF6" s="68"/>
      <c r="CYG6" s="68"/>
      <c r="CYH6" s="68"/>
      <c r="CYI6" s="68"/>
      <c r="CYJ6" s="68"/>
      <c r="CYK6" s="68"/>
      <c r="CYL6" s="68"/>
      <c r="CYM6" s="68"/>
      <c r="CYN6" s="68"/>
      <c r="CYO6" s="68"/>
      <c r="CYP6" s="68"/>
      <c r="CYQ6" s="68"/>
      <c r="CYR6" s="68"/>
      <c r="CYS6" s="68"/>
      <c r="CYT6" s="68"/>
      <c r="CYU6" s="68"/>
      <c r="CYV6" s="68"/>
      <c r="CYW6" s="68"/>
      <c r="CYX6" s="68"/>
      <c r="CYY6" s="68"/>
      <c r="CYZ6" s="68"/>
      <c r="CZA6" s="68"/>
      <c r="CZB6" s="68"/>
      <c r="CZC6" s="68"/>
      <c r="CZD6" s="68"/>
      <c r="CZE6" s="68"/>
      <c r="CZF6" s="68"/>
      <c r="CZG6" s="68"/>
      <c r="CZH6" s="68"/>
      <c r="CZI6" s="68"/>
      <c r="CZJ6" s="68"/>
      <c r="CZK6" s="68"/>
      <c r="CZL6" s="68"/>
      <c r="CZM6" s="68"/>
      <c r="CZN6" s="68"/>
      <c r="CZO6" s="68"/>
      <c r="CZP6" s="68"/>
      <c r="CZQ6" s="68"/>
      <c r="CZR6" s="68"/>
      <c r="CZS6" s="68"/>
      <c r="CZT6" s="68"/>
      <c r="CZU6" s="68"/>
      <c r="CZV6" s="68"/>
      <c r="CZW6" s="68"/>
      <c r="CZX6" s="68"/>
      <c r="CZY6" s="68"/>
      <c r="CZZ6" s="68"/>
      <c r="DAA6" s="68"/>
      <c r="DAB6" s="68"/>
      <c r="DAC6" s="68"/>
      <c r="DAD6" s="68"/>
      <c r="DAE6" s="68"/>
      <c r="DAF6" s="68"/>
      <c r="DAG6" s="68"/>
      <c r="DAH6" s="68"/>
      <c r="DAI6" s="68"/>
      <c r="DAJ6" s="68"/>
      <c r="DAK6" s="68"/>
      <c r="DAL6" s="68"/>
      <c r="DAM6" s="68"/>
      <c r="DAN6" s="68"/>
      <c r="DAO6" s="68"/>
      <c r="DAP6" s="68"/>
      <c r="DAQ6" s="68"/>
      <c r="DAR6" s="68"/>
      <c r="DAS6" s="68"/>
      <c r="DAT6" s="68"/>
      <c r="DAU6" s="68"/>
      <c r="DAV6" s="68"/>
      <c r="DAW6" s="68"/>
      <c r="DAX6" s="68"/>
      <c r="DAY6" s="68"/>
      <c r="DAZ6" s="68"/>
      <c r="DBA6" s="68"/>
      <c r="DBB6" s="68"/>
      <c r="DBC6" s="68"/>
      <c r="DBD6" s="68"/>
      <c r="DBE6" s="68"/>
      <c r="DBF6" s="68"/>
      <c r="DBG6" s="68"/>
      <c r="DBH6" s="68"/>
      <c r="DBI6" s="68"/>
      <c r="DBJ6" s="68"/>
      <c r="DBK6" s="68"/>
      <c r="DBL6" s="68"/>
      <c r="DBM6" s="68"/>
      <c r="DBN6" s="68"/>
      <c r="DBO6" s="68"/>
      <c r="DBP6" s="68"/>
      <c r="DBQ6" s="68"/>
      <c r="DBR6" s="68"/>
      <c r="DBS6" s="68"/>
      <c r="DBT6" s="68"/>
      <c r="DBU6" s="68"/>
      <c r="DBV6" s="68"/>
      <c r="DBW6" s="68"/>
      <c r="DBX6" s="68"/>
      <c r="DBY6" s="68"/>
      <c r="DBZ6" s="68"/>
      <c r="DCA6" s="68"/>
      <c r="DCB6" s="68"/>
      <c r="DCC6" s="68"/>
      <c r="DCD6" s="68"/>
      <c r="DCE6" s="68"/>
      <c r="DCF6" s="68"/>
      <c r="DCG6" s="68"/>
      <c r="DCH6" s="68"/>
      <c r="DCI6" s="68"/>
      <c r="DCJ6" s="68"/>
      <c r="DCK6" s="68"/>
      <c r="DCL6" s="68"/>
      <c r="DCM6" s="68"/>
      <c r="DCN6" s="68"/>
      <c r="DCO6" s="68"/>
      <c r="DCP6" s="68"/>
      <c r="DCQ6" s="68"/>
      <c r="DCR6" s="68"/>
      <c r="DCS6" s="68"/>
      <c r="DCT6" s="68"/>
      <c r="DCU6" s="68"/>
      <c r="DCV6" s="68"/>
      <c r="DCW6" s="68"/>
      <c r="DCX6" s="68"/>
      <c r="DCY6" s="68"/>
      <c r="DCZ6" s="68"/>
      <c r="DDA6" s="68"/>
      <c r="DDB6" s="68"/>
      <c r="DDC6" s="68"/>
      <c r="DDD6" s="68"/>
      <c r="DDE6" s="68"/>
      <c r="DDF6" s="68"/>
      <c r="DDG6" s="68"/>
      <c r="DDH6" s="68"/>
      <c r="DDI6" s="68"/>
      <c r="DDJ6" s="68"/>
      <c r="DDK6" s="68"/>
      <c r="DDL6" s="68"/>
      <c r="DDM6" s="68"/>
      <c r="DDN6" s="68"/>
      <c r="DDO6" s="68"/>
      <c r="DDP6" s="68"/>
      <c r="DDQ6" s="68"/>
      <c r="DDR6" s="68"/>
      <c r="DDS6" s="68"/>
      <c r="DDT6" s="68"/>
      <c r="DDU6" s="68"/>
      <c r="DDV6" s="68"/>
      <c r="DDW6" s="68"/>
      <c r="DDX6" s="68"/>
      <c r="DDY6" s="68"/>
      <c r="DDZ6" s="68"/>
      <c r="DEA6" s="68"/>
      <c r="DEB6" s="68"/>
      <c r="DEC6" s="68"/>
      <c r="DED6" s="68"/>
      <c r="DEE6" s="68"/>
      <c r="DEF6" s="68"/>
      <c r="DEG6" s="68"/>
      <c r="DEH6" s="68"/>
      <c r="DEI6" s="68"/>
      <c r="DEJ6" s="68"/>
      <c r="DEK6" s="68"/>
      <c r="DEL6" s="68"/>
      <c r="DEM6" s="68"/>
      <c r="DEN6" s="68"/>
      <c r="DEO6" s="68"/>
      <c r="DEP6" s="68"/>
      <c r="DEQ6" s="68"/>
      <c r="DER6" s="68"/>
      <c r="DES6" s="68"/>
      <c r="DET6" s="68"/>
      <c r="DEU6" s="68"/>
      <c r="DEV6" s="68"/>
      <c r="DEW6" s="68"/>
      <c r="DEX6" s="68"/>
      <c r="DEY6" s="68"/>
      <c r="DEZ6" s="68"/>
      <c r="DFA6" s="68"/>
      <c r="DFB6" s="68"/>
      <c r="DFC6" s="68"/>
      <c r="DFD6" s="68"/>
      <c r="DFE6" s="68"/>
      <c r="DFF6" s="68"/>
      <c r="DFG6" s="68"/>
      <c r="DFH6" s="68"/>
      <c r="DFI6" s="68"/>
      <c r="DFJ6" s="68"/>
      <c r="DFK6" s="68"/>
      <c r="DFL6" s="68"/>
      <c r="DFM6" s="68"/>
      <c r="DFN6" s="68"/>
      <c r="DFO6" s="68"/>
      <c r="DFP6" s="68"/>
      <c r="DFQ6" s="68"/>
      <c r="DFR6" s="68"/>
      <c r="DFS6" s="68"/>
      <c r="DFT6" s="68"/>
      <c r="DFU6" s="68"/>
      <c r="DFV6" s="68"/>
      <c r="DFW6" s="68"/>
      <c r="DFX6" s="68"/>
      <c r="DFY6" s="68"/>
      <c r="DFZ6" s="68"/>
      <c r="DGA6" s="68"/>
      <c r="DGB6" s="68"/>
      <c r="DGC6" s="68"/>
      <c r="DGD6" s="68"/>
      <c r="DGE6" s="68"/>
      <c r="DGF6" s="68"/>
      <c r="DGG6" s="68"/>
      <c r="DGH6" s="68"/>
      <c r="DGI6" s="68"/>
      <c r="DGJ6" s="68"/>
      <c r="DGK6" s="68"/>
      <c r="DGL6" s="68"/>
      <c r="DGM6" s="68"/>
      <c r="DGN6" s="68"/>
      <c r="DGO6" s="68"/>
      <c r="DGP6" s="68"/>
      <c r="DGQ6" s="68"/>
      <c r="DGR6" s="68"/>
      <c r="DGS6" s="68"/>
      <c r="DGT6" s="68"/>
      <c r="DGU6" s="68"/>
      <c r="DGV6" s="68"/>
      <c r="DGW6" s="68"/>
      <c r="DGX6" s="68"/>
      <c r="DGY6" s="68"/>
      <c r="DGZ6" s="68"/>
      <c r="DHA6" s="68"/>
      <c r="DHB6" s="68"/>
      <c r="DHC6" s="68"/>
      <c r="DHD6" s="68"/>
      <c r="DHE6" s="68"/>
      <c r="DHF6" s="68"/>
      <c r="DHG6" s="68"/>
      <c r="DHH6" s="68"/>
      <c r="DHI6" s="68"/>
      <c r="DHJ6" s="68"/>
      <c r="DHK6" s="68"/>
      <c r="DHL6" s="68"/>
      <c r="DHM6" s="68"/>
      <c r="DHN6" s="68"/>
      <c r="DHO6" s="68"/>
      <c r="DHP6" s="68"/>
      <c r="DHQ6" s="68"/>
      <c r="DHR6" s="68"/>
      <c r="DHS6" s="68"/>
      <c r="DHT6" s="68"/>
      <c r="DHU6" s="68"/>
      <c r="DHV6" s="68"/>
      <c r="DHW6" s="68"/>
      <c r="DHX6" s="68"/>
      <c r="DHY6" s="68"/>
      <c r="DHZ6" s="68"/>
      <c r="DIA6" s="68"/>
      <c r="DIB6" s="68"/>
      <c r="DIC6" s="68"/>
      <c r="DID6" s="68"/>
      <c r="DIE6" s="68"/>
      <c r="DIF6" s="68"/>
      <c r="DIG6" s="68"/>
      <c r="DIH6" s="68"/>
      <c r="DII6" s="68"/>
      <c r="DIJ6" s="68"/>
      <c r="DIK6" s="68"/>
      <c r="DIL6" s="68"/>
      <c r="DIM6" s="68"/>
      <c r="DIN6" s="68"/>
      <c r="DIO6" s="68"/>
      <c r="DIP6" s="68"/>
      <c r="DIQ6" s="68"/>
      <c r="DIR6" s="68"/>
      <c r="DIS6" s="68"/>
      <c r="DIT6" s="68"/>
      <c r="DIU6" s="68"/>
      <c r="DIV6" s="68"/>
      <c r="DIW6" s="68"/>
      <c r="DIX6" s="68"/>
      <c r="DIY6" s="68"/>
      <c r="DIZ6" s="68"/>
      <c r="DJA6" s="68"/>
      <c r="DJB6" s="68"/>
      <c r="DJC6" s="68"/>
      <c r="DJD6" s="68"/>
      <c r="DJE6" s="68"/>
      <c r="DJF6" s="68"/>
      <c r="DJG6" s="68"/>
      <c r="DJH6" s="68"/>
      <c r="DJI6" s="68"/>
      <c r="DJJ6" s="68"/>
      <c r="DJK6" s="68"/>
      <c r="DJL6" s="68"/>
      <c r="DJM6" s="68"/>
      <c r="DJN6" s="68"/>
      <c r="DJO6" s="68"/>
      <c r="DJP6" s="68"/>
      <c r="DJQ6" s="68"/>
      <c r="DJR6" s="68"/>
      <c r="DJS6" s="68"/>
      <c r="DJT6" s="68"/>
      <c r="DJU6" s="68"/>
      <c r="DJV6" s="68"/>
      <c r="DJW6" s="68"/>
      <c r="DJX6" s="68"/>
      <c r="DJY6" s="68"/>
      <c r="DJZ6" s="68"/>
      <c r="DKA6" s="68"/>
      <c r="DKB6" s="68"/>
      <c r="DKC6" s="68"/>
      <c r="DKD6" s="68"/>
      <c r="DKE6" s="68"/>
      <c r="DKF6" s="68"/>
      <c r="DKG6" s="68"/>
      <c r="DKH6" s="68"/>
      <c r="DKI6" s="68"/>
      <c r="DKJ6" s="68"/>
      <c r="DKK6" s="68"/>
      <c r="DKL6" s="68"/>
      <c r="DKM6" s="68"/>
      <c r="DKN6" s="68"/>
      <c r="DKO6" s="68"/>
      <c r="DKP6" s="68"/>
      <c r="DKQ6" s="68"/>
      <c r="DKR6" s="68"/>
      <c r="DKS6" s="68"/>
      <c r="DKT6" s="68"/>
      <c r="DKU6" s="68"/>
      <c r="DKV6" s="68"/>
      <c r="DKW6" s="68"/>
      <c r="DKX6" s="68"/>
      <c r="DKY6" s="68"/>
      <c r="DKZ6" s="68"/>
      <c r="DLA6" s="68"/>
      <c r="DLB6" s="68"/>
      <c r="DLC6" s="68"/>
      <c r="DLD6" s="68"/>
      <c r="DLE6" s="68"/>
      <c r="DLF6" s="68"/>
      <c r="DLG6" s="68"/>
      <c r="DLH6" s="68"/>
      <c r="DLI6" s="68"/>
      <c r="DLJ6" s="68"/>
      <c r="DLK6" s="68"/>
      <c r="DLL6" s="68"/>
      <c r="DLM6" s="68"/>
      <c r="DLN6" s="68"/>
      <c r="DLO6" s="68"/>
      <c r="DLP6" s="68"/>
      <c r="DLQ6" s="68"/>
      <c r="DLR6" s="68"/>
      <c r="DLS6" s="68"/>
      <c r="DLT6" s="68"/>
      <c r="DLU6" s="68"/>
      <c r="DLV6" s="68"/>
      <c r="DLW6" s="68"/>
      <c r="DLX6" s="68"/>
      <c r="DLY6" s="68"/>
      <c r="DLZ6" s="68"/>
      <c r="DMA6" s="68"/>
      <c r="DMB6" s="68"/>
      <c r="DMC6" s="68"/>
      <c r="DMD6" s="68"/>
      <c r="DME6" s="68"/>
      <c r="DMF6" s="68"/>
      <c r="DMG6" s="68"/>
      <c r="DMH6" s="68"/>
      <c r="DMI6" s="68"/>
      <c r="DMJ6" s="68"/>
      <c r="DMK6" s="68"/>
      <c r="DML6" s="68"/>
      <c r="DMM6" s="68"/>
      <c r="DMN6" s="68"/>
      <c r="DMO6" s="68"/>
      <c r="DMP6" s="68"/>
      <c r="DMQ6" s="68"/>
      <c r="DMR6" s="68"/>
      <c r="DMS6" s="68"/>
      <c r="DMT6" s="68"/>
      <c r="DMU6" s="68"/>
      <c r="DMV6" s="68"/>
      <c r="DMW6" s="68"/>
      <c r="DMX6" s="68"/>
      <c r="DMY6" s="68"/>
      <c r="DMZ6" s="68"/>
      <c r="DNA6" s="68"/>
      <c r="DNB6" s="68"/>
      <c r="DNC6" s="68"/>
      <c r="DND6" s="68"/>
      <c r="DNE6" s="68"/>
      <c r="DNF6" s="68"/>
      <c r="DNG6" s="68"/>
      <c r="DNH6" s="68"/>
      <c r="DNI6" s="68"/>
      <c r="DNJ6" s="68"/>
      <c r="DNK6" s="68"/>
      <c r="DNL6" s="68"/>
      <c r="DNM6" s="68"/>
      <c r="DNN6" s="68"/>
      <c r="DNO6" s="68"/>
      <c r="DNP6" s="68"/>
      <c r="DNQ6" s="68"/>
      <c r="DNR6" s="68"/>
      <c r="DNS6" s="68"/>
      <c r="DNT6" s="68"/>
      <c r="DNU6" s="68"/>
      <c r="DNV6" s="68"/>
      <c r="DNW6" s="68"/>
      <c r="DNX6" s="68"/>
      <c r="DNY6" s="68"/>
      <c r="DNZ6" s="68"/>
      <c r="DOA6" s="68"/>
      <c r="DOB6" s="68"/>
      <c r="DOC6" s="68"/>
      <c r="DOD6" s="68"/>
      <c r="DOE6" s="68"/>
      <c r="DOF6" s="68"/>
      <c r="DOG6" s="68"/>
      <c r="DOH6" s="68"/>
      <c r="DOI6" s="68"/>
      <c r="DOJ6" s="68"/>
      <c r="DOK6" s="68"/>
      <c r="DOL6" s="68"/>
      <c r="DOM6" s="68"/>
      <c r="DON6" s="68"/>
      <c r="DOO6" s="68"/>
      <c r="DOP6" s="68"/>
      <c r="DOQ6" s="68"/>
      <c r="DOR6" s="68"/>
      <c r="DOS6" s="68"/>
      <c r="DOT6" s="68"/>
      <c r="DOU6" s="68"/>
      <c r="DOV6" s="68"/>
      <c r="DOW6" s="68"/>
      <c r="DOX6" s="68"/>
      <c r="DOY6" s="68"/>
      <c r="DOZ6" s="68"/>
      <c r="DPA6" s="68"/>
      <c r="DPB6" s="68"/>
      <c r="DPC6" s="68"/>
      <c r="DPD6" s="68"/>
      <c r="DPE6" s="68"/>
      <c r="DPF6" s="68"/>
      <c r="DPG6" s="68"/>
      <c r="DPH6" s="68"/>
      <c r="DPI6" s="68"/>
      <c r="DPJ6" s="68"/>
      <c r="DPK6" s="68"/>
      <c r="DPL6" s="68"/>
      <c r="DPM6" s="68"/>
      <c r="DPN6" s="68"/>
      <c r="DPO6" s="68"/>
      <c r="DPP6" s="68"/>
      <c r="DPQ6" s="68"/>
      <c r="DPR6" s="68"/>
      <c r="DPS6" s="68"/>
      <c r="DPT6" s="68"/>
      <c r="DPU6" s="68"/>
      <c r="DPV6" s="68"/>
      <c r="DPW6" s="68"/>
      <c r="DPX6" s="68"/>
      <c r="DPY6" s="68"/>
      <c r="DPZ6" s="68"/>
      <c r="DQA6" s="68"/>
      <c r="DQB6" s="68"/>
      <c r="DQC6" s="68"/>
      <c r="DQD6" s="68"/>
      <c r="DQE6" s="68"/>
      <c r="DQF6" s="68"/>
      <c r="DQG6" s="68"/>
      <c r="DQH6" s="68"/>
      <c r="DQI6" s="68"/>
      <c r="DQJ6" s="68"/>
      <c r="DQK6" s="68"/>
      <c r="DQL6" s="68"/>
      <c r="DQM6" s="68"/>
      <c r="DQN6" s="68"/>
      <c r="DQO6" s="68"/>
      <c r="DQP6" s="68"/>
      <c r="DQQ6" s="68"/>
      <c r="DQR6" s="68"/>
      <c r="DQS6" s="68"/>
      <c r="DQT6" s="68"/>
      <c r="DQU6" s="68"/>
      <c r="DQV6" s="68"/>
      <c r="DQW6" s="68"/>
      <c r="DQX6" s="68"/>
      <c r="DQY6" s="68"/>
      <c r="DQZ6" s="68"/>
      <c r="DRA6" s="68"/>
      <c r="DRB6" s="68"/>
      <c r="DRC6" s="68"/>
      <c r="DRD6" s="68"/>
      <c r="DRE6" s="68"/>
      <c r="DRF6" s="68"/>
      <c r="DRG6" s="68"/>
      <c r="DRH6" s="68"/>
      <c r="DRI6" s="68"/>
      <c r="DRJ6" s="68"/>
      <c r="DRK6" s="68"/>
      <c r="DRL6" s="68"/>
      <c r="DRM6" s="68"/>
      <c r="DRN6" s="68"/>
      <c r="DRO6" s="68"/>
      <c r="DRP6" s="68"/>
      <c r="DRQ6" s="68"/>
      <c r="DRR6" s="68"/>
      <c r="DRS6" s="68"/>
      <c r="DRT6" s="68"/>
      <c r="DRU6" s="68"/>
      <c r="DRV6" s="68"/>
      <c r="DRW6" s="68"/>
      <c r="DRX6" s="68"/>
      <c r="DRY6" s="68"/>
      <c r="DRZ6" s="68"/>
      <c r="DSA6" s="68"/>
      <c r="DSB6" s="68"/>
      <c r="DSC6" s="68"/>
      <c r="DSD6" s="68"/>
      <c r="DSE6" s="68"/>
      <c r="DSF6" s="68"/>
      <c r="DSG6" s="68"/>
      <c r="DSH6" s="68"/>
      <c r="DSI6" s="68"/>
      <c r="DSJ6" s="68"/>
      <c r="DSK6" s="68"/>
      <c r="DSL6" s="68"/>
      <c r="DSM6" s="68"/>
      <c r="DSN6" s="68"/>
      <c r="DSO6" s="68"/>
      <c r="DSP6" s="68"/>
      <c r="DSQ6" s="68"/>
      <c r="DSR6" s="68"/>
      <c r="DSS6" s="68"/>
      <c r="DST6" s="68"/>
      <c r="DSU6" s="68"/>
      <c r="DSV6" s="68"/>
      <c r="DSW6" s="68"/>
      <c r="DSX6" s="68"/>
      <c r="DSY6" s="68"/>
      <c r="DSZ6" s="68"/>
      <c r="DTA6" s="68"/>
      <c r="DTB6" s="68"/>
      <c r="DTC6" s="68"/>
      <c r="DTD6" s="68"/>
      <c r="DTE6" s="68"/>
      <c r="DTF6" s="68"/>
      <c r="DTG6" s="68"/>
      <c r="DTH6" s="68"/>
      <c r="DTI6" s="68"/>
      <c r="DTJ6" s="68"/>
      <c r="DTK6" s="68"/>
      <c r="DTL6" s="68"/>
      <c r="DTM6" s="68"/>
      <c r="DTN6" s="68"/>
      <c r="DTO6" s="68"/>
      <c r="DTP6" s="68"/>
      <c r="DTQ6" s="68"/>
      <c r="DTR6" s="68"/>
      <c r="DTS6" s="68"/>
      <c r="DTT6" s="68"/>
      <c r="DTU6" s="68"/>
      <c r="DTV6" s="68"/>
      <c r="DTW6" s="68"/>
      <c r="DTX6" s="68"/>
      <c r="DTY6" s="68"/>
      <c r="DTZ6" s="68"/>
      <c r="DUA6" s="68"/>
      <c r="DUB6" s="68"/>
      <c r="DUC6" s="68"/>
      <c r="DUD6" s="68"/>
      <c r="DUE6" s="68"/>
      <c r="DUF6" s="68"/>
      <c r="DUG6" s="68"/>
      <c r="DUH6" s="68"/>
      <c r="DUI6" s="68"/>
      <c r="DUJ6" s="68"/>
      <c r="DUK6" s="68"/>
      <c r="DUL6" s="68"/>
      <c r="DUM6" s="68"/>
      <c r="DUN6" s="68"/>
      <c r="DUO6" s="68"/>
      <c r="DUP6" s="68"/>
      <c r="DUQ6" s="68"/>
      <c r="DUR6" s="68"/>
      <c r="DUS6" s="68"/>
      <c r="DUT6" s="68"/>
      <c r="DUU6" s="68"/>
      <c r="DUV6" s="68"/>
      <c r="DUW6" s="68"/>
      <c r="DUX6" s="68"/>
      <c r="DUY6" s="68"/>
      <c r="DUZ6" s="68"/>
      <c r="DVA6" s="68"/>
      <c r="DVB6" s="68"/>
      <c r="DVC6" s="68"/>
      <c r="DVD6" s="68"/>
      <c r="DVE6" s="68"/>
      <c r="DVF6" s="68"/>
      <c r="DVG6" s="68"/>
      <c r="DVH6" s="68"/>
      <c r="DVI6" s="68"/>
      <c r="DVJ6" s="68"/>
      <c r="DVK6" s="68"/>
      <c r="DVL6" s="68"/>
      <c r="DVM6" s="68"/>
      <c r="DVN6" s="68"/>
      <c r="DVO6" s="68"/>
      <c r="DVP6" s="68"/>
      <c r="DVQ6" s="68"/>
      <c r="DVR6" s="68"/>
      <c r="DVS6" s="68"/>
      <c r="DVT6" s="68"/>
      <c r="DVU6" s="68"/>
      <c r="DVV6" s="68"/>
      <c r="DVW6" s="68"/>
      <c r="DVX6" s="68"/>
      <c r="DVY6" s="68"/>
      <c r="DVZ6" s="68"/>
      <c r="DWA6" s="68"/>
      <c r="DWB6" s="68"/>
      <c r="DWC6" s="68"/>
      <c r="DWD6" s="68"/>
      <c r="DWE6" s="68"/>
      <c r="DWF6" s="68"/>
      <c r="DWG6" s="68"/>
      <c r="DWH6" s="68"/>
      <c r="DWI6" s="68"/>
      <c r="DWJ6" s="68"/>
      <c r="DWK6" s="68"/>
      <c r="DWL6" s="68"/>
      <c r="DWM6" s="68"/>
      <c r="DWN6" s="68"/>
      <c r="DWO6" s="68"/>
      <c r="DWP6" s="68"/>
      <c r="DWQ6" s="68"/>
      <c r="DWR6" s="68"/>
      <c r="DWS6" s="68"/>
      <c r="DWT6" s="68"/>
      <c r="DWU6" s="68"/>
      <c r="DWV6" s="68"/>
      <c r="DWW6" s="68"/>
      <c r="DWX6" s="68"/>
      <c r="DWY6" s="68"/>
      <c r="DWZ6" s="68"/>
      <c r="DXA6" s="68"/>
      <c r="DXB6" s="68"/>
      <c r="DXC6" s="68"/>
      <c r="DXD6" s="68"/>
      <c r="DXE6" s="68"/>
      <c r="DXF6" s="68"/>
      <c r="DXG6" s="68"/>
      <c r="DXH6" s="68"/>
      <c r="DXI6" s="68"/>
      <c r="DXJ6" s="68"/>
      <c r="DXK6" s="68"/>
      <c r="DXL6" s="68"/>
      <c r="DXM6" s="68"/>
      <c r="DXN6" s="68"/>
      <c r="DXO6" s="68"/>
      <c r="DXP6" s="68"/>
      <c r="DXQ6" s="68"/>
      <c r="DXR6" s="68"/>
      <c r="DXS6" s="68"/>
      <c r="DXT6" s="68"/>
      <c r="DXU6" s="68"/>
      <c r="DXV6" s="68"/>
      <c r="DXW6" s="68"/>
      <c r="DXX6" s="68"/>
      <c r="DXY6" s="68"/>
      <c r="DXZ6" s="68"/>
      <c r="DYA6" s="68"/>
      <c r="DYB6" s="68"/>
      <c r="DYC6" s="68"/>
      <c r="DYD6" s="68"/>
      <c r="DYE6" s="68"/>
      <c r="DYF6" s="68"/>
      <c r="DYG6" s="68"/>
      <c r="DYH6" s="68"/>
      <c r="DYI6" s="68"/>
      <c r="DYJ6" s="68"/>
      <c r="DYK6" s="68"/>
      <c r="DYL6" s="68"/>
      <c r="DYM6" s="68"/>
      <c r="DYN6" s="68"/>
      <c r="DYO6" s="68"/>
      <c r="DYP6" s="68"/>
      <c r="DYQ6" s="68"/>
      <c r="DYR6" s="68"/>
      <c r="DYS6" s="68"/>
      <c r="DYT6" s="68"/>
      <c r="DYU6" s="68"/>
      <c r="DYV6" s="68"/>
      <c r="DYW6" s="68"/>
      <c r="DYX6" s="68"/>
      <c r="DYY6" s="68"/>
      <c r="DYZ6" s="68"/>
      <c r="DZA6" s="68"/>
      <c r="DZB6" s="68"/>
      <c r="DZC6" s="68"/>
      <c r="DZD6" s="68"/>
      <c r="DZE6" s="68"/>
      <c r="DZF6" s="68"/>
      <c r="DZG6" s="68"/>
      <c r="DZH6" s="68"/>
      <c r="DZI6" s="68"/>
      <c r="DZJ6" s="68"/>
      <c r="DZK6" s="68"/>
      <c r="DZL6" s="68"/>
      <c r="DZM6" s="68"/>
      <c r="DZN6" s="68"/>
      <c r="DZO6" s="68"/>
      <c r="DZP6" s="68"/>
      <c r="DZQ6" s="68"/>
      <c r="DZR6" s="68"/>
      <c r="DZS6" s="68"/>
      <c r="DZT6" s="68"/>
      <c r="DZU6" s="68"/>
      <c r="DZV6" s="68"/>
      <c r="DZW6" s="68"/>
      <c r="DZX6" s="68"/>
      <c r="DZY6" s="68"/>
      <c r="DZZ6" s="68"/>
      <c r="EAA6" s="68"/>
      <c r="EAB6" s="68"/>
      <c r="EAC6" s="68"/>
      <c r="EAD6" s="68"/>
      <c r="EAE6" s="68"/>
      <c r="EAF6" s="68"/>
      <c r="EAG6" s="68"/>
      <c r="EAH6" s="68"/>
      <c r="EAI6" s="68"/>
      <c r="EAJ6" s="68"/>
      <c r="EAK6" s="68"/>
      <c r="EAL6" s="68"/>
      <c r="EAM6" s="68"/>
      <c r="EAN6" s="68"/>
      <c r="EAO6" s="68"/>
      <c r="EAP6" s="68"/>
      <c r="EAQ6" s="68"/>
      <c r="EAR6" s="68"/>
      <c r="EAS6" s="68"/>
      <c r="EAT6" s="68"/>
      <c r="EAU6" s="68"/>
      <c r="EAV6" s="68"/>
      <c r="EAW6" s="68"/>
      <c r="EAX6" s="68"/>
      <c r="EAY6" s="68"/>
      <c r="EAZ6" s="68"/>
      <c r="EBA6" s="68"/>
      <c r="EBB6" s="68"/>
      <c r="EBC6" s="68"/>
      <c r="EBD6" s="68"/>
      <c r="EBE6" s="68"/>
      <c r="EBF6" s="68"/>
      <c r="EBG6" s="68"/>
      <c r="EBH6" s="68"/>
      <c r="EBI6" s="68"/>
      <c r="EBJ6" s="68"/>
      <c r="EBK6" s="68"/>
      <c r="EBL6" s="68"/>
      <c r="EBM6" s="68"/>
      <c r="EBN6" s="68"/>
      <c r="EBO6" s="68"/>
      <c r="EBP6" s="68"/>
      <c r="EBQ6" s="68"/>
      <c r="EBR6" s="68"/>
      <c r="EBS6" s="68"/>
      <c r="EBT6" s="68"/>
      <c r="EBU6" s="68"/>
      <c r="EBV6" s="68"/>
      <c r="EBW6" s="68"/>
      <c r="EBX6" s="68"/>
      <c r="EBY6" s="68"/>
      <c r="EBZ6" s="68"/>
      <c r="ECA6" s="68"/>
      <c r="ECB6" s="68"/>
      <c r="ECC6" s="68"/>
      <c r="ECD6" s="68"/>
      <c r="ECE6" s="68"/>
      <c r="ECF6" s="68"/>
      <c r="ECG6" s="68"/>
      <c r="ECH6" s="68"/>
      <c r="ECI6" s="68"/>
      <c r="ECJ6" s="68"/>
      <c r="ECK6" s="68"/>
      <c r="ECL6" s="68"/>
      <c r="ECM6" s="68"/>
      <c r="ECN6" s="68"/>
      <c r="ECO6" s="68"/>
      <c r="ECP6" s="68"/>
      <c r="ECQ6" s="68"/>
      <c r="ECR6" s="68"/>
      <c r="ECS6" s="68"/>
      <c r="ECT6" s="68"/>
      <c r="ECU6" s="68"/>
      <c r="ECV6" s="68"/>
      <c r="ECW6" s="68"/>
      <c r="ECX6" s="68"/>
      <c r="ECY6" s="68"/>
      <c r="ECZ6" s="68"/>
      <c r="EDA6" s="68"/>
      <c r="EDB6" s="68"/>
      <c r="EDC6" s="68"/>
      <c r="EDD6" s="68"/>
      <c r="EDE6" s="68"/>
      <c r="EDF6" s="68"/>
      <c r="EDG6" s="68"/>
      <c r="EDH6" s="68"/>
      <c r="EDI6" s="68"/>
      <c r="EDJ6" s="68"/>
      <c r="EDK6" s="68"/>
      <c r="EDL6" s="68"/>
      <c r="EDM6" s="68"/>
      <c r="EDN6" s="68"/>
      <c r="EDO6" s="68"/>
      <c r="EDP6" s="68"/>
      <c r="EDQ6" s="68"/>
      <c r="EDR6" s="68"/>
      <c r="EDS6" s="68"/>
      <c r="EDT6" s="68"/>
      <c r="EDU6" s="68"/>
      <c r="EDV6" s="68"/>
      <c r="EDW6" s="68"/>
      <c r="EDX6" s="68"/>
      <c r="EDY6" s="68"/>
      <c r="EDZ6" s="68"/>
      <c r="EEA6" s="68"/>
      <c r="EEB6" s="68"/>
      <c r="EEC6" s="68"/>
      <c r="EED6" s="68"/>
      <c r="EEE6" s="68"/>
      <c r="EEF6" s="68"/>
      <c r="EEG6" s="68"/>
      <c r="EEH6" s="68"/>
      <c r="EEI6" s="68"/>
      <c r="EEJ6" s="68"/>
      <c r="EEK6" s="68"/>
      <c r="EEL6" s="68"/>
      <c r="EEM6" s="68"/>
      <c r="EEN6" s="68"/>
      <c r="EEO6" s="68"/>
      <c r="EEP6" s="68"/>
      <c r="EEQ6" s="68"/>
      <c r="EER6" s="68"/>
      <c r="EES6" s="68"/>
      <c r="EET6" s="68"/>
      <c r="EEU6" s="68"/>
      <c r="EEV6" s="68"/>
      <c r="EEW6" s="68"/>
      <c r="EEX6" s="68"/>
      <c r="EEY6" s="68"/>
      <c r="EEZ6" s="68"/>
      <c r="EFA6" s="68"/>
      <c r="EFB6" s="68"/>
      <c r="EFC6" s="68"/>
      <c r="EFD6" s="68"/>
      <c r="EFE6" s="68"/>
      <c r="EFF6" s="68"/>
      <c r="EFG6" s="68"/>
      <c r="EFH6" s="68"/>
      <c r="EFI6" s="68"/>
      <c r="EFJ6" s="68"/>
      <c r="EFK6" s="68"/>
      <c r="EFL6" s="68"/>
      <c r="EFM6" s="68"/>
      <c r="EFN6" s="68"/>
      <c r="EFO6" s="68"/>
      <c r="EFP6" s="68"/>
      <c r="EFQ6" s="68"/>
      <c r="EFR6" s="68"/>
      <c r="EFS6" s="68"/>
      <c r="EFT6" s="68"/>
      <c r="EFU6" s="68"/>
      <c r="EFV6" s="68"/>
      <c r="EFW6" s="68"/>
      <c r="EFX6" s="68"/>
      <c r="EFY6" s="68"/>
      <c r="EFZ6" s="68"/>
      <c r="EGA6" s="68"/>
      <c r="EGB6" s="68"/>
      <c r="EGC6" s="68"/>
      <c r="EGD6" s="68"/>
      <c r="EGE6" s="68"/>
      <c r="EGF6" s="68"/>
      <c r="EGG6" s="68"/>
      <c r="EGH6" s="68"/>
      <c r="EGI6" s="68"/>
      <c r="EGJ6" s="68"/>
      <c r="EGK6" s="68"/>
      <c r="EGL6" s="68"/>
      <c r="EGM6" s="68"/>
      <c r="EGN6" s="68"/>
      <c r="EGO6" s="68"/>
      <c r="EGP6" s="68"/>
      <c r="EGQ6" s="68"/>
      <c r="EGR6" s="68"/>
      <c r="EGS6" s="68"/>
      <c r="EGT6" s="68"/>
      <c r="EGU6" s="68"/>
      <c r="EGV6" s="68"/>
      <c r="EGW6" s="68"/>
      <c r="EGX6" s="68"/>
      <c r="EGY6" s="68"/>
      <c r="EGZ6" s="68"/>
      <c r="EHA6" s="68"/>
      <c r="EHB6" s="68"/>
      <c r="EHC6" s="68"/>
      <c r="EHD6" s="68"/>
      <c r="EHE6" s="68"/>
      <c r="EHF6" s="68"/>
      <c r="EHG6" s="68"/>
      <c r="EHH6" s="68"/>
      <c r="EHI6" s="68"/>
      <c r="EHJ6" s="68"/>
      <c r="EHK6" s="68"/>
      <c r="EHL6" s="68"/>
      <c r="EHM6" s="68"/>
      <c r="EHN6" s="68"/>
      <c r="EHO6" s="68"/>
      <c r="EHP6" s="68"/>
      <c r="EHQ6" s="68"/>
      <c r="EHR6" s="68"/>
      <c r="EHS6" s="68"/>
      <c r="EHT6" s="68"/>
      <c r="EHU6" s="68"/>
      <c r="EHV6" s="68"/>
      <c r="EHW6" s="68"/>
      <c r="EHX6" s="68"/>
      <c r="EHY6" s="68"/>
      <c r="EHZ6" s="68"/>
      <c r="EIA6" s="68"/>
      <c r="EIB6" s="68"/>
      <c r="EIC6" s="68"/>
      <c r="EID6" s="68"/>
      <c r="EIE6" s="68"/>
      <c r="EIF6" s="68"/>
      <c r="EIG6" s="68"/>
      <c r="EIH6" s="68"/>
      <c r="EII6" s="68"/>
      <c r="EIJ6" s="68"/>
      <c r="EIK6" s="68"/>
      <c r="EIL6" s="68"/>
      <c r="EIM6" s="68"/>
      <c r="EIN6" s="68"/>
      <c r="EIO6" s="68"/>
      <c r="EIP6" s="68"/>
      <c r="EIQ6" s="68"/>
      <c r="EIR6" s="68"/>
      <c r="EIS6" s="68"/>
      <c r="EIT6" s="68"/>
      <c r="EIU6" s="68"/>
      <c r="EIV6" s="68"/>
      <c r="EIW6" s="68"/>
      <c r="EIX6" s="68"/>
      <c r="EIY6" s="68"/>
      <c r="EIZ6" s="68"/>
      <c r="EJA6" s="68"/>
      <c r="EJB6" s="68"/>
      <c r="EJC6" s="68"/>
      <c r="EJD6" s="68"/>
      <c r="EJE6" s="68"/>
      <c r="EJF6" s="68"/>
      <c r="EJG6" s="68"/>
      <c r="EJH6" s="68"/>
      <c r="EJI6" s="68"/>
      <c r="EJJ6" s="68"/>
      <c r="EJK6" s="68"/>
      <c r="EJL6" s="68"/>
      <c r="EJM6" s="68"/>
      <c r="EJN6" s="68"/>
      <c r="EJO6" s="68"/>
      <c r="EJP6" s="68"/>
      <c r="EJQ6" s="68"/>
      <c r="EJR6" s="68"/>
      <c r="EJS6" s="68"/>
      <c r="EJT6" s="68"/>
      <c r="EJU6" s="68"/>
      <c r="EJV6" s="68"/>
      <c r="EJW6" s="68"/>
      <c r="EJX6" s="68"/>
      <c r="EJY6" s="68"/>
      <c r="EJZ6" s="68"/>
      <c r="EKA6" s="68"/>
      <c r="EKB6" s="68"/>
      <c r="EKC6" s="68"/>
      <c r="EKD6" s="68"/>
      <c r="EKE6" s="68"/>
      <c r="EKF6" s="68"/>
      <c r="EKG6" s="68"/>
      <c r="EKH6" s="68"/>
      <c r="EKI6" s="68"/>
      <c r="EKJ6" s="68"/>
      <c r="EKK6" s="68"/>
      <c r="EKL6" s="68"/>
      <c r="EKM6" s="68"/>
      <c r="EKN6" s="68"/>
      <c r="EKO6" s="68"/>
      <c r="EKP6" s="68"/>
      <c r="EKQ6" s="68"/>
      <c r="EKR6" s="68"/>
      <c r="EKS6" s="68"/>
      <c r="EKT6" s="68"/>
      <c r="EKU6" s="68"/>
      <c r="EKV6" s="68"/>
      <c r="EKW6" s="68"/>
      <c r="EKX6" s="68"/>
      <c r="EKY6" s="68"/>
      <c r="EKZ6" s="68"/>
      <c r="ELA6" s="68"/>
      <c r="ELB6" s="68"/>
      <c r="ELC6" s="68"/>
      <c r="ELD6" s="68"/>
      <c r="ELE6" s="68"/>
      <c r="ELF6" s="68"/>
      <c r="ELG6" s="68"/>
      <c r="ELH6" s="68"/>
      <c r="ELI6" s="68"/>
      <c r="ELJ6" s="68"/>
      <c r="ELK6" s="68"/>
      <c r="ELL6" s="68"/>
      <c r="ELM6" s="68"/>
      <c r="ELN6" s="68"/>
      <c r="ELO6" s="68"/>
      <c r="ELP6" s="68"/>
      <c r="ELQ6" s="68"/>
      <c r="ELR6" s="68"/>
      <c r="ELS6" s="68"/>
      <c r="ELT6" s="68"/>
      <c r="ELU6" s="68"/>
      <c r="ELV6" s="68"/>
      <c r="ELW6" s="68"/>
      <c r="ELX6" s="68"/>
      <c r="ELY6" s="68"/>
      <c r="ELZ6" s="68"/>
      <c r="EMA6" s="68"/>
      <c r="EMB6" s="68"/>
      <c r="EMC6" s="68"/>
      <c r="EMD6" s="68"/>
      <c r="EME6" s="68"/>
      <c r="EMF6" s="68"/>
      <c r="EMG6" s="68"/>
      <c r="EMH6" s="68"/>
      <c r="EMI6" s="68"/>
      <c r="EMJ6" s="68"/>
      <c r="EMK6" s="68"/>
      <c r="EML6" s="68"/>
      <c r="EMM6" s="68"/>
      <c r="EMN6" s="68"/>
      <c r="EMO6" s="68"/>
      <c r="EMP6" s="68"/>
      <c r="EMQ6" s="68"/>
      <c r="EMR6" s="68"/>
      <c r="EMS6" s="68"/>
      <c r="EMT6" s="68"/>
      <c r="EMU6" s="68"/>
      <c r="EMV6" s="68"/>
      <c r="EMW6" s="68"/>
      <c r="EMX6" s="68"/>
      <c r="EMY6" s="68"/>
      <c r="EMZ6" s="68"/>
      <c r="ENA6" s="68"/>
      <c r="ENB6" s="68"/>
      <c r="ENC6" s="68"/>
      <c r="END6" s="68"/>
      <c r="ENE6" s="68"/>
      <c r="ENF6" s="68"/>
      <c r="ENG6" s="68"/>
      <c r="ENH6" s="68"/>
      <c r="ENI6" s="68"/>
      <c r="ENJ6" s="68"/>
      <c r="ENK6" s="68"/>
      <c r="ENL6" s="68"/>
      <c r="ENM6" s="68"/>
      <c r="ENN6" s="68"/>
      <c r="ENO6" s="68"/>
      <c r="ENP6" s="68"/>
      <c r="ENQ6" s="68"/>
      <c r="ENR6" s="68"/>
      <c r="ENS6" s="68"/>
      <c r="ENT6" s="68"/>
      <c r="ENU6" s="68"/>
      <c r="ENV6" s="68"/>
      <c r="ENW6" s="68"/>
      <c r="ENX6" s="68"/>
      <c r="ENY6" s="68"/>
      <c r="ENZ6" s="68"/>
      <c r="EOA6" s="68"/>
      <c r="EOB6" s="68"/>
      <c r="EOC6" s="68"/>
      <c r="EOD6" s="68"/>
      <c r="EOE6" s="68"/>
      <c r="EOF6" s="68"/>
      <c r="EOG6" s="68"/>
      <c r="EOH6" s="68"/>
      <c r="EOI6" s="68"/>
      <c r="EOJ6" s="68"/>
      <c r="EOK6" s="68"/>
      <c r="EOL6" s="68"/>
      <c r="EOM6" s="68"/>
      <c r="EON6" s="68"/>
      <c r="EOO6" s="68"/>
      <c r="EOP6" s="68"/>
      <c r="EOQ6" s="68"/>
      <c r="EOR6" s="68"/>
      <c r="EOS6" s="68"/>
      <c r="EOT6" s="68"/>
      <c r="EOU6" s="68"/>
      <c r="EOV6" s="68"/>
      <c r="EOW6" s="68"/>
      <c r="EOX6" s="68"/>
      <c r="EOY6" s="68"/>
      <c r="EOZ6" s="68"/>
      <c r="EPA6" s="68"/>
      <c r="EPB6" s="68"/>
      <c r="EPC6" s="68"/>
      <c r="EPD6" s="68"/>
      <c r="EPE6" s="68"/>
      <c r="EPF6" s="68"/>
      <c r="EPG6" s="68"/>
      <c r="EPH6" s="68"/>
      <c r="EPI6" s="68"/>
      <c r="EPJ6" s="68"/>
      <c r="EPK6" s="68"/>
      <c r="EPL6" s="68"/>
      <c r="EPM6" s="68"/>
      <c r="EPN6" s="68"/>
      <c r="EPO6" s="68"/>
      <c r="EPP6" s="68"/>
      <c r="EPQ6" s="68"/>
      <c r="EPR6" s="68"/>
      <c r="EPS6" s="68"/>
      <c r="EPT6" s="68"/>
      <c r="EPU6" s="68"/>
      <c r="EPV6" s="68"/>
      <c r="EPW6" s="68"/>
      <c r="EPX6" s="68"/>
      <c r="EPY6" s="68"/>
      <c r="EPZ6" s="68"/>
      <c r="EQA6" s="68"/>
      <c r="EQB6" s="68"/>
      <c r="EQC6" s="68"/>
      <c r="EQD6" s="68"/>
      <c r="EQE6" s="68"/>
      <c r="EQF6" s="68"/>
      <c r="EQG6" s="68"/>
      <c r="EQH6" s="68"/>
      <c r="EQI6" s="68"/>
      <c r="EQJ6" s="68"/>
      <c r="EQK6" s="68"/>
      <c r="EQL6" s="68"/>
      <c r="EQM6" s="68"/>
      <c r="EQN6" s="68"/>
      <c r="EQO6" s="68"/>
      <c r="EQP6" s="68"/>
      <c r="EQQ6" s="68"/>
      <c r="EQR6" s="68"/>
      <c r="EQS6" s="68"/>
      <c r="EQT6" s="68"/>
      <c r="EQU6" s="68"/>
      <c r="EQV6" s="68"/>
      <c r="EQW6" s="68"/>
      <c r="EQX6" s="68"/>
      <c r="EQY6" s="68"/>
      <c r="EQZ6" s="68"/>
      <c r="ERA6" s="68"/>
      <c r="ERB6" s="68"/>
      <c r="ERC6" s="68"/>
      <c r="ERD6" s="68"/>
      <c r="ERE6" s="68"/>
      <c r="ERF6" s="68"/>
      <c r="ERG6" s="68"/>
      <c r="ERH6" s="68"/>
      <c r="ERI6" s="68"/>
      <c r="ERJ6" s="68"/>
      <c r="ERK6" s="68"/>
      <c r="ERL6" s="68"/>
      <c r="ERM6" s="68"/>
      <c r="ERN6" s="68"/>
      <c r="ERO6" s="68"/>
      <c r="ERP6" s="68"/>
      <c r="ERQ6" s="68"/>
      <c r="ERR6" s="68"/>
      <c r="ERS6" s="68"/>
      <c r="ERT6" s="68"/>
      <c r="ERU6" s="68"/>
      <c r="ERV6" s="68"/>
      <c r="ERW6" s="68"/>
      <c r="ERX6" s="68"/>
      <c r="ERY6" s="68"/>
      <c r="ERZ6" s="68"/>
      <c r="ESA6" s="68"/>
      <c r="ESB6" s="68"/>
      <c r="ESC6" s="68"/>
      <c r="ESD6" s="68"/>
      <c r="ESE6" s="68"/>
      <c r="ESF6" s="68"/>
      <c r="ESG6" s="68"/>
      <c r="ESH6" s="68"/>
      <c r="ESI6" s="68"/>
      <c r="ESJ6" s="68"/>
      <c r="ESK6" s="68"/>
      <c r="ESL6" s="68"/>
      <c r="ESM6" s="68"/>
      <c r="ESN6" s="68"/>
      <c r="ESO6" s="68"/>
      <c r="ESP6" s="68"/>
      <c r="ESQ6" s="68"/>
      <c r="ESR6" s="68"/>
      <c r="ESS6" s="68"/>
      <c r="EST6" s="68"/>
      <c r="ESU6" s="68"/>
      <c r="ESV6" s="68"/>
      <c r="ESW6" s="68"/>
      <c r="ESX6" s="68"/>
      <c r="ESY6" s="68"/>
      <c r="ESZ6" s="68"/>
      <c r="ETA6" s="68"/>
      <c r="ETB6" s="68"/>
      <c r="ETC6" s="68"/>
      <c r="ETD6" s="68"/>
      <c r="ETE6" s="68"/>
      <c r="ETF6" s="68"/>
      <c r="ETG6" s="68"/>
      <c r="ETH6" s="68"/>
      <c r="ETI6" s="68"/>
      <c r="ETJ6" s="68"/>
      <c r="ETK6" s="68"/>
      <c r="ETL6" s="68"/>
      <c r="ETM6" s="68"/>
      <c r="ETN6" s="68"/>
      <c r="ETO6" s="68"/>
      <c r="ETP6" s="68"/>
      <c r="ETQ6" s="68"/>
      <c r="ETR6" s="68"/>
      <c r="ETS6" s="68"/>
      <c r="ETT6" s="68"/>
      <c r="ETU6" s="68"/>
      <c r="ETV6" s="68"/>
      <c r="ETW6" s="68"/>
      <c r="ETX6" s="68"/>
      <c r="ETY6" s="68"/>
      <c r="ETZ6" s="68"/>
      <c r="EUA6" s="68"/>
      <c r="EUB6" s="68"/>
      <c r="EUC6" s="68"/>
      <c r="EUD6" s="68"/>
      <c r="EUE6" s="68"/>
      <c r="EUF6" s="68"/>
      <c r="EUG6" s="68"/>
      <c r="EUH6" s="68"/>
      <c r="EUI6" s="68"/>
      <c r="EUJ6" s="68"/>
      <c r="EUK6" s="68"/>
      <c r="EUL6" s="68"/>
      <c r="EUM6" s="68"/>
      <c r="EUN6" s="68"/>
      <c r="EUO6" s="68"/>
      <c r="EUP6" s="68"/>
      <c r="EUQ6" s="68"/>
      <c r="EUR6" s="68"/>
      <c r="EUS6" s="68"/>
      <c r="EUT6" s="68"/>
      <c r="EUU6" s="68"/>
      <c r="EUV6" s="68"/>
      <c r="EUW6" s="68"/>
      <c r="EUX6" s="68"/>
      <c r="EUY6" s="68"/>
      <c r="EUZ6" s="68"/>
      <c r="EVA6" s="68"/>
      <c r="EVB6" s="68"/>
      <c r="EVC6" s="68"/>
      <c r="EVD6" s="68"/>
      <c r="EVE6" s="68"/>
      <c r="EVF6" s="68"/>
      <c r="EVG6" s="68"/>
      <c r="EVH6" s="68"/>
      <c r="EVI6" s="68"/>
      <c r="EVJ6" s="68"/>
      <c r="EVK6" s="68"/>
      <c r="EVL6" s="68"/>
      <c r="EVM6" s="68"/>
      <c r="EVN6" s="68"/>
      <c r="EVO6" s="68"/>
      <c r="EVP6" s="68"/>
      <c r="EVQ6" s="68"/>
      <c r="EVR6" s="68"/>
      <c r="EVS6" s="68"/>
      <c r="EVT6" s="68"/>
      <c r="EVU6" s="68"/>
      <c r="EVV6" s="68"/>
      <c r="EVW6" s="68"/>
      <c r="EVX6" s="68"/>
      <c r="EVY6" s="68"/>
      <c r="EVZ6" s="68"/>
      <c r="EWA6" s="68"/>
      <c r="EWB6" s="68"/>
      <c r="EWC6" s="68"/>
      <c r="EWD6" s="68"/>
      <c r="EWE6" s="68"/>
      <c r="EWF6" s="68"/>
      <c r="EWG6" s="68"/>
      <c r="EWH6" s="68"/>
      <c r="EWI6" s="68"/>
      <c r="EWJ6" s="68"/>
      <c r="EWK6" s="68"/>
      <c r="EWL6" s="68"/>
      <c r="EWM6" s="68"/>
      <c r="EWN6" s="68"/>
      <c r="EWO6" s="68"/>
      <c r="EWP6" s="68"/>
      <c r="EWQ6" s="68"/>
      <c r="EWR6" s="68"/>
      <c r="EWS6" s="68"/>
      <c r="EWT6" s="68"/>
      <c r="EWU6" s="68"/>
      <c r="EWV6" s="68"/>
      <c r="EWW6" s="68"/>
      <c r="EWX6" s="68"/>
      <c r="EWY6" s="68"/>
      <c r="EWZ6" s="68"/>
      <c r="EXA6" s="68"/>
      <c r="EXB6" s="68"/>
      <c r="EXC6" s="68"/>
      <c r="EXD6" s="68"/>
      <c r="EXE6" s="68"/>
      <c r="EXF6" s="68"/>
      <c r="EXG6" s="68"/>
      <c r="EXH6" s="68"/>
      <c r="EXI6" s="68"/>
      <c r="EXJ6" s="68"/>
      <c r="EXK6" s="68"/>
      <c r="EXL6" s="68"/>
      <c r="EXM6" s="68"/>
      <c r="EXN6" s="68"/>
      <c r="EXO6" s="68"/>
      <c r="EXP6" s="68"/>
      <c r="EXQ6" s="68"/>
      <c r="EXR6" s="68"/>
      <c r="EXS6" s="68"/>
      <c r="EXT6" s="68"/>
      <c r="EXU6" s="68"/>
      <c r="EXV6" s="68"/>
      <c r="EXW6" s="68"/>
      <c r="EXX6" s="68"/>
      <c r="EXY6" s="68"/>
      <c r="EXZ6" s="68"/>
      <c r="EYA6" s="68"/>
      <c r="EYB6" s="68"/>
      <c r="EYC6" s="68"/>
      <c r="EYD6" s="68"/>
      <c r="EYE6" s="68"/>
      <c r="EYF6" s="68"/>
      <c r="EYG6" s="68"/>
      <c r="EYH6" s="68"/>
      <c r="EYI6" s="68"/>
      <c r="EYJ6" s="68"/>
      <c r="EYK6" s="68"/>
      <c r="EYL6" s="68"/>
      <c r="EYM6" s="68"/>
      <c r="EYN6" s="68"/>
      <c r="EYO6" s="68"/>
      <c r="EYP6" s="68"/>
      <c r="EYQ6" s="68"/>
      <c r="EYR6" s="68"/>
      <c r="EYS6" s="68"/>
      <c r="EYT6" s="68"/>
      <c r="EYU6" s="68"/>
      <c r="EYV6" s="68"/>
      <c r="EYW6" s="68"/>
      <c r="EYX6" s="68"/>
      <c r="EYY6" s="68"/>
      <c r="EYZ6" s="68"/>
      <c r="EZA6" s="68"/>
      <c r="EZB6" s="68"/>
      <c r="EZC6" s="68"/>
      <c r="EZD6" s="68"/>
      <c r="EZE6" s="68"/>
      <c r="EZF6" s="68"/>
      <c r="EZG6" s="68"/>
      <c r="EZH6" s="68"/>
      <c r="EZI6" s="68"/>
      <c r="EZJ6" s="68"/>
      <c r="EZK6" s="68"/>
      <c r="EZL6" s="68"/>
      <c r="EZM6" s="68"/>
      <c r="EZN6" s="68"/>
      <c r="EZO6" s="68"/>
      <c r="EZP6" s="68"/>
      <c r="EZQ6" s="68"/>
      <c r="EZR6" s="68"/>
      <c r="EZS6" s="68"/>
      <c r="EZT6" s="68"/>
      <c r="EZU6" s="68"/>
      <c r="EZV6" s="68"/>
      <c r="EZW6" s="68"/>
      <c r="EZX6" s="68"/>
      <c r="EZY6" s="68"/>
      <c r="EZZ6" s="68"/>
      <c r="FAA6" s="68"/>
      <c r="FAB6" s="68"/>
      <c r="FAC6" s="68"/>
      <c r="FAD6" s="68"/>
      <c r="FAE6" s="68"/>
      <c r="FAF6" s="68"/>
      <c r="FAG6" s="68"/>
      <c r="FAH6" s="68"/>
      <c r="FAI6" s="68"/>
      <c r="FAJ6" s="68"/>
      <c r="FAK6" s="68"/>
      <c r="FAL6" s="68"/>
      <c r="FAM6" s="68"/>
      <c r="FAN6" s="68"/>
      <c r="FAO6" s="68"/>
      <c r="FAP6" s="68"/>
      <c r="FAQ6" s="68"/>
      <c r="FAR6" s="68"/>
      <c r="FAS6" s="68"/>
      <c r="FAT6" s="68"/>
      <c r="FAU6" s="68"/>
      <c r="FAV6" s="68"/>
      <c r="FAW6" s="68"/>
      <c r="FAX6" s="68"/>
      <c r="FAY6" s="68"/>
      <c r="FAZ6" s="68"/>
      <c r="FBA6" s="68"/>
      <c r="FBB6" s="68"/>
      <c r="FBC6" s="68"/>
      <c r="FBD6" s="68"/>
      <c r="FBE6" s="68"/>
      <c r="FBF6" s="68"/>
      <c r="FBG6" s="68"/>
      <c r="FBH6" s="68"/>
      <c r="FBI6" s="68"/>
      <c r="FBJ6" s="68"/>
      <c r="FBK6" s="68"/>
      <c r="FBL6" s="68"/>
      <c r="FBM6" s="68"/>
      <c r="FBN6" s="68"/>
      <c r="FBO6" s="68"/>
      <c r="FBP6" s="68"/>
      <c r="FBQ6" s="68"/>
      <c r="FBR6" s="68"/>
      <c r="FBS6" s="68"/>
      <c r="FBT6" s="68"/>
      <c r="FBU6" s="68"/>
      <c r="FBV6" s="68"/>
      <c r="FBW6" s="68"/>
      <c r="FBX6" s="68"/>
      <c r="FBY6" s="68"/>
      <c r="FBZ6" s="68"/>
      <c r="FCA6" s="68"/>
      <c r="FCB6" s="68"/>
      <c r="FCC6" s="68"/>
      <c r="FCD6" s="68"/>
      <c r="FCE6" s="68"/>
      <c r="FCF6" s="68"/>
      <c r="FCG6" s="68"/>
      <c r="FCH6" s="68"/>
      <c r="FCI6" s="68"/>
      <c r="FCJ6" s="68"/>
      <c r="FCK6" s="68"/>
      <c r="FCL6" s="68"/>
      <c r="FCM6" s="68"/>
      <c r="FCN6" s="68"/>
      <c r="FCO6" s="68"/>
      <c r="FCP6" s="68"/>
      <c r="FCQ6" s="68"/>
      <c r="FCR6" s="68"/>
      <c r="FCS6" s="68"/>
      <c r="FCT6" s="68"/>
      <c r="FCU6" s="68"/>
      <c r="FCV6" s="68"/>
      <c r="FCW6" s="68"/>
      <c r="FCX6" s="68"/>
      <c r="FCY6" s="68"/>
      <c r="FCZ6" s="68"/>
      <c r="FDA6" s="68"/>
      <c r="FDB6" s="68"/>
      <c r="FDC6" s="68"/>
      <c r="FDD6" s="68"/>
      <c r="FDE6" s="68"/>
      <c r="FDF6" s="68"/>
      <c r="FDG6" s="68"/>
      <c r="FDH6" s="68"/>
      <c r="FDI6" s="68"/>
      <c r="FDJ6" s="68"/>
      <c r="FDK6" s="68"/>
      <c r="FDL6" s="68"/>
      <c r="FDM6" s="68"/>
      <c r="FDN6" s="68"/>
      <c r="FDO6" s="68"/>
      <c r="FDP6" s="68"/>
      <c r="FDQ6" s="68"/>
      <c r="FDR6" s="68"/>
      <c r="FDS6" s="68"/>
      <c r="FDT6" s="68"/>
      <c r="FDU6" s="68"/>
      <c r="FDV6" s="68"/>
      <c r="FDW6" s="68"/>
      <c r="FDX6" s="68"/>
      <c r="FDY6" s="68"/>
      <c r="FDZ6" s="68"/>
      <c r="FEA6" s="68"/>
      <c r="FEB6" s="68"/>
      <c r="FEC6" s="68"/>
      <c r="FED6" s="68"/>
      <c r="FEE6" s="68"/>
      <c r="FEF6" s="68"/>
      <c r="FEG6" s="68"/>
      <c r="FEH6" s="68"/>
      <c r="FEI6" s="68"/>
      <c r="FEJ6" s="68"/>
      <c r="FEK6" s="68"/>
      <c r="FEL6" s="68"/>
      <c r="FEM6" s="68"/>
      <c r="FEN6" s="68"/>
      <c r="FEO6" s="68"/>
      <c r="FEP6" s="68"/>
      <c r="FEQ6" s="68"/>
      <c r="FER6" s="68"/>
      <c r="FES6" s="68"/>
      <c r="FET6" s="68"/>
      <c r="FEU6" s="68"/>
      <c r="FEV6" s="68"/>
      <c r="FEW6" s="68"/>
      <c r="FEX6" s="68"/>
      <c r="FEY6" s="68"/>
      <c r="FEZ6" s="68"/>
      <c r="FFA6" s="68"/>
      <c r="FFB6" s="68"/>
      <c r="FFC6" s="68"/>
      <c r="FFD6" s="68"/>
      <c r="FFE6" s="68"/>
      <c r="FFF6" s="68"/>
      <c r="FFG6" s="68"/>
      <c r="FFH6" s="68"/>
      <c r="FFI6" s="68"/>
      <c r="FFJ6" s="68"/>
      <c r="FFK6" s="68"/>
      <c r="FFL6" s="68"/>
      <c r="FFM6" s="68"/>
      <c r="FFN6" s="68"/>
      <c r="FFO6" s="68"/>
      <c r="FFP6" s="68"/>
      <c r="FFQ6" s="68"/>
      <c r="FFR6" s="68"/>
      <c r="FFS6" s="68"/>
      <c r="FFT6" s="68"/>
      <c r="FFU6" s="68"/>
      <c r="FFV6" s="68"/>
      <c r="FFW6" s="68"/>
      <c r="FFX6" s="68"/>
      <c r="FFY6" s="68"/>
      <c r="FFZ6" s="68"/>
      <c r="FGA6" s="68"/>
      <c r="FGB6" s="68"/>
      <c r="FGC6" s="68"/>
      <c r="FGD6" s="68"/>
      <c r="FGE6" s="68"/>
      <c r="FGF6" s="68"/>
      <c r="FGG6" s="68"/>
      <c r="FGH6" s="68"/>
      <c r="FGI6" s="68"/>
      <c r="FGJ6" s="68"/>
      <c r="FGK6" s="68"/>
      <c r="FGL6" s="68"/>
      <c r="FGM6" s="68"/>
      <c r="FGN6" s="68"/>
      <c r="FGO6" s="68"/>
      <c r="FGP6" s="68"/>
      <c r="FGQ6" s="68"/>
      <c r="FGR6" s="68"/>
      <c r="FGS6" s="68"/>
      <c r="FGT6" s="68"/>
      <c r="FGU6" s="68"/>
      <c r="FGV6" s="68"/>
      <c r="FGW6" s="68"/>
      <c r="FGX6" s="68"/>
      <c r="FGY6" s="68"/>
      <c r="FGZ6" s="68"/>
      <c r="FHA6" s="68"/>
      <c r="FHB6" s="68"/>
      <c r="FHC6" s="68"/>
      <c r="FHD6" s="68"/>
      <c r="FHE6" s="68"/>
      <c r="FHF6" s="68"/>
      <c r="FHG6" s="68"/>
      <c r="FHH6" s="68"/>
      <c r="FHI6" s="68"/>
      <c r="FHJ6" s="68"/>
      <c r="FHK6" s="68"/>
      <c r="FHL6" s="68"/>
      <c r="FHM6" s="68"/>
      <c r="FHN6" s="68"/>
      <c r="FHO6" s="68"/>
      <c r="FHP6" s="68"/>
      <c r="FHQ6" s="68"/>
      <c r="FHR6" s="68"/>
      <c r="FHS6" s="68"/>
      <c r="FHT6" s="68"/>
      <c r="FHU6" s="68"/>
      <c r="FHV6" s="68"/>
      <c r="FHW6" s="68"/>
      <c r="FHX6" s="68"/>
      <c r="FHY6" s="68"/>
      <c r="FHZ6" s="68"/>
      <c r="FIA6" s="68"/>
      <c r="FIB6" s="68"/>
      <c r="FIC6" s="68"/>
      <c r="FID6" s="68"/>
      <c r="FIE6" s="68"/>
      <c r="FIF6" s="68"/>
      <c r="FIG6" s="68"/>
      <c r="FIH6" s="68"/>
      <c r="FII6" s="68"/>
      <c r="FIJ6" s="68"/>
      <c r="FIK6" s="68"/>
      <c r="FIL6" s="68"/>
      <c r="FIM6" s="68"/>
      <c r="FIN6" s="68"/>
      <c r="FIO6" s="68"/>
      <c r="FIP6" s="68"/>
      <c r="FIQ6" s="68"/>
      <c r="FIR6" s="68"/>
      <c r="FIS6" s="68"/>
      <c r="FIT6" s="68"/>
      <c r="FIU6" s="68"/>
      <c r="FIV6" s="68"/>
      <c r="FIW6" s="68"/>
      <c r="FIX6" s="68"/>
      <c r="FIY6" s="68"/>
      <c r="FIZ6" s="68"/>
      <c r="FJA6" s="68"/>
      <c r="FJB6" s="68"/>
      <c r="FJC6" s="68"/>
      <c r="FJD6" s="68"/>
      <c r="FJE6" s="68"/>
      <c r="FJF6" s="68"/>
      <c r="FJG6" s="68"/>
      <c r="FJH6" s="68"/>
      <c r="FJI6" s="68"/>
      <c r="FJJ6" s="68"/>
      <c r="FJK6" s="68"/>
      <c r="FJL6" s="68"/>
      <c r="FJM6" s="68"/>
      <c r="FJN6" s="68"/>
      <c r="FJO6" s="68"/>
      <c r="FJP6" s="68"/>
      <c r="FJQ6" s="68"/>
      <c r="FJR6" s="68"/>
      <c r="FJS6" s="68"/>
      <c r="FJT6" s="68"/>
      <c r="FJU6" s="68"/>
      <c r="FJV6" s="68"/>
      <c r="FJW6" s="68"/>
      <c r="FJX6" s="68"/>
      <c r="FJY6" s="68"/>
      <c r="FJZ6" s="68"/>
      <c r="FKA6" s="68"/>
      <c r="FKB6" s="68"/>
      <c r="FKC6" s="68"/>
      <c r="FKD6" s="68"/>
      <c r="FKE6" s="68"/>
      <c r="FKF6" s="68"/>
      <c r="FKG6" s="68"/>
      <c r="FKH6" s="68"/>
      <c r="FKI6" s="68"/>
      <c r="FKJ6" s="68"/>
      <c r="FKK6" s="68"/>
      <c r="FKL6" s="68"/>
      <c r="FKM6" s="68"/>
      <c r="FKN6" s="68"/>
      <c r="FKO6" s="68"/>
      <c r="FKP6" s="68"/>
      <c r="FKQ6" s="68"/>
      <c r="FKR6" s="68"/>
      <c r="FKS6" s="68"/>
      <c r="FKT6" s="68"/>
      <c r="FKU6" s="68"/>
      <c r="FKV6" s="68"/>
      <c r="FKW6" s="68"/>
      <c r="FKX6" s="68"/>
      <c r="FKY6" s="68"/>
      <c r="FKZ6" s="68"/>
      <c r="FLA6" s="68"/>
      <c r="FLB6" s="68"/>
      <c r="FLC6" s="68"/>
      <c r="FLD6" s="68"/>
      <c r="FLE6" s="68"/>
      <c r="FLF6" s="68"/>
      <c r="FLG6" s="68"/>
      <c r="FLH6" s="68"/>
      <c r="FLI6" s="68"/>
      <c r="FLJ6" s="68"/>
      <c r="FLK6" s="68"/>
      <c r="FLL6" s="68"/>
      <c r="FLM6" s="68"/>
      <c r="FLN6" s="68"/>
      <c r="FLO6" s="68"/>
      <c r="FLP6" s="68"/>
      <c r="FLQ6" s="68"/>
      <c r="FLR6" s="68"/>
      <c r="FLS6" s="68"/>
      <c r="FLT6" s="68"/>
      <c r="FLU6" s="68"/>
      <c r="FLV6" s="68"/>
      <c r="FLW6" s="68"/>
      <c r="FLX6" s="68"/>
      <c r="FLY6" s="68"/>
      <c r="FLZ6" s="68"/>
      <c r="FMA6" s="68"/>
      <c r="FMB6" s="68"/>
      <c r="FMC6" s="68"/>
      <c r="FMD6" s="68"/>
      <c r="FME6" s="68"/>
      <c r="FMF6" s="68"/>
      <c r="FMG6" s="68"/>
      <c r="FMH6" s="68"/>
      <c r="FMI6" s="68"/>
      <c r="FMJ6" s="68"/>
      <c r="FMK6" s="68"/>
      <c r="FML6" s="68"/>
      <c r="FMM6" s="68"/>
      <c r="FMN6" s="68"/>
      <c r="FMO6" s="68"/>
      <c r="FMP6" s="68"/>
      <c r="FMQ6" s="68"/>
      <c r="FMR6" s="68"/>
      <c r="FMS6" s="68"/>
      <c r="FMT6" s="68"/>
      <c r="FMU6" s="68"/>
      <c r="FMV6" s="68"/>
      <c r="FMW6" s="68"/>
      <c r="FMX6" s="68"/>
      <c r="FMY6" s="68"/>
      <c r="FMZ6" s="68"/>
      <c r="FNA6" s="68"/>
      <c r="FNB6" s="68"/>
      <c r="FNC6" s="68"/>
      <c r="FND6" s="68"/>
      <c r="FNE6" s="68"/>
      <c r="FNF6" s="68"/>
      <c r="FNG6" s="68"/>
      <c r="FNH6" s="68"/>
      <c r="FNI6" s="68"/>
      <c r="FNJ6" s="68"/>
      <c r="FNK6" s="68"/>
      <c r="FNL6" s="68"/>
      <c r="FNM6" s="68"/>
      <c r="FNN6" s="68"/>
      <c r="FNO6" s="68"/>
      <c r="FNP6" s="68"/>
      <c r="FNQ6" s="68"/>
      <c r="FNR6" s="68"/>
      <c r="FNS6" s="68"/>
      <c r="FNT6" s="68"/>
      <c r="FNU6" s="68"/>
      <c r="FNV6" s="68"/>
      <c r="FNW6" s="68"/>
      <c r="FNX6" s="68"/>
      <c r="FNY6" s="68"/>
      <c r="FNZ6" s="68"/>
      <c r="FOA6" s="68"/>
      <c r="FOB6" s="68"/>
      <c r="FOC6" s="68"/>
      <c r="FOD6" s="68"/>
      <c r="FOE6" s="68"/>
      <c r="FOF6" s="68"/>
      <c r="FOG6" s="68"/>
      <c r="FOH6" s="68"/>
      <c r="FOI6" s="68"/>
      <c r="FOJ6" s="68"/>
      <c r="FOK6" s="68"/>
      <c r="FOL6" s="68"/>
      <c r="FOM6" s="68"/>
      <c r="FON6" s="68"/>
      <c r="FOO6" s="68"/>
      <c r="FOP6" s="68"/>
      <c r="FOQ6" s="68"/>
      <c r="FOR6" s="68"/>
      <c r="FOS6" s="68"/>
      <c r="FOT6" s="68"/>
      <c r="FOU6" s="68"/>
      <c r="FOV6" s="68"/>
      <c r="FOW6" s="68"/>
      <c r="FOX6" s="68"/>
      <c r="FOY6" s="68"/>
      <c r="FOZ6" s="68"/>
      <c r="FPA6" s="68"/>
      <c r="FPB6" s="68"/>
      <c r="FPC6" s="68"/>
      <c r="FPD6" s="68"/>
      <c r="FPE6" s="68"/>
      <c r="FPF6" s="68"/>
      <c r="FPG6" s="68"/>
      <c r="FPH6" s="68"/>
      <c r="FPI6" s="68"/>
      <c r="FPJ6" s="68"/>
      <c r="FPK6" s="68"/>
      <c r="FPL6" s="68"/>
      <c r="FPM6" s="68"/>
      <c r="FPN6" s="68"/>
      <c r="FPO6" s="68"/>
      <c r="FPP6" s="68"/>
      <c r="FPQ6" s="68"/>
      <c r="FPR6" s="68"/>
      <c r="FPS6" s="68"/>
      <c r="FPT6" s="68"/>
      <c r="FPU6" s="68"/>
      <c r="FPV6" s="68"/>
      <c r="FPW6" s="68"/>
      <c r="FPX6" s="68"/>
      <c r="FPY6" s="68"/>
      <c r="FPZ6" s="68"/>
      <c r="FQA6" s="68"/>
      <c r="FQB6" s="68"/>
      <c r="FQC6" s="68"/>
      <c r="FQD6" s="68"/>
      <c r="FQE6" s="68"/>
      <c r="FQF6" s="68"/>
      <c r="FQG6" s="68"/>
      <c r="FQH6" s="68"/>
      <c r="FQI6" s="68"/>
      <c r="FQJ6" s="68"/>
      <c r="FQK6" s="68"/>
      <c r="FQL6" s="68"/>
      <c r="FQM6" s="68"/>
      <c r="FQN6" s="68"/>
      <c r="FQO6" s="68"/>
      <c r="FQP6" s="68"/>
      <c r="FQQ6" s="68"/>
      <c r="FQR6" s="68"/>
      <c r="FQS6" s="68"/>
      <c r="FQT6" s="68"/>
      <c r="FQU6" s="68"/>
      <c r="FQV6" s="68"/>
      <c r="FQW6" s="68"/>
      <c r="FQX6" s="68"/>
      <c r="FQY6" s="68"/>
      <c r="FQZ6" s="68"/>
      <c r="FRA6" s="68"/>
      <c r="FRB6" s="68"/>
      <c r="FRC6" s="68"/>
      <c r="FRD6" s="68"/>
      <c r="FRE6" s="68"/>
      <c r="FRF6" s="68"/>
      <c r="FRG6" s="68"/>
      <c r="FRH6" s="68"/>
      <c r="FRI6" s="68"/>
      <c r="FRJ6" s="68"/>
      <c r="FRK6" s="68"/>
      <c r="FRL6" s="68"/>
      <c r="FRM6" s="68"/>
      <c r="FRN6" s="68"/>
      <c r="FRO6" s="68"/>
      <c r="FRP6" s="68"/>
      <c r="FRQ6" s="68"/>
      <c r="FRR6" s="68"/>
      <c r="FRS6" s="68"/>
      <c r="FRT6" s="68"/>
      <c r="FRU6" s="68"/>
      <c r="FRV6" s="68"/>
      <c r="FRW6" s="68"/>
      <c r="FRX6" s="68"/>
      <c r="FRY6" s="68"/>
      <c r="FRZ6" s="68"/>
      <c r="FSA6" s="68"/>
      <c r="FSB6" s="68"/>
      <c r="FSC6" s="68"/>
      <c r="FSD6" s="68"/>
      <c r="FSE6" s="68"/>
      <c r="FSF6" s="68"/>
      <c r="FSG6" s="68"/>
      <c r="FSH6" s="68"/>
      <c r="FSI6" s="68"/>
      <c r="FSJ6" s="68"/>
      <c r="FSK6" s="68"/>
      <c r="FSL6" s="68"/>
      <c r="FSM6" s="68"/>
      <c r="FSN6" s="68"/>
      <c r="FSO6" s="68"/>
      <c r="FSP6" s="68"/>
      <c r="FSQ6" s="68"/>
      <c r="FSR6" s="68"/>
      <c r="FSS6" s="68"/>
      <c r="FST6" s="68"/>
      <c r="FSU6" s="68"/>
      <c r="FSV6" s="68"/>
      <c r="FSW6" s="68"/>
      <c r="FSX6" s="68"/>
      <c r="FSY6" s="68"/>
      <c r="FSZ6" s="68"/>
      <c r="FTA6" s="68"/>
      <c r="FTB6" s="68"/>
      <c r="FTC6" s="68"/>
      <c r="FTD6" s="68"/>
      <c r="FTE6" s="68"/>
      <c r="FTF6" s="68"/>
      <c r="FTG6" s="68"/>
      <c r="FTH6" s="68"/>
      <c r="FTI6" s="68"/>
      <c r="FTJ6" s="68"/>
      <c r="FTK6" s="68"/>
      <c r="FTL6" s="68"/>
      <c r="FTM6" s="68"/>
      <c r="FTN6" s="68"/>
      <c r="FTO6" s="68"/>
      <c r="FTP6" s="68"/>
      <c r="FTQ6" s="68"/>
      <c r="FTR6" s="68"/>
      <c r="FTS6" s="68"/>
      <c r="FTT6" s="68"/>
      <c r="FTU6" s="68"/>
      <c r="FTV6" s="68"/>
      <c r="FTW6" s="68"/>
      <c r="FTX6" s="68"/>
      <c r="FTY6" s="68"/>
      <c r="FTZ6" s="68"/>
      <c r="FUA6" s="68"/>
      <c r="FUB6" s="68"/>
      <c r="FUC6" s="68"/>
      <c r="FUD6" s="68"/>
      <c r="FUE6" s="68"/>
      <c r="FUF6" s="68"/>
      <c r="FUG6" s="68"/>
      <c r="FUH6" s="68"/>
      <c r="FUI6" s="68"/>
      <c r="FUJ6" s="68"/>
      <c r="FUK6" s="68"/>
      <c r="FUL6" s="68"/>
      <c r="FUM6" s="68"/>
      <c r="FUN6" s="68"/>
      <c r="FUO6" s="68"/>
      <c r="FUP6" s="68"/>
      <c r="FUQ6" s="68"/>
      <c r="FUR6" s="68"/>
      <c r="FUS6" s="68"/>
      <c r="FUT6" s="68"/>
      <c r="FUU6" s="68"/>
      <c r="FUV6" s="68"/>
      <c r="FUW6" s="68"/>
      <c r="FUX6" s="68"/>
      <c r="FUY6" s="68"/>
      <c r="FUZ6" s="68"/>
      <c r="FVA6" s="68"/>
      <c r="FVB6" s="68"/>
      <c r="FVC6" s="68"/>
      <c r="FVD6" s="68"/>
      <c r="FVE6" s="68"/>
      <c r="FVF6" s="68"/>
      <c r="FVG6" s="68"/>
      <c r="FVH6" s="68"/>
      <c r="FVI6" s="68"/>
      <c r="FVJ6" s="68"/>
      <c r="FVK6" s="68"/>
      <c r="FVL6" s="68"/>
      <c r="FVM6" s="68"/>
      <c r="FVN6" s="68"/>
      <c r="FVO6" s="68"/>
      <c r="FVP6" s="68"/>
      <c r="FVQ6" s="68"/>
      <c r="FVR6" s="68"/>
      <c r="FVS6" s="68"/>
      <c r="FVT6" s="68"/>
      <c r="FVU6" s="68"/>
      <c r="FVV6" s="68"/>
      <c r="FVW6" s="68"/>
      <c r="FVX6" s="68"/>
      <c r="FVY6" s="68"/>
      <c r="FVZ6" s="68"/>
      <c r="FWA6" s="68"/>
      <c r="FWB6" s="68"/>
      <c r="FWC6" s="68"/>
      <c r="FWD6" s="68"/>
      <c r="FWE6" s="68"/>
      <c r="FWF6" s="68"/>
      <c r="FWG6" s="68"/>
      <c r="FWH6" s="68"/>
      <c r="FWI6" s="68"/>
      <c r="FWJ6" s="68"/>
      <c r="FWK6" s="68"/>
      <c r="FWL6" s="68"/>
      <c r="FWM6" s="68"/>
      <c r="FWN6" s="68"/>
      <c r="FWO6" s="68"/>
      <c r="FWP6" s="68"/>
      <c r="FWQ6" s="68"/>
      <c r="FWR6" s="68"/>
      <c r="FWS6" s="68"/>
      <c r="FWT6" s="68"/>
      <c r="FWU6" s="68"/>
      <c r="FWV6" s="68"/>
      <c r="FWW6" s="68"/>
      <c r="FWX6" s="68"/>
      <c r="FWY6" s="68"/>
      <c r="FWZ6" s="68"/>
      <c r="FXA6" s="68"/>
      <c r="FXB6" s="68"/>
      <c r="FXC6" s="68"/>
      <c r="FXD6" s="68"/>
      <c r="FXE6" s="68"/>
      <c r="FXF6" s="68"/>
      <c r="FXG6" s="68"/>
      <c r="FXH6" s="68"/>
      <c r="FXI6" s="68"/>
      <c r="FXJ6" s="68"/>
      <c r="FXK6" s="68"/>
      <c r="FXL6" s="68"/>
      <c r="FXM6" s="68"/>
      <c r="FXN6" s="68"/>
      <c r="FXO6" s="68"/>
      <c r="FXP6" s="68"/>
      <c r="FXQ6" s="68"/>
      <c r="FXR6" s="68"/>
      <c r="FXS6" s="68"/>
      <c r="FXT6" s="68"/>
      <c r="FXU6" s="68"/>
      <c r="FXV6" s="68"/>
      <c r="FXW6" s="68"/>
      <c r="FXX6" s="68"/>
      <c r="FXY6" s="68"/>
      <c r="FXZ6" s="68"/>
      <c r="FYA6" s="68"/>
      <c r="FYB6" s="68"/>
      <c r="FYC6" s="68"/>
      <c r="FYD6" s="68"/>
      <c r="FYE6" s="68"/>
      <c r="FYF6" s="68"/>
      <c r="FYG6" s="68"/>
      <c r="FYH6" s="68"/>
      <c r="FYI6" s="68"/>
      <c r="FYJ6" s="68"/>
      <c r="FYK6" s="68"/>
      <c r="FYL6" s="68"/>
      <c r="FYM6" s="68"/>
      <c r="FYN6" s="68"/>
      <c r="FYO6" s="68"/>
      <c r="FYP6" s="68"/>
      <c r="FYQ6" s="68"/>
      <c r="FYR6" s="68"/>
      <c r="FYS6" s="68"/>
      <c r="FYT6" s="68"/>
      <c r="FYU6" s="68"/>
      <c r="FYV6" s="68"/>
      <c r="FYW6" s="68"/>
      <c r="FYX6" s="68"/>
      <c r="FYY6" s="68"/>
      <c r="FYZ6" s="68"/>
      <c r="FZA6" s="68"/>
      <c r="FZB6" s="68"/>
      <c r="FZC6" s="68"/>
      <c r="FZD6" s="68"/>
      <c r="FZE6" s="68"/>
      <c r="FZF6" s="68"/>
      <c r="FZG6" s="68"/>
      <c r="FZH6" s="68"/>
      <c r="FZI6" s="68"/>
      <c r="FZJ6" s="68"/>
      <c r="FZK6" s="68"/>
      <c r="FZL6" s="68"/>
      <c r="FZM6" s="68"/>
      <c r="FZN6" s="68"/>
      <c r="FZO6" s="68"/>
      <c r="FZP6" s="68"/>
      <c r="FZQ6" s="68"/>
      <c r="FZR6" s="68"/>
      <c r="FZS6" s="68"/>
      <c r="FZT6" s="68"/>
      <c r="FZU6" s="68"/>
      <c r="FZV6" s="68"/>
      <c r="FZW6" s="68"/>
      <c r="FZX6" s="68"/>
      <c r="FZY6" s="68"/>
      <c r="FZZ6" s="68"/>
      <c r="GAA6" s="68"/>
      <c r="GAB6" s="68"/>
      <c r="GAC6" s="68"/>
      <c r="GAD6" s="68"/>
      <c r="GAE6" s="68"/>
      <c r="GAF6" s="68"/>
      <c r="GAG6" s="68"/>
      <c r="GAH6" s="68"/>
      <c r="GAI6" s="68"/>
      <c r="GAJ6" s="68"/>
      <c r="GAK6" s="68"/>
      <c r="GAL6" s="68"/>
      <c r="GAM6" s="68"/>
      <c r="GAN6" s="68"/>
      <c r="GAO6" s="68"/>
      <c r="GAP6" s="68"/>
      <c r="GAQ6" s="68"/>
      <c r="GAR6" s="68"/>
      <c r="GAS6" s="68"/>
      <c r="GAT6" s="68"/>
      <c r="GAU6" s="68"/>
      <c r="GAV6" s="68"/>
      <c r="GAW6" s="68"/>
      <c r="GAX6" s="68"/>
      <c r="GAY6" s="68"/>
      <c r="GAZ6" s="68"/>
      <c r="GBA6" s="68"/>
      <c r="GBB6" s="68"/>
      <c r="GBC6" s="68"/>
      <c r="GBD6" s="68"/>
      <c r="GBE6" s="68"/>
      <c r="GBF6" s="68"/>
      <c r="GBG6" s="68"/>
      <c r="GBH6" s="68"/>
      <c r="GBI6" s="68"/>
      <c r="GBJ6" s="68"/>
      <c r="GBK6" s="68"/>
      <c r="GBL6" s="68"/>
      <c r="GBM6" s="68"/>
      <c r="GBN6" s="68"/>
      <c r="GBO6" s="68"/>
      <c r="GBP6" s="68"/>
      <c r="GBQ6" s="68"/>
      <c r="GBR6" s="68"/>
      <c r="GBS6" s="68"/>
      <c r="GBT6" s="68"/>
      <c r="GBU6" s="68"/>
      <c r="GBV6" s="68"/>
      <c r="GBW6" s="68"/>
      <c r="GBX6" s="68"/>
      <c r="GBY6" s="68"/>
      <c r="GBZ6" s="68"/>
      <c r="GCA6" s="68"/>
      <c r="GCB6" s="68"/>
      <c r="GCC6" s="68"/>
      <c r="GCD6" s="68"/>
      <c r="GCE6" s="68"/>
      <c r="GCF6" s="68"/>
      <c r="GCG6" s="68"/>
      <c r="GCH6" s="68"/>
      <c r="GCI6" s="68"/>
      <c r="GCJ6" s="68"/>
      <c r="GCK6" s="68"/>
      <c r="GCL6" s="68"/>
      <c r="GCM6" s="68"/>
      <c r="GCN6" s="68"/>
      <c r="GCO6" s="68"/>
      <c r="GCP6" s="68"/>
      <c r="GCQ6" s="68"/>
      <c r="GCR6" s="68"/>
      <c r="GCS6" s="68"/>
      <c r="GCT6" s="68"/>
      <c r="GCU6" s="68"/>
      <c r="GCV6" s="68"/>
      <c r="GCW6" s="68"/>
      <c r="GCX6" s="68"/>
      <c r="GCY6" s="68"/>
      <c r="GCZ6" s="68"/>
      <c r="GDA6" s="68"/>
      <c r="GDB6" s="68"/>
      <c r="GDC6" s="68"/>
      <c r="GDD6" s="68"/>
      <c r="GDE6" s="68"/>
      <c r="GDF6" s="68"/>
      <c r="GDG6" s="68"/>
      <c r="GDH6" s="68"/>
      <c r="GDI6" s="68"/>
      <c r="GDJ6" s="68"/>
      <c r="GDK6" s="68"/>
      <c r="GDL6" s="68"/>
      <c r="GDM6" s="68"/>
      <c r="GDN6" s="68"/>
      <c r="GDO6" s="68"/>
      <c r="GDP6" s="68"/>
      <c r="GDQ6" s="68"/>
      <c r="GDR6" s="68"/>
      <c r="GDS6" s="68"/>
      <c r="GDT6" s="68"/>
      <c r="GDU6" s="68"/>
      <c r="GDV6" s="68"/>
      <c r="GDW6" s="68"/>
      <c r="GDX6" s="68"/>
      <c r="GDY6" s="68"/>
      <c r="GDZ6" s="68"/>
      <c r="GEA6" s="68"/>
      <c r="GEB6" s="68"/>
      <c r="GEC6" s="68"/>
      <c r="GED6" s="68"/>
      <c r="GEE6" s="68"/>
      <c r="GEF6" s="68"/>
      <c r="GEG6" s="68"/>
      <c r="GEH6" s="68"/>
      <c r="GEI6" s="68"/>
      <c r="GEJ6" s="68"/>
      <c r="GEK6" s="68"/>
      <c r="GEL6" s="68"/>
      <c r="GEM6" s="68"/>
      <c r="GEN6" s="68"/>
      <c r="GEO6" s="68"/>
      <c r="GEP6" s="68"/>
      <c r="GEQ6" s="68"/>
      <c r="GER6" s="68"/>
      <c r="GES6" s="68"/>
      <c r="GET6" s="68"/>
      <c r="GEU6" s="68"/>
      <c r="GEV6" s="68"/>
      <c r="GEW6" s="68"/>
      <c r="GEX6" s="68"/>
      <c r="GEY6" s="68"/>
      <c r="GEZ6" s="68"/>
      <c r="GFA6" s="68"/>
      <c r="GFB6" s="68"/>
      <c r="GFC6" s="68"/>
      <c r="GFD6" s="68"/>
      <c r="GFE6" s="68"/>
      <c r="GFF6" s="68"/>
      <c r="GFG6" s="68"/>
      <c r="GFH6" s="68"/>
      <c r="GFI6" s="68"/>
      <c r="GFJ6" s="68"/>
      <c r="GFK6" s="68"/>
      <c r="GFL6" s="68"/>
      <c r="GFM6" s="68"/>
      <c r="GFN6" s="68"/>
      <c r="GFO6" s="68"/>
      <c r="GFP6" s="68"/>
      <c r="GFQ6" s="68"/>
      <c r="GFR6" s="68"/>
      <c r="GFS6" s="68"/>
      <c r="GFT6" s="68"/>
      <c r="GFU6" s="68"/>
      <c r="GFV6" s="68"/>
      <c r="GFW6" s="68"/>
      <c r="GFX6" s="68"/>
      <c r="GFY6" s="68"/>
      <c r="GFZ6" s="68"/>
      <c r="GGA6" s="68"/>
      <c r="GGB6" s="68"/>
      <c r="GGC6" s="68"/>
      <c r="GGD6" s="68"/>
      <c r="GGE6" s="68"/>
      <c r="GGF6" s="68"/>
      <c r="GGG6" s="68"/>
      <c r="GGH6" s="68"/>
      <c r="GGI6" s="68"/>
      <c r="GGJ6" s="68"/>
      <c r="GGK6" s="68"/>
      <c r="GGL6" s="68"/>
      <c r="GGM6" s="68"/>
      <c r="GGN6" s="68"/>
      <c r="GGO6" s="68"/>
      <c r="GGP6" s="68"/>
      <c r="GGQ6" s="68"/>
      <c r="GGR6" s="68"/>
      <c r="GGS6" s="68"/>
      <c r="GGT6" s="68"/>
      <c r="GGU6" s="68"/>
      <c r="GGV6" s="68"/>
      <c r="GGW6" s="68"/>
      <c r="GGX6" s="68"/>
      <c r="GGY6" s="68"/>
      <c r="GGZ6" s="68"/>
      <c r="GHA6" s="68"/>
      <c r="GHB6" s="68"/>
      <c r="GHC6" s="68"/>
      <c r="GHD6" s="68"/>
      <c r="GHE6" s="68"/>
      <c r="GHF6" s="68"/>
      <c r="GHG6" s="68"/>
      <c r="GHH6" s="68"/>
      <c r="GHI6" s="68"/>
      <c r="GHJ6" s="68"/>
      <c r="GHK6" s="68"/>
      <c r="GHL6" s="68"/>
      <c r="GHM6" s="68"/>
      <c r="GHN6" s="68"/>
      <c r="GHO6" s="68"/>
      <c r="GHP6" s="68"/>
      <c r="GHQ6" s="68"/>
      <c r="GHR6" s="68"/>
      <c r="GHS6" s="68"/>
      <c r="GHT6" s="68"/>
      <c r="GHU6" s="68"/>
      <c r="GHV6" s="68"/>
      <c r="GHW6" s="68"/>
      <c r="GHX6" s="68"/>
      <c r="GHY6" s="68"/>
      <c r="GHZ6" s="68"/>
      <c r="GIA6" s="68"/>
      <c r="GIB6" s="68"/>
      <c r="GIC6" s="68"/>
      <c r="GID6" s="68"/>
      <c r="GIE6" s="68"/>
      <c r="GIF6" s="68"/>
      <c r="GIG6" s="68"/>
      <c r="GIH6" s="68"/>
      <c r="GII6" s="68"/>
      <c r="GIJ6" s="68"/>
      <c r="GIK6" s="68"/>
      <c r="GIL6" s="68"/>
      <c r="GIM6" s="68"/>
      <c r="GIN6" s="68"/>
      <c r="GIO6" s="68"/>
      <c r="GIP6" s="68"/>
      <c r="GIQ6" s="68"/>
      <c r="GIR6" s="68"/>
      <c r="GIS6" s="68"/>
      <c r="GIT6" s="68"/>
      <c r="GIU6" s="68"/>
      <c r="GIV6" s="68"/>
      <c r="GIW6" s="68"/>
      <c r="GIX6" s="68"/>
      <c r="GIY6" s="68"/>
      <c r="GIZ6" s="68"/>
      <c r="GJA6" s="68"/>
      <c r="GJB6" s="68"/>
      <c r="GJC6" s="68"/>
      <c r="GJD6" s="68"/>
      <c r="GJE6" s="68"/>
      <c r="GJF6" s="68"/>
      <c r="GJG6" s="68"/>
      <c r="GJH6" s="68"/>
      <c r="GJI6" s="68"/>
      <c r="GJJ6" s="68"/>
      <c r="GJK6" s="68"/>
      <c r="GJL6" s="68"/>
      <c r="GJM6" s="68"/>
      <c r="GJN6" s="68"/>
      <c r="GJO6" s="68"/>
      <c r="GJP6" s="68"/>
      <c r="GJQ6" s="68"/>
      <c r="GJR6" s="68"/>
      <c r="GJS6" s="68"/>
      <c r="GJT6" s="68"/>
      <c r="GJU6" s="68"/>
      <c r="GJV6" s="68"/>
      <c r="GJW6" s="68"/>
      <c r="GJX6" s="68"/>
      <c r="GJY6" s="68"/>
      <c r="GJZ6" s="68"/>
      <c r="GKA6" s="68"/>
      <c r="GKB6" s="68"/>
      <c r="GKC6" s="68"/>
      <c r="GKD6" s="68"/>
      <c r="GKE6" s="68"/>
      <c r="GKF6" s="68"/>
      <c r="GKG6" s="68"/>
      <c r="GKH6" s="68"/>
      <c r="GKI6" s="68"/>
      <c r="GKJ6" s="68"/>
      <c r="GKK6" s="68"/>
      <c r="GKL6" s="68"/>
      <c r="GKM6" s="68"/>
      <c r="GKN6" s="68"/>
      <c r="GKO6" s="68"/>
      <c r="GKP6" s="68"/>
      <c r="GKQ6" s="68"/>
      <c r="GKR6" s="68"/>
      <c r="GKS6" s="68"/>
      <c r="GKT6" s="68"/>
      <c r="GKU6" s="68"/>
      <c r="GKV6" s="68"/>
      <c r="GKW6" s="68"/>
      <c r="GKX6" s="68"/>
      <c r="GKY6" s="68"/>
      <c r="GKZ6" s="68"/>
      <c r="GLA6" s="68"/>
      <c r="GLB6" s="68"/>
      <c r="GLC6" s="68"/>
      <c r="GLD6" s="68"/>
      <c r="GLE6" s="68"/>
      <c r="GLF6" s="68"/>
      <c r="GLG6" s="68"/>
      <c r="GLH6" s="68"/>
      <c r="GLI6" s="68"/>
      <c r="GLJ6" s="68"/>
      <c r="GLK6" s="68"/>
      <c r="GLL6" s="68"/>
      <c r="GLM6" s="68"/>
      <c r="GLN6" s="68"/>
      <c r="GLO6" s="68"/>
      <c r="GLP6" s="68"/>
      <c r="GLQ6" s="68"/>
      <c r="GLR6" s="68"/>
      <c r="GLS6" s="68"/>
      <c r="GLT6" s="68"/>
      <c r="GLU6" s="68"/>
      <c r="GLV6" s="68"/>
      <c r="GLW6" s="68"/>
      <c r="GLX6" s="68"/>
      <c r="GLY6" s="68"/>
      <c r="GLZ6" s="68"/>
      <c r="GMA6" s="68"/>
      <c r="GMB6" s="68"/>
      <c r="GMC6" s="68"/>
      <c r="GMD6" s="68"/>
      <c r="GME6" s="68"/>
      <c r="GMF6" s="68"/>
      <c r="GMG6" s="68"/>
      <c r="GMH6" s="68"/>
      <c r="GMI6" s="68"/>
      <c r="GMJ6" s="68"/>
      <c r="GMK6" s="68"/>
      <c r="GML6" s="68"/>
      <c r="GMM6" s="68"/>
      <c r="GMN6" s="68"/>
      <c r="GMO6" s="68"/>
      <c r="GMP6" s="68"/>
      <c r="GMQ6" s="68"/>
      <c r="GMR6" s="68"/>
      <c r="GMS6" s="68"/>
      <c r="GMT6" s="68"/>
      <c r="GMU6" s="68"/>
      <c r="GMV6" s="68"/>
      <c r="GMW6" s="68"/>
      <c r="GMX6" s="68"/>
      <c r="GMY6" s="68"/>
      <c r="GMZ6" s="68"/>
      <c r="GNA6" s="68"/>
      <c r="GNB6" s="68"/>
      <c r="GNC6" s="68"/>
      <c r="GND6" s="68"/>
      <c r="GNE6" s="68"/>
      <c r="GNF6" s="68"/>
      <c r="GNG6" s="68"/>
      <c r="GNH6" s="68"/>
      <c r="GNI6" s="68"/>
      <c r="GNJ6" s="68"/>
      <c r="GNK6" s="68"/>
      <c r="GNL6" s="68"/>
      <c r="GNM6" s="68"/>
      <c r="GNN6" s="68"/>
      <c r="GNO6" s="68"/>
      <c r="GNP6" s="68"/>
      <c r="GNQ6" s="68"/>
      <c r="GNR6" s="68"/>
      <c r="GNS6" s="68"/>
      <c r="GNT6" s="68"/>
      <c r="GNU6" s="68"/>
      <c r="GNV6" s="68"/>
      <c r="GNW6" s="68"/>
      <c r="GNX6" s="68"/>
      <c r="GNY6" s="68"/>
      <c r="GNZ6" s="68"/>
      <c r="GOA6" s="68"/>
      <c r="GOB6" s="68"/>
      <c r="GOC6" s="68"/>
      <c r="GOD6" s="68"/>
      <c r="GOE6" s="68"/>
      <c r="GOF6" s="68"/>
      <c r="GOG6" s="68"/>
      <c r="GOH6" s="68"/>
      <c r="GOI6" s="68"/>
      <c r="GOJ6" s="68"/>
      <c r="GOK6" s="68"/>
      <c r="GOL6" s="68"/>
      <c r="GOM6" s="68"/>
      <c r="GON6" s="68"/>
      <c r="GOO6" s="68"/>
      <c r="GOP6" s="68"/>
      <c r="GOQ6" s="68"/>
      <c r="GOR6" s="68"/>
      <c r="GOS6" s="68"/>
      <c r="GOT6" s="68"/>
      <c r="GOU6" s="68"/>
      <c r="GOV6" s="68"/>
      <c r="GOW6" s="68"/>
      <c r="GOX6" s="68"/>
      <c r="GOY6" s="68"/>
      <c r="GOZ6" s="68"/>
      <c r="GPA6" s="68"/>
      <c r="GPB6" s="68"/>
      <c r="GPC6" s="68"/>
      <c r="GPD6" s="68"/>
      <c r="GPE6" s="68"/>
      <c r="GPF6" s="68"/>
      <c r="GPG6" s="68"/>
      <c r="GPH6" s="68"/>
      <c r="GPI6" s="68"/>
      <c r="GPJ6" s="68"/>
      <c r="GPK6" s="68"/>
      <c r="GPL6" s="68"/>
      <c r="GPM6" s="68"/>
      <c r="GPN6" s="68"/>
      <c r="GPO6" s="68"/>
      <c r="GPP6" s="68"/>
      <c r="GPQ6" s="68"/>
      <c r="GPR6" s="68"/>
      <c r="GPS6" s="68"/>
      <c r="GPT6" s="68"/>
      <c r="GPU6" s="68"/>
      <c r="GPV6" s="68"/>
      <c r="GPW6" s="68"/>
      <c r="GPX6" s="68"/>
      <c r="GPY6" s="68"/>
      <c r="GPZ6" s="68"/>
      <c r="GQA6" s="68"/>
      <c r="GQB6" s="68"/>
      <c r="GQC6" s="68"/>
      <c r="GQD6" s="68"/>
      <c r="GQE6" s="68"/>
      <c r="GQF6" s="68"/>
      <c r="GQG6" s="68"/>
      <c r="GQH6" s="68"/>
      <c r="GQI6" s="68"/>
      <c r="GQJ6" s="68"/>
      <c r="GQK6" s="68"/>
      <c r="GQL6" s="68"/>
      <c r="GQM6" s="68"/>
      <c r="GQN6" s="68"/>
      <c r="GQO6" s="68"/>
      <c r="GQP6" s="68"/>
      <c r="GQQ6" s="68"/>
      <c r="GQR6" s="68"/>
      <c r="GQS6" s="68"/>
      <c r="GQT6" s="68"/>
      <c r="GQU6" s="68"/>
      <c r="GQV6" s="68"/>
      <c r="GQW6" s="68"/>
      <c r="GQX6" s="68"/>
      <c r="GQY6" s="68"/>
      <c r="GQZ6" s="68"/>
      <c r="GRA6" s="68"/>
      <c r="GRB6" s="68"/>
      <c r="GRC6" s="68"/>
      <c r="GRD6" s="68"/>
      <c r="GRE6" s="68"/>
      <c r="GRF6" s="68"/>
      <c r="GRG6" s="68"/>
      <c r="GRH6" s="68"/>
      <c r="GRI6" s="68"/>
      <c r="GRJ6" s="68"/>
      <c r="GRK6" s="68"/>
      <c r="GRL6" s="68"/>
      <c r="GRM6" s="68"/>
      <c r="GRN6" s="68"/>
      <c r="GRO6" s="68"/>
      <c r="GRP6" s="68"/>
      <c r="GRQ6" s="68"/>
      <c r="GRR6" s="68"/>
      <c r="GRS6" s="68"/>
      <c r="GRT6" s="68"/>
      <c r="GRU6" s="68"/>
      <c r="GRV6" s="68"/>
      <c r="GRW6" s="68"/>
      <c r="GRX6" s="68"/>
      <c r="GRY6" s="68"/>
      <c r="GRZ6" s="68"/>
      <c r="GSA6" s="68"/>
      <c r="GSB6" s="68"/>
      <c r="GSC6" s="68"/>
      <c r="GSD6" s="68"/>
      <c r="GSE6" s="68"/>
      <c r="GSF6" s="68"/>
      <c r="GSG6" s="68"/>
      <c r="GSH6" s="68"/>
      <c r="GSI6" s="68"/>
      <c r="GSJ6" s="68"/>
      <c r="GSK6" s="68"/>
      <c r="GSL6" s="68"/>
      <c r="GSM6" s="68"/>
      <c r="GSN6" s="68"/>
      <c r="GSO6" s="68"/>
      <c r="GSP6" s="68"/>
      <c r="GSQ6" s="68"/>
      <c r="GSR6" s="68"/>
      <c r="GSS6" s="68"/>
      <c r="GST6" s="68"/>
      <c r="GSU6" s="68"/>
      <c r="GSV6" s="68"/>
      <c r="GSW6" s="68"/>
      <c r="GSX6" s="68"/>
      <c r="GSY6" s="68"/>
      <c r="GSZ6" s="68"/>
      <c r="GTA6" s="68"/>
      <c r="GTB6" s="68"/>
      <c r="GTC6" s="68"/>
      <c r="GTD6" s="68"/>
      <c r="GTE6" s="68"/>
      <c r="GTF6" s="68"/>
      <c r="GTG6" s="68"/>
      <c r="GTH6" s="68"/>
      <c r="GTI6" s="68"/>
      <c r="GTJ6" s="68"/>
      <c r="GTK6" s="68"/>
      <c r="GTL6" s="68"/>
      <c r="GTM6" s="68"/>
      <c r="GTN6" s="68"/>
      <c r="GTO6" s="68"/>
      <c r="GTP6" s="68"/>
      <c r="GTQ6" s="68"/>
      <c r="GTR6" s="68"/>
      <c r="GTS6" s="68"/>
      <c r="GTT6" s="68"/>
      <c r="GTU6" s="68"/>
      <c r="GTV6" s="68"/>
      <c r="GTW6" s="68"/>
      <c r="GTX6" s="68"/>
      <c r="GTY6" s="68"/>
      <c r="GTZ6" s="68"/>
      <c r="GUA6" s="68"/>
      <c r="GUB6" s="68"/>
      <c r="GUC6" s="68"/>
      <c r="GUD6" s="68"/>
      <c r="GUE6" s="68"/>
      <c r="GUF6" s="68"/>
      <c r="GUG6" s="68"/>
      <c r="GUH6" s="68"/>
      <c r="GUI6" s="68"/>
      <c r="GUJ6" s="68"/>
      <c r="GUK6" s="68"/>
      <c r="GUL6" s="68"/>
      <c r="GUM6" s="68"/>
      <c r="GUN6" s="68"/>
      <c r="GUO6" s="68"/>
      <c r="GUP6" s="68"/>
      <c r="GUQ6" s="68"/>
      <c r="GUR6" s="68"/>
      <c r="GUS6" s="68"/>
      <c r="GUT6" s="68"/>
      <c r="GUU6" s="68"/>
      <c r="GUV6" s="68"/>
      <c r="GUW6" s="68"/>
      <c r="GUX6" s="68"/>
      <c r="GUY6" s="68"/>
      <c r="GUZ6" s="68"/>
      <c r="GVA6" s="68"/>
      <c r="GVB6" s="68"/>
      <c r="GVC6" s="68"/>
      <c r="GVD6" s="68"/>
      <c r="GVE6" s="68"/>
      <c r="GVF6" s="68"/>
      <c r="GVG6" s="68"/>
      <c r="GVH6" s="68"/>
      <c r="GVI6" s="68"/>
      <c r="GVJ6" s="68"/>
      <c r="GVK6" s="68"/>
      <c r="GVL6" s="68"/>
      <c r="GVM6" s="68"/>
      <c r="GVN6" s="68"/>
      <c r="GVO6" s="68"/>
      <c r="GVP6" s="68"/>
      <c r="GVQ6" s="68"/>
      <c r="GVR6" s="68"/>
      <c r="GVS6" s="68"/>
      <c r="GVT6" s="68"/>
      <c r="GVU6" s="68"/>
      <c r="GVV6" s="68"/>
      <c r="GVW6" s="68"/>
      <c r="GVX6" s="68"/>
      <c r="GVY6" s="68"/>
      <c r="GVZ6" s="68"/>
      <c r="GWA6" s="68"/>
      <c r="GWB6" s="68"/>
      <c r="GWC6" s="68"/>
      <c r="GWD6" s="68"/>
      <c r="GWE6" s="68"/>
      <c r="GWF6" s="68"/>
      <c r="GWG6" s="68"/>
      <c r="GWH6" s="68"/>
      <c r="GWI6" s="68"/>
      <c r="GWJ6" s="68"/>
      <c r="GWK6" s="68"/>
      <c r="GWL6" s="68"/>
      <c r="GWM6" s="68"/>
      <c r="GWN6" s="68"/>
      <c r="GWO6" s="68"/>
      <c r="GWP6" s="68"/>
      <c r="GWQ6" s="68"/>
      <c r="GWR6" s="68"/>
      <c r="GWS6" s="68"/>
      <c r="GWT6" s="68"/>
      <c r="GWU6" s="68"/>
      <c r="GWV6" s="68"/>
      <c r="GWW6" s="68"/>
      <c r="GWX6" s="68"/>
      <c r="GWY6" s="68"/>
      <c r="GWZ6" s="68"/>
      <c r="GXA6" s="68"/>
      <c r="GXB6" s="68"/>
      <c r="GXC6" s="68"/>
      <c r="GXD6" s="68"/>
      <c r="GXE6" s="68"/>
      <c r="GXF6" s="68"/>
      <c r="GXG6" s="68"/>
      <c r="GXH6" s="68"/>
      <c r="GXI6" s="68"/>
      <c r="GXJ6" s="68"/>
      <c r="GXK6" s="68"/>
      <c r="GXL6" s="68"/>
      <c r="GXM6" s="68"/>
      <c r="GXN6" s="68"/>
      <c r="GXO6" s="68"/>
      <c r="GXP6" s="68"/>
      <c r="GXQ6" s="68"/>
      <c r="GXR6" s="68"/>
      <c r="GXS6" s="68"/>
      <c r="GXT6" s="68"/>
      <c r="GXU6" s="68"/>
      <c r="GXV6" s="68"/>
      <c r="GXW6" s="68"/>
      <c r="GXX6" s="68"/>
      <c r="GXY6" s="68"/>
      <c r="GXZ6" s="68"/>
      <c r="GYA6" s="68"/>
      <c r="GYB6" s="68"/>
      <c r="GYC6" s="68"/>
      <c r="GYD6" s="68"/>
      <c r="GYE6" s="68"/>
      <c r="GYF6" s="68"/>
      <c r="GYG6" s="68"/>
      <c r="GYH6" s="68"/>
      <c r="GYI6" s="68"/>
      <c r="GYJ6" s="68"/>
      <c r="GYK6" s="68"/>
      <c r="GYL6" s="68"/>
      <c r="GYM6" s="68"/>
      <c r="GYN6" s="68"/>
      <c r="GYO6" s="68"/>
      <c r="GYP6" s="68"/>
      <c r="GYQ6" s="68"/>
      <c r="GYR6" s="68"/>
      <c r="GYS6" s="68"/>
      <c r="GYT6" s="68"/>
      <c r="GYU6" s="68"/>
      <c r="GYV6" s="68"/>
      <c r="GYW6" s="68"/>
      <c r="GYX6" s="68"/>
      <c r="GYY6" s="68"/>
      <c r="GYZ6" s="68"/>
      <c r="GZA6" s="68"/>
      <c r="GZB6" s="68"/>
      <c r="GZC6" s="68"/>
      <c r="GZD6" s="68"/>
      <c r="GZE6" s="68"/>
      <c r="GZF6" s="68"/>
      <c r="GZG6" s="68"/>
      <c r="GZH6" s="68"/>
      <c r="GZI6" s="68"/>
      <c r="GZJ6" s="68"/>
      <c r="GZK6" s="68"/>
      <c r="GZL6" s="68"/>
      <c r="GZM6" s="68"/>
      <c r="GZN6" s="68"/>
      <c r="GZO6" s="68"/>
      <c r="GZP6" s="68"/>
      <c r="GZQ6" s="68"/>
      <c r="GZR6" s="68"/>
      <c r="GZS6" s="68"/>
      <c r="GZT6" s="68"/>
      <c r="GZU6" s="68"/>
      <c r="GZV6" s="68"/>
      <c r="GZW6" s="68"/>
      <c r="GZX6" s="68"/>
      <c r="GZY6" s="68"/>
      <c r="GZZ6" s="68"/>
      <c r="HAA6" s="68"/>
      <c r="HAB6" s="68"/>
      <c r="HAC6" s="68"/>
      <c r="HAD6" s="68"/>
      <c r="HAE6" s="68"/>
      <c r="HAF6" s="68"/>
      <c r="HAG6" s="68"/>
      <c r="HAH6" s="68"/>
      <c r="HAI6" s="68"/>
      <c r="HAJ6" s="68"/>
      <c r="HAK6" s="68"/>
      <c r="HAL6" s="68"/>
      <c r="HAM6" s="68"/>
      <c r="HAN6" s="68"/>
      <c r="HAO6" s="68"/>
      <c r="HAP6" s="68"/>
      <c r="HAQ6" s="68"/>
      <c r="HAR6" s="68"/>
      <c r="HAS6" s="68"/>
      <c r="HAT6" s="68"/>
      <c r="HAU6" s="68"/>
      <c r="HAV6" s="68"/>
      <c r="HAW6" s="68"/>
      <c r="HAX6" s="68"/>
      <c r="HAY6" s="68"/>
      <c r="HAZ6" s="68"/>
      <c r="HBA6" s="68"/>
      <c r="HBB6" s="68"/>
      <c r="HBC6" s="68"/>
      <c r="HBD6" s="68"/>
      <c r="HBE6" s="68"/>
      <c r="HBF6" s="68"/>
      <c r="HBG6" s="68"/>
      <c r="HBH6" s="68"/>
      <c r="HBI6" s="68"/>
      <c r="HBJ6" s="68"/>
      <c r="HBK6" s="68"/>
      <c r="HBL6" s="68"/>
      <c r="HBM6" s="68"/>
      <c r="HBN6" s="68"/>
      <c r="HBO6" s="68"/>
      <c r="HBP6" s="68"/>
      <c r="HBQ6" s="68"/>
      <c r="HBR6" s="68"/>
      <c r="HBS6" s="68"/>
      <c r="HBT6" s="68"/>
      <c r="HBU6" s="68"/>
      <c r="HBV6" s="68"/>
      <c r="HBW6" s="68"/>
      <c r="HBX6" s="68"/>
      <c r="HBY6" s="68"/>
      <c r="HBZ6" s="68"/>
      <c r="HCA6" s="68"/>
      <c r="HCB6" s="68"/>
      <c r="HCC6" s="68"/>
      <c r="HCD6" s="68"/>
      <c r="HCE6" s="68"/>
      <c r="HCF6" s="68"/>
      <c r="HCG6" s="68"/>
      <c r="HCH6" s="68"/>
      <c r="HCI6" s="68"/>
      <c r="HCJ6" s="68"/>
      <c r="HCK6" s="68"/>
      <c r="HCL6" s="68"/>
      <c r="HCM6" s="68"/>
      <c r="HCN6" s="68"/>
      <c r="HCO6" s="68"/>
      <c r="HCP6" s="68"/>
      <c r="HCQ6" s="68"/>
      <c r="HCR6" s="68"/>
      <c r="HCS6" s="68"/>
      <c r="HCT6" s="68"/>
      <c r="HCU6" s="68"/>
      <c r="HCV6" s="68"/>
      <c r="HCW6" s="68"/>
      <c r="HCX6" s="68"/>
      <c r="HCY6" s="68"/>
      <c r="HCZ6" s="68"/>
      <c r="HDA6" s="68"/>
      <c r="HDB6" s="68"/>
      <c r="HDC6" s="68"/>
      <c r="HDD6" s="68"/>
      <c r="HDE6" s="68"/>
      <c r="HDF6" s="68"/>
      <c r="HDG6" s="68"/>
      <c r="HDH6" s="68"/>
      <c r="HDI6" s="68"/>
      <c r="HDJ6" s="68"/>
      <c r="HDK6" s="68"/>
      <c r="HDL6" s="68"/>
      <c r="HDM6" s="68"/>
      <c r="HDN6" s="68"/>
      <c r="HDO6" s="68"/>
      <c r="HDP6" s="68"/>
      <c r="HDQ6" s="68"/>
      <c r="HDR6" s="68"/>
      <c r="HDS6" s="68"/>
      <c r="HDT6" s="68"/>
      <c r="HDU6" s="68"/>
      <c r="HDV6" s="68"/>
      <c r="HDW6" s="68"/>
      <c r="HDX6" s="68"/>
      <c r="HDY6" s="68"/>
      <c r="HDZ6" s="68"/>
      <c r="HEA6" s="68"/>
      <c r="HEB6" s="68"/>
      <c r="HEC6" s="68"/>
      <c r="HED6" s="68"/>
      <c r="HEE6" s="68"/>
      <c r="HEF6" s="68"/>
      <c r="HEG6" s="68"/>
      <c r="HEH6" s="68"/>
      <c r="HEI6" s="68"/>
      <c r="HEJ6" s="68"/>
      <c r="HEK6" s="68"/>
      <c r="HEL6" s="68"/>
      <c r="HEM6" s="68"/>
      <c r="HEN6" s="68"/>
      <c r="HEO6" s="68"/>
      <c r="HEP6" s="68"/>
      <c r="HEQ6" s="68"/>
      <c r="HER6" s="68"/>
      <c r="HES6" s="68"/>
      <c r="HET6" s="68"/>
      <c r="HEU6" s="68"/>
      <c r="HEV6" s="68"/>
      <c r="HEW6" s="68"/>
      <c r="HEX6" s="68"/>
      <c r="HEY6" s="68"/>
      <c r="HEZ6" s="68"/>
      <c r="HFA6" s="68"/>
      <c r="HFB6" s="68"/>
      <c r="HFC6" s="68"/>
      <c r="HFD6" s="68"/>
      <c r="HFE6" s="68"/>
      <c r="HFF6" s="68"/>
      <c r="HFG6" s="68"/>
      <c r="HFH6" s="68"/>
      <c r="HFI6" s="68"/>
      <c r="HFJ6" s="68"/>
      <c r="HFK6" s="68"/>
      <c r="HFL6" s="68"/>
      <c r="HFM6" s="68"/>
      <c r="HFN6" s="68"/>
      <c r="HFO6" s="68"/>
      <c r="HFP6" s="68"/>
      <c r="HFQ6" s="68"/>
      <c r="HFR6" s="68"/>
      <c r="HFS6" s="68"/>
      <c r="HFT6" s="68"/>
      <c r="HFU6" s="68"/>
      <c r="HFV6" s="68"/>
      <c r="HFW6" s="68"/>
      <c r="HFX6" s="68"/>
      <c r="HFY6" s="68"/>
      <c r="HFZ6" s="68"/>
      <c r="HGA6" s="68"/>
      <c r="HGB6" s="68"/>
      <c r="HGC6" s="68"/>
      <c r="HGD6" s="68"/>
      <c r="HGE6" s="68"/>
      <c r="HGF6" s="68"/>
      <c r="HGG6" s="68"/>
      <c r="HGH6" s="68"/>
      <c r="HGI6" s="68"/>
      <c r="HGJ6" s="68"/>
      <c r="HGK6" s="68"/>
      <c r="HGL6" s="68"/>
      <c r="HGM6" s="68"/>
      <c r="HGN6" s="68"/>
      <c r="HGO6" s="68"/>
      <c r="HGP6" s="68"/>
      <c r="HGQ6" s="68"/>
      <c r="HGR6" s="68"/>
      <c r="HGS6" s="68"/>
      <c r="HGT6" s="68"/>
      <c r="HGU6" s="68"/>
      <c r="HGV6" s="68"/>
      <c r="HGW6" s="68"/>
      <c r="HGX6" s="68"/>
      <c r="HGY6" s="68"/>
      <c r="HGZ6" s="68"/>
      <c r="HHA6" s="68"/>
      <c r="HHB6" s="68"/>
      <c r="HHC6" s="68"/>
      <c r="HHD6" s="68"/>
      <c r="HHE6" s="68"/>
      <c r="HHF6" s="68"/>
      <c r="HHG6" s="68"/>
      <c r="HHH6" s="68"/>
      <c r="HHI6" s="68"/>
      <c r="HHJ6" s="68"/>
      <c r="HHK6" s="68"/>
      <c r="HHL6" s="68"/>
      <c r="HHM6" s="68"/>
      <c r="HHN6" s="68"/>
      <c r="HHO6" s="68"/>
      <c r="HHP6" s="68"/>
      <c r="HHQ6" s="68"/>
      <c r="HHR6" s="68"/>
      <c r="HHS6" s="68"/>
      <c r="HHT6" s="68"/>
      <c r="HHU6" s="68"/>
      <c r="HHV6" s="68"/>
      <c r="HHW6" s="68"/>
      <c r="HHX6" s="68"/>
      <c r="HHY6" s="68"/>
      <c r="HHZ6" s="68"/>
      <c r="HIA6" s="68"/>
      <c r="HIB6" s="68"/>
      <c r="HIC6" s="68"/>
      <c r="HID6" s="68"/>
      <c r="HIE6" s="68"/>
      <c r="HIF6" s="68"/>
      <c r="HIG6" s="68"/>
      <c r="HIH6" s="68"/>
      <c r="HII6" s="68"/>
      <c r="HIJ6" s="68"/>
      <c r="HIK6" s="68"/>
      <c r="HIL6" s="68"/>
      <c r="HIM6" s="68"/>
      <c r="HIN6" s="68"/>
      <c r="HIO6" s="68"/>
      <c r="HIP6" s="68"/>
      <c r="HIQ6" s="68"/>
      <c r="HIR6" s="68"/>
      <c r="HIS6" s="68"/>
      <c r="HIT6" s="68"/>
      <c r="HIU6" s="68"/>
      <c r="HIV6" s="68"/>
      <c r="HIW6" s="68"/>
      <c r="HIX6" s="68"/>
      <c r="HIY6" s="68"/>
      <c r="HIZ6" s="68"/>
      <c r="HJA6" s="68"/>
      <c r="HJB6" s="68"/>
      <c r="HJC6" s="68"/>
      <c r="HJD6" s="68"/>
      <c r="HJE6" s="68"/>
      <c r="HJF6" s="68"/>
      <c r="HJG6" s="68"/>
      <c r="HJH6" s="68"/>
      <c r="HJI6" s="68"/>
      <c r="HJJ6" s="68"/>
      <c r="HJK6" s="68"/>
      <c r="HJL6" s="68"/>
      <c r="HJM6" s="68"/>
      <c r="HJN6" s="68"/>
      <c r="HJO6" s="68"/>
      <c r="HJP6" s="68"/>
      <c r="HJQ6" s="68"/>
      <c r="HJR6" s="68"/>
      <c r="HJS6" s="68"/>
      <c r="HJT6" s="68"/>
      <c r="HJU6" s="68"/>
      <c r="HJV6" s="68"/>
      <c r="HJW6" s="68"/>
      <c r="HJX6" s="68"/>
      <c r="HJY6" s="68"/>
      <c r="HJZ6" s="68"/>
      <c r="HKA6" s="68"/>
      <c r="HKB6" s="68"/>
      <c r="HKC6" s="68"/>
      <c r="HKD6" s="68"/>
      <c r="HKE6" s="68"/>
      <c r="HKF6" s="68"/>
      <c r="HKG6" s="68"/>
      <c r="HKH6" s="68"/>
      <c r="HKI6" s="68"/>
      <c r="HKJ6" s="68"/>
      <c r="HKK6" s="68"/>
      <c r="HKL6" s="68"/>
      <c r="HKM6" s="68"/>
      <c r="HKN6" s="68"/>
      <c r="HKO6" s="68"/>
      <c r="HKP6" s="68"/>
      <c r="HKQ6" s="68"/>
      <c r="HKR6" s="68"/>
      <c r="HKS6" s="68"/>
      <c r="HKT6" s="68"/>
      <c r="HKU6" s="68"/>
      <c r="HKV6" s="68"/>
      <c r="HKW6" s="68"/>
      <c r="HKX6" s="68"/>
      <c r="HKY6" s="68"/>
      <c r="HKZ6" s="68"/>
      <c r="HLA6" s="68"/>
      <c r="HLB6" s="68"/>
      <c r="HLC6" s="68"/>
      <c r="HLD6" s="68"/>
      <c r="HLE6" s="68"/>
      <c r="HLF6" s="68"/>
      <c r="HLG6" s="68"/>
      <c r="HLH6" s="68"/>
      <c r="HLI6" s="68"/>
      <c r="HLJ6" s="68"/>
      <c r="HLK6" s="68"/>
      <c r="HLL6" s="68"/>
      <c r="HLM6" s="68"/>
      <c r="HLN6" s="68"/>
      <c r="HLO6" s="68"/>
      <c r="HLP6" s="68"/>
      <c r="HLQ6" s="68"/>
      <c r="HLR6" s="68"/>
      <c r="HLS6" s="68"/>
      <c r="HLT6" s="68"/>
      <c r="HLU6" s="68"/>
      <c r="HLV6" s="68"/>
      <c r="HLW6" s="68"/>
      <c r="HLX6" s="68"/>
      <c r="HLY6" s="68"/>
      <c r="HLZ6" s="68"/>
      <c r="HMA6" s="68"/>
      <c r="HMB6" s="68"/>
      <c r="HMC6" s="68"/>
      <c r="HMD6" s="68"/>
      <c r="HME6" s="68"/>
      <c r="HMF6" s="68"/>
      <c r="HMG6" s="68"/>
      <c r="HMH6" s="68"/>
      <c r="HMI6" s="68"/>
      <c r="HMJ6" s="68"/>
      <c r="HMK6" s="68"/>
      <c r="HML6" s="68"/>
      <c r="HMM6" s="68"/>
      <c r="HMN6" s="68"/>
      <c r="HMO6" s="68"/>
      <c r="HMP6" s="68"/>
      <c r="HMQ6" s="68"/>
      <c r="HMR6" s="68"/>
      <c r="HMS6" s="68"/>
      <c r="HMT6" s="68"/>
      <c r="HMU6" s="68"/>
      <c r="HMV6" s="68"/>
      <c r="HMW6" s="68"/>
      <c r="HMX6" s="68"/>
      <c r="HMY6" s="68"/>
      <c r="HMZ6" s="68"/>
      <c r="HNA6" s="68"/>
      <c r="HNB6" s="68"/>
      <c r="HNC6" s="68"/>
      <c r="HND6" s="68"/>
      <c r="HNE6" s="68"/>
      <c r="HNF6" s="68"/>
      <c r="HNG6" s="68"/>
      <c r="HNH6" s="68"/>
      <c r="HNI6" s="68"/>
      <c r="HNJ6" s="68"/>
      <c r="HNK6" s="68"/>
      <c r="HNL6" s="68"/>
      <c r="HNM6" s="68"/>
      <c r="HNN6" s="68"/>
      <c r="HNO6" s="68"/>
      <c r="HNP6" s="68"/>
      <c r="HNQ6" s="68"/>
      <c r="HNR6" s="68"/>
      <c r="HNS6" s="68"/>
      <c r="HNT6" s="68"/>
      <c r="HNU6" s="68"/>
      <c r="HNV6" s="68"/>
      <c r="HNW6" s="68"/>
      <c r="HNX6" s="68"/>
      <c r="HNY6" s="68"/>
      <c r="HNZ6" s="68"/>
      <c r="HOA6" s="68"/>
      <c r="HOB6" s="68"/>
      <c r="HOC6" s="68"/>
      <c r="HOD6" s="68"/>
      <c r="HOE6" s="68"/>
      <c r="HOF6" s="68"/>
      <c r="HOG6" s="68"/>
      <c r="HOH6" s="68"/>
      <c r="HOI6" s="68"/>
      <c r="HOJ6" s="68"/>
      <c r="HOK6" s="68"/>
      <c r="HOL6" s="68"/>
      <c r="HOM6" s="68"/>
      <c r="HON6" s="68"/>
      <c r="HOO6" s="68"/>
      <c r="HOP6" s="68"/>
      <c r="HOQ6" s="68"/>
      <c r="HOR6" s="68"/>
      <c r="HOS6" s="68"/>
      <c r="HOT6" s="68"/>
      <c r="HOU6" s="68"/>
      <c r="HOV6" s="68"/>
      <c r="HOW6" s="68"/>
      <c r="HOX6" s="68"/>
      <c r="HOY6" s="68"/>
      <c r="HOZ6" s="68"/>
      <c r="HPA6" s="68"/>
      <c r="HPB6" s="68"/>
      <c r="HPC6" s="68"/>
      <c r="HPD6" s="68"/>
      <c r="HPE6" s="68"/>
      <c r="HPF6" s="68"/>
      <c r="HPG6" s="68"/>
      <c r="HPH6" s="68"/>
      <c r="HPI6" s="68"/>
      <c r="HPJ6" s="68"/>
      <c r="HPK6" s="68"/>
      <c r="HPL6" s="68"/>
      <c r="HPM6" s="68"/>
      <c r="HPN6" s="68"/>
      <c r="HPO6" s="68"/>
      <c r="HPP6" s="68"/>
      <c r="HPQ6" s="68"/>
      <c r="HPR6" s="68"/>
      <c r="HPS6" s="68"/>
      <c r="HPT6" s="68"/>
      <c r="HPU6" s="68"/>
      <c r="HPV6" s="68"/>
      <c r="HPW6" s="68"/>
      <c r="HPX6" s="68"/>
      <c r="HPY6" s="68"/>
      <c r="HPZ6" s="68"/>
      <c r="HQA6" s="68"/>
      <c r="HQB6" s="68"/>
      <c r="HQC6" s="68"/>
      <c r="HQD6" s="68"/>
      <c r="HQE6" s="68"/>
      <c r="HQF6" s="68"/>
      <c r="HQG6" s="68"/>
      <c r="HQH6" s="68"/>
      <c r="HQI6" s="68"/>
      <c r="HQJ6" s="68"/>
      <c r="HQK6" s="68"/>
      <c r="HQL6" s="68"/>
      <c r="HQM6" s="68"/>
      <c r="HQN6" s="68"/>
      <c r="HQO6" s="68"/>
      <c r="HQP6" s="68"/>
      <c r="HQQ6" s="68"/>
      <c r="HQR6" s="68"/>
      <c r="HQS6" s="68"/>
      <c r="HQT6" s="68"/>
      <c r="HQU6" s="68"/>
      <c r="HQV6" s="68"/>
      <c r="HQW6" s="68"/>
      <c r="HQX6" s="68"/>
      <c r="HQY6" s="68"/>
      <c r="HQZ6" s="68"/>
      <c r="HRA6" s="68"/>
      <c r="HRB6" s="68"/>
      <c r="HRC6" s="68"/>
      <c r="HRD6" s="68"/>
      <c r="HRE6" s="68"/>
      <c r="HRF6" s="68"/>
      <c r="HRG6" s="68"/>
      <c r="HRH6" s="68"/>
      <c r="HRI6" s="68"/>
      <c r="HRJ6" s="68"/>
      <c r="HRK6" s="68"/>
      <c r="HRL6" s="68"/>
      <c r="HRM6" s="68"/>
      <c r="HRN6" s="68"/>
      <c r="HRO6" s="68"/>
      <c r="HRP6" s="68"/>
      <c r="HRQ6" s="68"/>
      <c r="HRR6" s="68"/>
      <c r="HRS6" s="68"/>
      <c r="HRT6" s="68"/>
      <c r="HRU6" s="68"/>
      <c r="HRV6" s="68"/>
      <c r="HRW6" s="68"/>
      <c r="HRX6" s="68"/>
      <c r="HRY6" s="68"/>
      <c r="HRZ6" s="68"/>
      <c r="HSA6" s="68"/>
      <c r="HSB6" s="68"/>
      <c r="HSC6" s="68"/>
      <c r="HSD6" s="68"/>
      <c r="HSE6" s="68"/>
      <c r="HSF6" s="68"/>
      <c r="HSG6" s="68"/>
      <c r="HSH6" s="68"/>
      <c r="HSI6" s="68"/>
      <c r="HSJ6" s="68"/>
      <c r="HSK6" s="68"/>
      <c r="HSL6" s="68"/>
      <c r="HSM6" s="68"/>
      <c r="HSN6" s="68"/>
      <c r="HSO6" s="68"/>
      <c r="HSP6" s="68"/>
      <c r="HSQ6" s="68"/>
      <c r="HSR6" s="68"/>
      <c r="HSS6" s="68"/>
      <c r="HST6" s="68"/>
      <c r="HSU6" s="68"/>
      <c r="HSV6" s="68"/>
      <c r="HSW6" s="68"/>
      <c r="HSX6" s="68"/>
      <c r="HSY6" s="68"/>
      <c r="HSZ6" s="68"/>
      <c r="HTA6" s="68"/>
      <c r="HTB6" s="68"/>
      <c r="HTC6" s="68"/>
      <c r="HTD6" s="68"/>
      <c r="HTE6" s="68"/>
      <c r="HTF6" s="68"/>
      <c r="HTG6" s="68"/>
      <c r="HTH6" s="68"/>
      <c r="HTI6" s="68"/>
      <c r="HTJ6" s="68"/>
      <c r="HTK6" s="68"/>
      <c r="HTL6" s="68"/>
      <c r="HTM6" s="68"/>
      <c r="HTN6" s="68"/>
      <c r="HTO6" s="68"/>
      <c r="HTP6" s="68"/>
      <c r="HTQ6" s="68"/>
      <c r="HTR6" s="68"/>
      <c r="HTS6" s="68"/>
      <c r="HTT6" s="68"/>
      <c r="HTU6" s="68"/>
      <c r="HTV6" s="68"/>
      <c r="HTW6" s="68"/>
      <c r="HTX6" s="68"/>
      <c r="HTY6" s="68"/>
      <c r="HTZ6" s="68"/>
      <c r="HUA6" s="68"/>
      <c r="HUB6" s="68"/>
      <c r="HUC6" s="68"/>
      <c r="HUD6" s="68"/>
      <c r="HUE6" s="68"/>
      <c r="HUF6" s="68"/>
      <c r="HUG6" s="68"/>
      <c r="HUH6" s="68"/>
      <c r="HUI6" s="68"/>
      <c r="HUJ6" s="68"/>
      <c r="HUK6" s="68"/>
      <c r="HUL6" s="68"/>
      <c r="HUM6" s="68"/>
      <c r="HUN6" s="68"/>
      <c r="HUO6" s="68"/>
      <c r="HUP6" s="68"/>
      <c r="HUQ6" s="68"/>
      <c r="HUR6" s="68"/>
      <c r="HUS6" s="68"/>
      <c r="HUT6" s="68"/>
      <c r="HUU6" s="68"/>
      <c r="HUV6" s="68"/>
      <c r="HUW6" s="68"/>
      <c r="HUX6" s="68"/>
      <c r="HUY6" s="68"/>
      <c r="HUZ6" s="68"/>
      <c r="HVA6" s="68"/>
      <c r="HVB6" s="68"/>
      <c r="HVC6" s="68"/>
      <c r="HVD6" s="68"/>
      <c r="HVE6" s="68"/>
      <c r="HVF6" s="68"/>
      <c r="HVG6" s="68"/>
      <c r="HVH6" s="68"/>
      <c r="HVI6" s="68"/>
      <c r="HVJ6" s="68"/>
      <c r="HVK6" s="68"/>
      <c r="HVL6" s="68"/>
      <c r="HVM6" s="68"/>
      <c r="HVN6" s="68"/>
      <c r="HVO6" s="68"/>
      <c r="HVP6" s="68"/>
      <c r="HVQ6" s="68"/>
      <c r="HVR6" s="68"/>
      <c r="HVS6" s="68"/>
      <c r="HVT6" s="68"/>
      <c r="HVU6" s="68"/>
      <c r="HVV6" s="68"/>
      <c r="HVW6" s="68"/>
      <c r="HVX6" s="68"/>
      <c r="HVY6" s="68"/>
      <c r="HVZ6" s="68"/>
      <c r="HWA6" s="68"/>
      <c r="HWB6" s="68"/>
      <c r="HWC6" s="68"/>
      <c r="HWD6" s="68"/>
      <c r="HWE6" s="68"/>
      <c r="HWF6" s="68"/>
      <c r="HWG6" s="68"/>
      <c r="HWH6" s="68"/>
      <c r="HWI6" s="68"/>
      <c r="HWJ6" s="68"/>
      <c r="HWK6" s="68"/>
      <c r="HWL6" s="68"/>
      <c r="HWM6" s="68"/>
      <c r="HWN6" s="68"/>
      <c r="HWO6" s="68"/>
      <c r="HWP6" s="68"/>
      <c r="HWQ6" s="68"/>
      <c r="HWR6" s="68"/>
      <c r="HWS6" s="68"/>
      <c r="HWT6" s="68"/>
      <c r="HWU6" s="68"/>
      <c r="HWV6" s="68"/>
      <c r="HWW6" s="68"/>
      <c r="HWX6" s="68"/>
      <c r="HWY6" s="68"/>
      <c r="HWZ6" s="68"/>
      <c r="HXA6" s="68"/>
      <c r="HXB6" s="68"/>
      <c r="HXC6" s="68"/>
      <c r="HXD6" s="68"/>
      <c r="HXE6" s="68"/>
      <c r="HXF6" s="68"/>
      <c r="HXG6" s="68"/>
      <c r="HXH6" s="68"/>
      <c r="HXI6" s="68"/>
      <c r="HXJ6" s="68"/>
      <c r="HXK6" s="68"/>
      <c r="HXL6" s="68"/>
      <c r="HXM6" s="68"/>
      <c r="HXN6" s="68"/>
      <c r="HXO6" s="68"/>
      <c r="HXP6" s="68"/>
      <c r="HXQ6" s="68"/>
      <c r="HXR6" s="68"/>
      <c r="HXS6" s="68"/>
      <c r="HXT6" s="68"/>
      <c r="HXU6" s="68"/>
      <c r="HXV6" s="68"/>
      <c r="HXW6" s="68"/>
      <c r="HXX6" s="68"/>
      <c r="HXY6" s="68"/>
      <c r="HXZ6" s="68"/>
      <c r="HYA6" s="68"/>
      <c r="HYB6" s="68"/>
      <c r="HYC6" s="68"/>
      <c r="HYD6" s="68"/>
      <c r="HYE6" s="68"/>
      <c r="HYF6" s="68"/>
      <c r="HYG6" s="68"/>
      <c r="HYH6" s="68"/>
      <c r="HYI6" s="68"/>
      <c r="HYJ6" s="68"/>
      <c r="HYK6" s="68"/>
      <c r="HYL6" s="68"/>
      <c r="HYM6" s="68"/>
      <c r="HYN6" s="68"/>
      <c r="HYO6" s="68"/>
      <c r="HYP6" s="68"/>
      <c r="HYQ6" s="68"/>
      <c r="HYR6" s="68"/>
      <c r="HYS6" s="68"/>
      <c r="HYT6" s="68"/>
      <c r="HYU6" s="68"/>
      <c r="HYV6" s="68"/>
      <c r="HYW6" s="68"/>
      <c r="HYX6" s="68"/>
      <c r="HYY6" s="68"/>
      <c r="HYZ6" s="68"/>
      <c r="HZA6" s="68"/>
      <c r="HZB6" s="68"/>
      <c r="HZC6" s="68"/>
      <c r="HZD6" s="68"/>
      <c r="HZE6" s="68"/>
      <c r="HZF6" s="68"/>
      <c r="HZG6" s="68"/>
      <c r="HZH6" s="68"/>
      <c r="HZI6" s="68"/>
      <c r="HZJ6" s="68"/>
      <c r="HZK6" s="68"/>
      <c r="HZL6" s="68"/>
      <c r="HZM6" s="68"/>
      <c r="HZN6" s="68"/>
      <c r="HZO6" s="68"/>
      <c r="HZP6" s="68"/>
      <c r="HZQ6" s="68"/>
      <c r="HZR6" s="68"/>
      <c r="HZS6" s="68"/>
      <c r="HZT6" s="68"/>
      <c r="HZU6" s="68"/>
      <c r="HZV6" s="68"/>
      <c r="HZW6" s="68"/>
      <c r="HZX6" s="68"/>
      <c r="HZY6" s="68"/>
      <c r="HZZ6" s="68"/>
      <c r="IAA6" s="68"/>
      <c r="IAB6" s="68"/>
      <c r="IAC6" s="68"/>
      <c r="IAD6" s="68"/>
      <c r="IAE6" s="68"/>
      <c r="IAF6" s="68"/>
      <c r="IAG6" s="68"/>
      <c r="IAH6" s="68"/>
      <c r="IAI6" s="68"/>
      <c r="IAJ6" s="68"/>
      <c r="IAK6" s="68"/>
      <c r="IAL6" s="68"/>
      <c r="IAM6" s="68"/>
      <c r="IAN6" s="68"/>
      <c r="IAO6" s="68"/>
      <c r="IAP6" s="68"/>
      <c r="IAQ6" s="68"/>
      <c r="IAR6" s="68"/>
      <c r="IAS6" s="68"/>
      <c r="IAT6" s="68"/>
      <c r="IAU6" s="68"/>
      <c r="IAV6" s="68"/>
      <c r="IAW6" s="68"/>
      <c r="IAX6" s="68"/>
      <c r="IAY6" s="68"/>
      <c r="IAZ6" s="68"/>
      <c r="IBA6" s="68"/>
      <c r="IBB6" s="68"/>
      <c r="IBC6" s="68"/>
      <c r="IBD6" s="68"/>
      <c r="IBE6" s="68"/>
      <c r="IBF6" s="68"/>
      <c r="IBG6" s="68"/>
      <c r="IBH6" s="68"/>
      <c r="IBI6" s="68"/>
      <c r="IBJ6" s="68"/>
      <c r="IBK6" s="68"/>
      <c r="IBL6" s="68"/>
      <c r="IBM6" s="68"/>
      <c r="IBN6" s="68"/>
      <c r="IBO6" s="68"/>
      <c r="IBP6" s="68"/>
      <c r="IBQ6" s="68"/>
      <c r="IBR6" s="68"/>
      <c r="IBS6" s="68"/>
      <c r="IBT6" s="68"/>
      <c r="IBU6" s="68"/>
      <c r="IBV6" s="68"/>
      <c r="IBW6" s="68"/>
      <c r="IBX6" s="68"/>
      <c r="IBY6" s="68"/>
      <c r="IBZ6" s="68"/>
      <c r="ICA6" s="68"/>
      <c r="ICB6" s="68"/>
      <c r="ICC6" s="68"/>
      <c r="ICD6" s="68"/>
      <c r="ICE6" s="68"/>
      <c r="ICF6" s="68"/>
      <c r="ICG6" s="68"/>
      <c r="ICH6" s="68"/>
      <c r="ICI6" s="68"/>
      <c r="ICJ6" s="68"/>
      <c r="ICK6" s="68"/>
      <c r="ICL6" s="68"/>
      <c r="ICM6" s="68"/>
      <c r="ICN6" s="68"/>
      <c r="ICO6" s="68"/>
      <c r="ICP6" s="68"/>
      <c r="ICQ6" s="68"/>
      <c r="ICR6" s="68"/>
      <c r="ICS6" s="68"/>
      <c r="ICT6" s="68"/>
      <c r="ICU6" s="68"/>
      <c r="ICV6" s="68"/>
      <c r="ICW6" s="68"/>
      <c r="ICX6" s="68"/>
      <c r="ICY6" s="68"/>
      <c r="ICZ6" s="68"/>
      <c r="IDA6" s="68"/>
      <c r="IDB6" s="68"/>
      <c r="IDC6" s="68"/>
      <c r="IDD6" s="68"/>
      <c r="IDE6" s="68"/>
      <c r="IDF6" s="68"/>
      <c r="IDG6" s="68"/>
      <c r="IDH6" s="68"/>
      <c r="IDI6" s="68"/>
      <c r="IDJ6" s="68"/>
      <c r="IDK6" s="68"/>
      <c r="IDL6" s="68"/>
      <c r="IDM6" s="68"/>
      <c r="IDN6" s="68"/>
      <c r="IDO6" s="68"/>
      <c r="IDP6" s="68"/>
      <c r="IDQ6" s="68"/>
      <c r="IDR6" s="68"/>
      <c r="IDS6" s="68"/>
      <c r="IDT6" s="68"/>
      <c r="IDU6" s="68"/>
      <c r="IDV6" s="68"/>
      <c r="IDW6" s="68"/>
      <c r="IDX6" s="68"/>
      <c r="IDY6" s="68"/>
      <c r="IDZ6" s="68"/>
      <c r="IEA6" s="68"/>
      <c r="IEB6" s="68"/>
      <c r="IEC6" s="68"/>
      <c r="IED6" s="68"/>
      <c r="IEE6" s="68"/>
      <c r="IEF6" s="68"/>
      <c r="IEG6" s="68"/>
      <c r="IEH6" s="68"/>
      <c r="IEI6" s="68"/>
      <c r="IEJ6" s="68"/>
      <c r="IEK6" s="68"/>
      <c r="IEL6" s="68"/>
      <c r="IEM6" s="68"/>
      <c r="IEN6" s="68"/>
      <c r="IEO6" s="68"/>
      <c r="IEP6" s="68"/>
      <c r="IEQ6" s="68"/>
      <c r="IER6" s="68"/>
      <c r="IES6" s="68"/>
      <c r="IET6" s="68"/>
      <c r="IEU6" s="68"/>
      <c r="IEV6" s="68"/>
      <c r="IEW6" s="68"/>
      <c r="IEX6" s="68"/>
      <c r="IEY6" s="68"/>
      <c r="IEZ6" s="68"/>
      <c r="IFA6" s="68"/>
      <c r="IFB6" s="68"/>
      <c r="IFC6" s="68"/>
      <c r="IFD6" s="68"/>
      <c r="IFE6" s="68"/>
      <c r="IFF6" s="68"/>
      <c r="IFG6" s="68"/>
      <c r="IFH6" s="68"/>
      <c r="IFI6" s="68"/>
      <c r="IFJ6" s="68"/>
      <c r="IFK6" s="68"/>
      <c r="IFL6" s="68"/>
      <c r="IFM6" s="68"/>
      <c r="IFN6" s="68"/>
      <c r="IFO6" s="68"/>
      <c r="IFP6" s="68"/>
      <c r="IFQ6" s="68"/>
      <c r="IFR6" s="68"/>
      <c r="IFS6" s="68"/>
      <c r="IFT6" s="68"/>
      <c r="IFU6" s="68"/>
      <c r="IFV6" s="68"/>
      <c r="IFW6" s="68"/>
      <c r="IFX6" s="68"/>
      <c r="IFY6" s="68"/>
      <c r="IFZ6" s="68"/>
      <c r="IGA6" s="68"/>
      <c r="IGB6" s="68"/>
      <c r="IGC6" s="68"/>
      <c r="IGD6" s="68"/>
      <c r="IGE6" s="68"/>
      <c r="IGF6" s="68"/>
      <c r="IGG6" s="68"/>
      <c r="IGH6" s="68"/>
      <c r="IGI6" s="68"/>
      <c r="IGJ6" s="68"/>
      <c r="IGK6" s="68"/>
      <c r="IGL6" s="68"/>
      <c r="IGM6" s="68"/>
      <c r="IGN6" s="68"/>
      <c r="IGO6" s="68"/>
      <c r="IGP6" s="68"/>
      <c r="IGQ6" s="68"/>
      <c r="IGR6" s="68"/>
      <c r="IGS6" s="68"/>
      <c r="IGT6" s="68"/>
      <c r="IGU6" s="68"/>
      <c r="IGV6" s="68"/>
      <c r="IGW6" s="68"/>
      <c r="IGX6" s="68"/>
      <c r="IGY6" s="68"/>
      <c r="IGZ6" s="68"/>
      <c r="IHA6" s="68"/>
      <c r="IHB6" s="68"/>
      <c r="IHC6" s="68"/>
      <c r="IHD6" s="68"/>
      <c r="IHE6" s="68"/>
      <c r="IHF6" s="68"/>
      <c r="IHG6" s="68"/>
      <c r="IHH6" s="68"/>
      <c r="IHI6" s="68"/>
      <c r="IHJ6" s="68"/>
      <c r="IHK6" s="68"/>
      <c r="IHL6" s="68"/>
      <c r="IHM6" s="68"/>
      <c r="IHN6" s="68"/>
      <c r="IHO6" s="68"/>
      <c r="IHP6" s="68"/>
      <c r="IHQ6" s="68"/>
      <c r="IHR6" s="68"/>
      <c r="IHS6" s="68"/>
      <c r="IHT6" s="68"/>
      <c r="IHU6" s="68"/>
      <c r="IHV6" s="68"/>
      <c r="IHW6" s="68"/>
      <c r="IHX6" s="68"/>
      <c r="IHY6" s="68"/>
      <c r="IHZ6" s="68"/>
      <c r="IIA6" s="68"/>
      <c r="IIB6" s="68"/>
      <c r="IIC6" s="68"/>
      <c r="IID6" s="68"/>
      <c r="IIE6" s="68"/>
      <c r="IIF6" s="68"/>
      <c r="IIG6" s="68"/>
      <c r="IIH6" s="68"/>
      <c r="III6" s="68"/>
      <c r="IIJ6" s="68"/>
      <c r="IIK6" s="68"/>
      <c r="IIL6" s="68"/>
      <c r="IIM6" s="68"/>
      <c r="IIN6" s="68"/>
      <c r="IIO6" s="68"/>
      <c r="IIP6" s="68"/>
      <c r="IIQ6" s="68"/>
      <c r="IIR6" s="68"/>
      <c r="IIS6" s="68"/>
      <c r="IIT6" s="68"/>
      <c r="IIU6" s="68"/>
      <c r="IIV6" s="68"/>
      <c r="IIW6" s="68"/>
      <c r="IIX6" s="68"/>
      <c r="IIY6" s="68"/>
      <c r="IIZ6" s="68"/>
      <c r="IJA6" s="68"/>
      <c r="IJB6" s="68"/>
      <c r="IJC6" s="68"/>
      <c r="IJD6" s="68"/>
      <c r="IJE6" s="68"/>
      <c r="IJF6" s="68"/>
      <c r="IJG6" s="68"/>
      <c r="IJH6" s="68"/>
      <c r="IJI6" s="68"/>
      <c r="IJJ6" s="68"/>
      <c r="IJK6" s="68"/>
      <c r="IJL6" s="68"/>
      <c r="IJM6" s="68"/>
      <c r="IJN6" s="68"/>
      <c r="IJO6" s="68"/>
      <c r="IJP6" s="68"/>
      <c r="IJQ6" s="68"/>
      <c r="IJR6" s="68"/>
      <c r="IJS6" s="68"/>
      <c r="IJT6" s="68"/>
      <c r="IJU6" s="68"/>
      <c r="IJV6" s="68"/>
      <c r="IJW6" s="68"/>
      <c r="IJX6" s="68"/>
      <c r="IJY6" s="68"/>
      <c r="IJZ6" s="68"/>
      <c r="IKA6" s="68"/>
      <c r="IKB6" s="68"/>
      <c r="IKC6" s="68"/>
      <c r="IKD6" s="68"/>
      <c r="IKE6" s="68"/>
      <c r="IKF6" s="68"/>
      <c r="IKG6" s="68"/>
      <c r="IKH6" s="68"/>
      <c r="IKI6" s="68"/>
      <c r="IKJ6" s="68"/>
      <c r="IKK6" s="68"/>
      <c r="IKL6" s="68"/>
      <c r="IKM6" s="68"/>
      <c r="IKN6" s="68"/>
      <c r="IKO6" s="68"/>
      <c r="IKP6" s="68"/>
      <c r="IKQ6" s="68"/>
      <c r="IKR6" s="68"/>
      <c r="IKS6" s="68"/>
      <c r="IKT6" s="68"/>
      <c r="IKU6" s="68"/>
      <c r="IKV6" s="68"/>
      <c r="IKW6" s="68"/>
      <c r="IKX6" s="68"/>
      <c r="IKY6" s="68"/>
      <c r="IKZ6" s="68"/>
      <c r="ILA6" s="68"/>
      <c r="ILB6" s="68"/>
      <c r="ILC6" s="68"/>
      <c r="ILD6" s="68"/>
      <c r="ILE6" s="68"/>
      <c r="ILF6" s="68"/>
      <c r="ILG6" s="68"/>
      <c r="ILH6" s="68"/>
      <c r="ILI6" s="68"/>
      <c r="ILJ6" s="68"/>
      <c r="ILK6" s="68"/>
      <c r="ILL6" s="68"/>
      <c r="ILM6" s="68"/>
      <c r="ILN6" s="68"/>
      <c r="ILO6" s="68"/>
      <c r="ILP6" s="68"/>
      <c r="ILQ6" s="68"/>
      <c r="ILR6" s="68"/>
      <c r="ILS6" s="68"/>
      <c r="ILT6" s="68"/>
      <c r="ILU6" s="68"/>
      <c r="ILV6" s="68"/>
      <c r="ILW6" s="68"/>
      <c r="ILX6" s="68"/>
      <c r="ILY6" s="68"/>
      <c r="ILZ6" s="68"/>
      <c r="IMA6" s="68"/>
      <c r="IMB6" s="68"/>
      <c r="IMC6" s="68"/>
      <c r="IMD6" s="68"/>
      <c r="IME6" s="68"/>
      <c r="IMF6" s="68"/>
      <c r="IMG6" s="68"/>
      <c r="IMH6" s="68"/>
      <c r="IMI6" s="68"/>
      <c r="IMJ6" s="68"/>
      <c r="IMK6" s="68"/>
      <c r="IML6" s="68"/>
      <c r="IMM6" s="68"/>
      <c r="IMN6" s="68"/>
      <c r="IMO6" s="68"/>
      <c r="IMP6" s="68"/>
      <c r="IMQ6" s="68"/>
      <c r="IMR6" s="68"/>
      <c r="IMS6" s="68"/>
      <c r="IMT6" s="68"/>
      <c r="IMU6" s="68"/>
      <c r="IMV6" s="68"/>
      <c r="IMW6" s="68"/>
      <c r="IMX6" s="68"/>
      <c r="IMY6" s="68"/>
      <c r="IMZ6" s="68"/>
      <c r="INA6" s="68"/>
      <c r="INB6" s="68"/>
      <c r="INC6" s="68"/>
      <c r="IND6" s="68"/>
      <c r="INE6" s="68"/>
      <c r="INF6" s="68"/>
      <c r="ING6" s="68"/>
      <c r="INH6" s="68"/>
      <c r="INI6" s="68"/>
      <c r="INJ6" s="68"/>
      <c r="INK6" s="68"/>
      <c r="INL6" s="68"/>
      <c r="INM6" s="68"/>
      <c r="INN6" s="68"/>
      <c r="INO6" s="68"/>
      <c r="INP6" s="68"/>
      <c r="INQ6" s="68"/>
      <c r="INR6" s="68"/>
      <c r="INS6" s="68"/>
      <c r="INT6" s="68"/>
      <c r="INU6" s="68"/>
      <c r="INV6" s="68"/>
      <c r="INW6" s="68"/>
      <c r="INX6" s="68"/>
      <c r="INY6" s="68"/>
      <c r="INZ6" s="68"/>
      <c r="IOA6" s="68"/>
      <c r="IOB6" s="68"/>
      <c r="IOC6" s="68"/>
      <c r="IOD6" s="68"/>
      <c r="IOE6" s="68"/>
      <c r="IOF6" s="68"/>
      <c r="IOG6" s="68"/>
      <c r="IOH6" s="68"/>
      <c r="IOI6" s="68"/>
      <c r="IOJ6" s="68"/>
      <c r="IOK6" s="68"/>
      <c r="IOL6" s="68"/>
      <c r="IOM6" s="68"/>
      <c r="ION6" s="68"/>
      <c r="IOO6" s="68"/>
      <c r="IOP6" s="68"/>
      <c r="IOQ6" s="68"/>
      <c r="IOR6" s="68"/>
      <c r="IOS6" s="68"/>
      <c r="IOT6" s="68"/>
      <c r="IOU6" s="68"/>
      <c r="IOV6" s="68"/>
      <c r="IOW6" s="68"/>
      <c r="IOX6" s="68"/>
      <c r="IOY6" s="68"/>
      <c r="IOZ6" s="68"/>
      <c r="IPA6" s="68"/>
      <c r="IPB6" s="68"/>
      <c r="IPC6" s="68"/>
      <c r="IPD6" s="68"/>
      <c r="IPE6" s="68"/>
      <c r="IPF6" s="68"/>
      <c r="IPG6" s="68"/>
      <c r="IPH6" s="68"/>
      <c r="IPI6" s="68"/>
      <c r="IPJ6" s="68"/>
      <c r="IPK6" s="68"/>
      <c r="IPL6" s="68"/>
      <c r="IPM6" s="68"/>
      <c r="IPN6" s="68"/>
      <c r="IPO6" s="68"/>
      <c r="IPP6" s="68"/>
      <c r="IPQ6" s="68"/>
      <c r="IPR6" s="68"/>
      <c r="IPS6" s="68"/>
      <c r="IPT6" s="68"/>
      <c r="IPU6" s="68"/>
      <c r="IPV6" s="68"/>
      <c r="IPW6" s="68"/>
      <c r="IPX6" s="68"/>
      <c r="IPY6" s="68"/>
      <c r="IPZ6" s="68"/>
      <c r="IQA6" s="68"/>
      <c r="IQB6" s="68"/>
      <c r="IQC6" s="68"/>
      <c r="IQD6" s="68"/>
      <c r="IQE6" s="68"/>
      <c r="IQF6" s="68"/>
      <c r="IQG6" s="68"/>
      <c r="IQH6" s="68"/>
      <c r="IQI6" s="68"/>
      <c r="IQJ6" s="68"/>
      <c r="IQK6" s="68"/>
      <c r="IQL6" s="68"/>
      <c r="IQM6" s="68"/>
      <c r="IQN6" s="68"/>
      <c r="IQO6" s="68"/>
      <c r="IQP6" s="68"/>
      <c r="IQQ6" s="68"/>
      <c r="IQR6" s="68"/>
      <c r="IQS6" s="68"/>
      <c r="IQT6" s="68"/>
      <c r="IQU6" s="68"/>
      <c r="IQV6" s="68"/>
      <c r="IQW6" s="68"/>
      <c r="IQX6" s="68"/>
      <c r="IQY6" s="68"/>
      <c r="IQZ6" s="68"/>
      <c r="IRA6" s="68"/>
      <c r="IRB6" s="68"/>
      <c r="IRC6" s="68"/>
      <c r="IRD6" s="68"/>
      <c r="IRE6" s="68"/>
      <c r="IRF6" s="68"/>
      <c r="IRG6" s="68"/>
      <c r="IRH6" s="68"/>
      <c r="IRI6" s="68"/>
      <c r="IRJ6" s="68"/>
      <c r="IRK6" s="68"/>
      <c r="IRL6" s="68"/>
      <c r="IRM6" s="68"/>
      <c r="IRN6" s="68"/>
      <c r="IRO6" s="68"/>
      <c r="IRP6" s="68"/>
      <c r="IRQ6" s="68"/>
      <c r="IRR6" s="68"/>
      <c r="IRS6" s="68"/>
      <c r="IRT6" s="68"/>
      <c r="IRU6" s="68"/>
      <c r="IRV6" s="68"/>
      <c r="IRW6" s="68"/>
      <c r="IRX6" s="68"/>
      <c r="IRY6" s="68"/>
      <c r="IRZ6" s="68"/>
      <c r="ISA6" s="68"/>
      <c r="ISB6" s="68"/>
      <c r="ISC6" s="68"/>
      <c r="ISD6" s="68"/>
      <c r="ISE6" s="68"/>
      <c r="ISF6" s="68"/>
      <c r="ISG6" s="68"/>
      <c r="ISH6" s="68"/>
      <c r="ISI6" s="68"/>
      <c r="ISJ6" s="68"/>
      <c r="ISK6" s="68"/>
      <c r="ISL6" s="68"/>
      <c r="ISM6" s="68"/>
      <c r="ISN6" s="68"/>
      <c r="ISO6" s="68"/>
      <c r="ISP6" s="68"/>
      <c r="ISQ6" s="68"/>
      <c r="ISR6" s="68"/>
      <c r="ISS6" s="68"/>
      <c r="IST6" s="68"/>
      <c r="ISU6" s="68"/>
      <c r="ISV6" s="68"/>
      <c r="ISW6" s="68"/>
      <c r="ISX6" s="68"/>
      <c r="ISY6" s="68"/>
      <c r="ISZ6" s="68"/>
      <c r="ITA6" s="68"/>
      <c r="ITB6" s="68"/>
      <c r="ITC6" s="68"/>
      <c r="ITD6" s="68"/>
      <c r="ITE6" s="68"/>
      <c r="ITF6" s="68"/>
      <c r="ITG6" s="68"/>
      <c r="ITH6" s="68"/>
      <c r="ITI6" s="68"/>
      <c r="ITJ6" s="68"/>
      <c r="ITK6" s="68"/>
      <c r="ITL6" s="68"/>
      <c r="ITM6" s="68"/>
      <c r="ITN6" s="68"/>
      <c r="ITO6" s="68"/>
      <c r="ITP6" s="68"/>
      <c r="ITQ6" s="68"/>
      <c r="ITR6" s="68"/>
      <c r="ITS6" s="68"/>
      <c r="ITT6" s="68"/>
      <c r="ITU6" s="68"/>
      <c r="ITV6" s="68"/>
      <c r="ITW6" s="68"/>
      <c r="ITX6" s="68"/>
      <c r="ITY6" s="68"/>
      <c r="ITZ6" s="68"/>
      <c r="IUA6" s="68"/>
      <c r="IUB6" s="68"/>
      <c r="IUC6" s="68"/>
      <c r="IUD6" s="68"/>
      <c r="IUE6" s="68"/>
      <c r="IUF6" s="68"/>
      <c r="IUG6" s="68"/>
      <c r="IUH6" s="68"/>
      <c r="IUI6" s="68"/>
      <c r="IUJ6" s="68"/>
      <c r="IUK6" s="68"/>
      <c r="IUL6" s="68"/>
      <c r="IUM6" s="68"/>
      <c r="IUN6" s="68"/>
      <c r="IUO6" s="68"/>
      <c r="IUP6" s="68"/>
      <c r="IUQ6" s="68"/>
      <c r="IUR6" s="68"/>
      <c r="IUS6" s="68"/>
      <c r="IUT6" s="68"/>
      <c r="IUU6" s="68"/>
      <c r="IUV6" s="68"/>
      <c r="IUW6" s="68"/>
      <c r="IUX6" s="68"/>
      <c r="IUY6" s="68"/>
      <c r="IUZ6" s="68"/>
      <c r="IVA6" s="68"/>
      <c r="IVB6" s="68"/>
      <c r="IVC6" s="68"/>
      <c r="IVD6" s="68"/>
      <c r="IVE6" s="68"/>
      <c r="IVF6" s="68"/>
      <c r="IVG6" s="68"/>
      <c r="IVH6" s="68"/>
      <c r="IVI6" s="68"/>
      <c r="IVJ6" s="68"/>
      <c r="IVK6" s="68"/>
      <c r="IVL6" s="68"/>
      <c r="IVM6" s="68"/>
      <c r="IVN6" s="68"/>
      <c r="IVO6" s="68"/>
      <c r="IVP6" s="68"/>
      <c r="IVQ6" s="68"/>
      <c r="IVR6" s="68"/>
      <c r="IVS6" s="68"/>
      <c r="IVT6" s="68"/>
      <c r="IVU6" s="68"/>
      <c r="IVV6" s="68"/>
      <c r="IVW6" s="68"/>
      <c r="IVX6" s="68"/>
      <c r="IVY6" s="68"/>
      <c r="IVZ6" s="68"/>
      <c r="IWA6" s="68"/>
      <c r="IWB6" s="68"/>
      <c r="IWC6" s="68"/>
      <c r="IWD6" s="68"/>
      <c r="IWE6" s="68"/>
      <c r="IWF6" s="68"/>
      <c r="IWG6" s="68"/>
      <c r="IWH6" s="68"/>
      <c r="IWI6" s="68"/>
      <c r="IWJ6" s="68"/>
      <c r="IWK6" s="68"/>
      <c r="IWL6" s="68"/>
      <c r="IWM6" s="68"/>
      <c r="IWN6" s="68"/>
      <c r="IWO6" s="68"/>
      <c r="IWP6" s="68"/>
      <c r="IWQ6" s="68"/>
      <c r="IWR6" s="68"/>
      <c r="IWS6" s="68"/>
      <c r="IWT6" s="68"/>
      <c r="IWU6" s="68"/>
      <c r="IWV6" s="68"/>
      <c r="IWW6" s="68"/>
      <c r="IWX6" s="68"/>
      <c r="IWY6" s="68"/>
      <c r="IWZ6" s="68"/>
      <c r="IXA6" s="68"/>
      <c r="IXB6" s="68"/>
      <c r="IXC6" s="68"/>
      <c r="IXD6" s="68"/>
      <c r="IXE6" s="68"/>
      <c r="IXF6" s="68"/>
      <c r="IXG6" s="68"/>
      <c r="IXH6" s="68"/>
      <c r="IXI6" s="68"/>
      <c r="IXJ6" s="68"/>
      <c r="IXK6" s="68"/>
      <c r="IXL6" s="68"/>
      <c r="IXM6" s="68"/>
      <c r="IXN6" s="68"/>
      <c r="IXO6" s="68"/>
      <c r="IXP6" s="68"/>
      <c r="IXQ6" s="68"/>
      <c r="IXR6" s="68"/>
      <c r="IXS6" s="68"/>
      <c r="IXT6" s="68"/>
      <c r="IXU6" s="68"/>
      <c r="IXV6" s="68"/>
      <c r="IXW6" s="68"/>
      <c r="IXX6" s="68"/>
      <c r="IXY6" s="68"/>
      <c r="IXZ6" s="68"/>
      <c r="IYA6" s="68"/>
      <c r="IYB6" s="68"/>
      <c r="IYC6" s="68"/>
      <c r="IYD6" s="68"/>
      <c r="IYE6" s="68"/>
      <c r="IYF6" s="68"/>
      <c r="IYG6" s="68"/>
      <c r="IYH6" s="68"/>
      <c r="IYI6" s="68"/>
      <c r="IYJ6" s="68"/>
      <c r="IYK6" s="68"/>
      <c r="IYL6" s="68"/>
      <c r="IYM6" s="68"/>
      <c r="IYN6" s="68"/>
      <c r="IYO6" s="68"/>
      <c r="IYP6" s="68"/>
      <c r="IYQ6" s="68"/>
      <c r="IYR6" s="68"/>
      <c r="IYS6" s="68"/>
      <c r="IYT6" s="68"/>
      <c r="IYU6" s="68"/>
      <c r="IYV6" s="68"/>
      <c r="IYW6" s="68"/>
      <c r="IYX6" s="68"/>
      <c r="IYY6" s="68"/>
      <c r="IYZ6" s="68"/>
      <c r="IZA6" s="68"/>
      <c r="IZB6" s="68"/>
      <c r="IZC6" s="68"/>
      <c r="IZD6" s="68"/>
      <c r="IZE6" s="68"/>
      <c r="IZF6" s="68"/>
      <c r="IZG6" s="68"/>
      <c r="IZH6" s="68"/>
      <c r="IZI6" s="68"/>
      <c r="IZJ6" s="68"/>
      <c r="IZK6" s="68"/>
      <c r="IZL6" s="68"/>
      <c r="IZM6" s="68"/>
      <c r="IZN6" s="68"/>
      <c r="IZO6" s="68"/>
      <c r="IZP6" s="68"/>
      <c r="IZQ6" s="68"/>
      <c r="IZR6" s="68"/>
      <c r="IZS6" s="68"/>
      <c r="IZT6" s="68"/>
      <c r="IZU6" s="68"/>
      <c r="IZV6" s="68"/>
      <c r="IZW6" s="68"/>
      <c r="IZX6" s="68"/>
      <c r="IZY6" s="68"/>
      <c r="IZZ6" s="68"/>
      <c r="JAA6" s="68"/>
      <c r="JAB6" s="68"/>
      <c r="JAC6" s="68"/>
      <c r="JAD6" s="68"/>
      <c r="JAE6" s="68"/>
      <c r="JAF6" s="68"/>
      <c r="JAG6" s="68"/>
      <c r="JAH6" s="68"/>
      <c r="JAI6" s="68"/>
      <c r="JAJ6" s="68"/>
      <c r="JAK6" s="68"/>
      <c r="JAL6" s="68"/>
      <c r="JAM6" s="68"/>
      <c r="JAN6" s="68"/>
      <c r="JAO6" s="68"/>
      <c r="JAP6" s="68"/>
      <c r="JAQ6" s="68"/>
      <c r="JAR6" s="68"/>
      <c r="JAS6" s="68"/>
      <c r="JAT6" s="68"/>
      <c r="JAU6" s="68"/>
      <c r="JAV6" s="68"/>
      <c r="JAW6" s="68"/>
      <c r="JAX6" s="68"/>
      <c r="JAY6" s="68"/>
      <c r="JAZ6" s="68"/>
      <c r="JBA6" s="68"/>
      <c r="JBB6" s="68"/>
      <c r="JBC6" s="68"/>
      <c r="JBD6" s="68"/>
      <c r="JBE6" s="68"/>
      <c r="JBF6" s="68"/>
      <c r="JBG6" s="68"/>
      <c r="JBH6" s="68"/>
      <c r="JBI6" s="68"/>
      <c r="JBJ6" s="68"/>
      <c r="JBK6" s="68"/>
      <c r="JBL6" s="68"/>
      <c r="JBM6" s="68"/>
      <c r="JBN6" s="68"/>
      <c r="JBO6" s="68"/>
      <c r="JBP6" s="68"/>
      <c r="JBQ6" s="68"/>
      <c r="JBR6" s="68"/>
      <c r="JBS6" s="68"/>
      <c r="JBT6" s="68"/>
      <c r="JBU6" s="68"/>
      <c r="JBV6" s="68"/>
      <c r="JBW6" s="68"/>
      <c r="JBX6" s="68"/>
      <c r="JBY6" s="68"/>
      <c r="JBZ6" s="68"/>
      <c r="JCA6" s="68"/>
      <c r="JCB6" s="68"/>
      <c r="JCC6" s="68"/>
      <c r="JCD6" s="68"/>
      <c r="JCE6" s="68"/>
      <c r="JCF6" s="68"/>
      <c r="JCG6" s="68"/>
      <c r="JCH6" s="68"/>
      <c r="JCI6" s="68"/>
      <c r="JCJ6" s="68"/>
      <c r="JCK6" s="68"/>
      <c r="JCL6" s="68"/>
      <c r="JCM6" s="68"/>
      <c r="JCN6" s="68"/>
      <c r="JCO6" s="68"/>
      <c r="JCP6" s="68"/>
      <c r="JCQ6" s="68"/>
      <c r="JCR6" s="68"/>
      <c r="JCS6" s="68"/>
      <c r="JCT6" s="68"/>
      <c r="JCU6" s="68"/>
      <c r="JCV6" s="68"/>
      <c r="JCW6" s="68"/>
      <c r="JCX6" s="68"/>
      <c r="JCY6" s="68"/>
      <c r="JCZ6" s="68"/>
      <c r="JDA6" s="68"/>
      <c r="JDB6" s="68"/>
      <c r="JDC6" s="68"/>
      <c r="JDD6" s="68"/>
      <c r="JDE6" s="68"/>
      <c r="JDF6" s="68"/>
      <c r="JDG6" s="68"/>
      <c r="JDH6" s="68"/>
      <c r="JDI6" s="68"/>
      <c r="JDJ6" s="68"/>
      <c r="JDK6" s="68"/>
      <c r="JDL6" s="68"/>
      <c r="JDM6" s="68"/>
      <c r="JDN6" s="68"/>
      <c r="JDO6" s="68"/>
      <c r="JDP6" s="68"/>
      <c r="JDQ6" s="68"/>
      <c r="JDR6" s="68"/>
      <c r="JDS6" s="68"/>
      <c r="JDT6" s="68"/>
      <c r="JDU6" s="68"/>
      <c r="JDV6" s="68"/>
      <c r="JDW6" s="68"/>
      <c r="JDX6" s="68"/>
      <c r="JDY6" s="68"/>
      <c r="JDZ6" s="68"/>
      <c r="JEA6" s="68"/>
      <c r="JEB6" s="68"/>
      <c r="JEC6" s="68"/>
      <c r="JED6" s="68"/>
      <c r="JEE6" s="68"/>
      <c r="JEF6" s="68"/>
      <c r="JEG6" s="68"/>
      <c r="JEH6" s="68"/>
      <c r="JEI6" s="68"/>
      <c r="JEJ6" s="68"/>
      <c r="JEK6" s="68"/>
      <c r="JEL6" s="68"/>
      <c r="JEM6" s="68"/>
      <c r="JEN6" s="68"/>
      <c r="JEO6" s="68"/>
      <c r="JEP6" s="68"/>
      <c r="JEQ6" s="68"/>
      <c r="JER6" s="68"/>
      <c r="JES6" s="68"/>
      <c r="JET6" s="68"/>
      <c r="JEU6" s="68"/>
      <c r="JEV6" s="68"/>
      <c r="JEW6" s="68"/>
      <c r="JEX6" s="68"/>
      <c r="JEY6" s="68"/>
      <c r="JEZ6" s="68"/>
      <c r="JFA6" s="68"/>
      <c r="JFB6" s="68"/>
      <c r="JFC6" s="68"/>
      <c r="JFD6" s="68"/>
      <c r="JFE6" s="68"/>
      <c r="JFF6" s="68"/>
      <c r="JFG6" s="68"/>
      <c r="JFH6" s="68"/>
      <c r="JFI6" s="68"/>
      <c r="JFJ6" s="68"/>
      <c r="JFK6" s="68"/>
      <c r="JFL6" s="68"/>
      <c r="JFM6" s="68"/>
      <c r="JFN6" s="68"/>
      <c r="JFO6" s="68"/>
      <c r="JFP6" s="68"/>
      <c r="JFQ6" s="68"/>
      <c r="JFR6" s="68"/>
      <c r="JFS6" s="68"/>
      <c r="JFT6" s="68"/>
      <c r="JFU6" s="68"/>
      <c r="JFV6" s="68"/>
      <c r="JFW6" s="68"/>
      <c r="JFX6" s="68"/>
      <c r="JFY6" s="68"/>
      <c r="JFZ6" s="68"/>
      <c r="JGA6" s="68"/>
      <c r="JGB6" s="68"/>
      <c r="JGC6" s="68"/>
      <c r="JGD6" s="68"/>
      <c r="JGE6" s="68"/>
      <c r="JGF6" s="68"/>
      <c r="JGG6" s="68"/>
      <c r="JGH6" s="68"/>
      <c r="JGI6" s="68"/>
      <c r="JGJ6" s="68"/>
      <c r="JGK6" s="68"/>
      <c r="JGL6" s="68"/>
      <c r="JGM6" s="68"/>
      <c r="JGN6" s="68"/>
      <c r="JGO6" s="68"/>
      <c r="JGP6" s="68"/>
      <c r="JGQ6" s="68"/>
      <c r="JGR6" s="68"/>
      <c r="JGS6" s="68"/>
      <c r="JGT6" s="68"/>
      <c r="JGU6" s="68"/>
      <c r="JGV6" s="68"/>
      <c r="JGW6" s="68"/>
      <c r="JGX6" s="68"/>
      <c r="JGY6" s="68"/>
      <c r="JGZ6" s="68"/>
      <c r="JHA6" s="68"/>
      <c r="JHB6" s="68"/>
      <c r="JHC6" s="68"/>
      <c r="JHD6" s="68"/>
      <c r="JHE6" s="68"/>
      <c r="JHF6" s="68"/>
      <c r="JHG6" s="68"/>
      <c r="JHH6" s="68"/>
      <c r="JHI6" s="68"/>
      <c r="JHJ6" s="68"/>
      <c r="JHK6" s="68"/>
      <c r="JHL6" s="68"/>
      <c r="JHM6" s="68"/>
      <c r="JHN6" s="68"/>
      <c r="JHO6" s="68"/>
      <c r="JHP6" s="68"/>
      <c r="JHQ6" s="68"/>
      <c r="JHR6" s="68"/>
      <c r="JHS6" s="68"/>
      <c r="JHT6" s="68"/>
      <c r="JHU6" s="68"/>
      <c r="JHV6" s="68"/>
      <c r="JHW6" s="68"/>
      <c r="JHX6" s="68"/>
      <c r="JHY6" s="68"/>
      <c r="JHZ6" s="68"/>
      <c r="JIA6" s="68"/>
      <c r="JIB6" s="68"/>
      <c r="JIC6" s="68"/>
      <c r="JID6" s="68"/>
      <c r="JIE6" s="68"/>
      <c r="JIF6" s="68"/>
      <c r="JIG6" s="68"/>
      <c r="JIH6" s="68"/>
      <c r="JII6" s="68"/>
      <c r="JIJ6" s="68"/>
      <c r="JIK6" s="68"/>
      <c r="JIL6" s="68"/>
      <c r="JIM6" s="68"/>
      <c r="JIN6" s="68"/>
      <c r="JIO6" s="68"/>
      <c r="JIP6" s="68"/>
      <c r="JIQ6" s="68"/>
      <c r="JIR6" s="68"/>
      <c r="JIS6" s="68"/>
      <c r="JIT6" s="68"/>
      <c r="JIU6" s="68"/>
      <c r="JIV6" s="68"/>
      <c r="JIW6" s="68"/>
      <c r="JIX6" s="68"/>
      <c r="JIY6" s="68"/>
      <c r="JIZ6" s="68"/>
      <c r="JJA6" s="68"/>
      <c r="JJB6" s="68"/>
      <c r="JJC6" s="68"/>
      <c r="JJD6" s="68"/>
      <c r="JJE6" s="68"/>
      <c r="JJF6" s="68"/>
      <c r="JJG6" s="68"/>
      <c r="JJH6" s="68"/>
      <c r="JJI6" s="68"/>
      <c r="JJJ6" s="68"/>
      <c r="JJK6" s="68"/>
      <c r="JJL6" s="68"/>
      <c r="JJM6" s="68"/>
      <c r="JJN6" s="68"/>
      <c r="JJO6" s="68"/>
      <c r="JJP6" s="68"/>
      <c r="JJQ6" s="68"/>
      <c r="JJR6" s="68"/>
      <c r="JJS6" s="68"/>
      <c r="JJT6" s="68"/>
      <c r="JJU6" s="68"/>
      <c r="JJV6" s="68"/>
      <c r="JJW6" s="68"/>
      <c r="JJX6" s="68"/>
      <c r="JJY6" s="68"/>
      <c r="JJZ6" s="68"/>
      <c r="JKA6" s="68"/>
      <c r="JKB6" s="68"/>
      <c r="JKC6" s="68"/>
      <c r="JKD6" s="68"/>
      <c r="JKE6" s="68"/>
      <c r="JKF6" s="68"/>
      <c r="JKG6" s="68"/>
      <c r="JKH6" s="68"/>
      <c r="JKI6" s="68"/>
      <c r="JKJ6" s="68"/>
      <c r="JKK6" s="68"/>
      <c r="JKL6" s="68"/>
      <c r="JKM6" s="68"/>
      <c r="JKN6" s="68"/>
      <c r="JKO6" s="68"/>
      <c r="JKP6" s="68"/>
      <c r="JKQ6" s="68"/>
      <c r="JKR6" s="68"/>
      <c r="JKS6" s="68"/>
      <c r="JKT6" s="68"/>
      <c r="JKU6" s="68"/>
      <c r="JKV6" s="68"/>
      <c r="JKW6" s="68"/>
      <c r="JKX6" s="68"/>
      <c r="JKY6" s="68"/>
      <c r="JKZ6" s="68"/>
      <c r="JLA6" s="68"/>
      <c r="JLB6" s="68"/>
      <c r="JLC6" s="68"/>
      <c r="JLD6" s="68"/>
      <c r="JLE6" s="68"/>
      <c r="JLF6" s="68"/>
      <c r="JLG6" s="68"/>
      <c r="JLH6" s="68"/>
      <c r="JLI6" s="68"/>
      <c r="JLJ6" s="68"/>
      <c r="JLK6" s="68"/>
      <c r="JLL6" s="68"/>
      <c r="JLM6" s="68"/>
      <c r="JLN6" s="68"/>
      <c r="JLO6" s="68"/>
      <c r="JLP6" s="68"/>
      <c r="JLQ6" s="68"/>
      <c r="JLR6" s="68"/>
      <c r="JLS6" s="68"/>
      <c r="JLT6" s="68"/>
      <c r="JLU6" s="68"/>
      <c r="JLV6" s="68"/>
      <c r="JLW6" s="68"/>
      <c r="JLX6" s="68"/>
      <c r="JLY6" s="68"/>
      <c r="JLZ6" s="68"/>
      <c r="JMA6" s="68"/>
      <c r="JMB6" s="68"/>
      <c r="JMC6" s="68"/>
      <c r="JMD6" s="68"/>
      <c r="JME6" s="68"/>
      <c r="JMF6" s="68"/>
      <c r="JMG6" s="68"/>
      <c r="JMH6" s="68"/>
      <c r="JMI6" s="68"/>
      <c r="JMJ6" s="68"/>
      <c r="JMK6" s="68"/>
      <c r="JML6" s="68"/>
      <c r="JMM6" s="68"/>
      <c r="JMN6" s="68"/>
      <c r="JMO6" s="68"/>
      <c r="JMP6" s="68"/>
      <c r="JMQ6" s="68"/>
      <c r="JMR6" s="68"/>
      <c r="JMS6" s="68"/>
      <c r="JMT6" s="68"/>
      <c r="JMU6" s="68"/>
      <c r="JMV6" s="68"/>
      <c r="JMW6" s="68"/>
      <c r="JMX6" s="68"/>
      <c r="JMY6" s="68"/>
      <c r="JMZ6" s="68"/>
      <c r="JNA6" s="68"/>
      <c r="JNB6" s="68"/>
      <c r="JNC6" s="68"/>
      <c r="JND6" s="68"/>
      <c r="JNE6" s="68"/>
      <c r="JNF6" s="68"/>
      <c r="JNG6" s="68"/>
      <c r="JNH6" s="68"/>
      <c r="JNI6" s="68"/>
      <c r="JNJ6" s="68"/>
      <c r="JNK6" s="68"/>
      <c r="JNL6" s="68"/>
      <c r="JNM6" s="68"/>
      <c r="JNN6" s="68"/>
      <c r="JNO6" s="68"/>
      <c r="JNP6" s="68"/>
      <c r="JNQ6" s="68"/>
      <c r="JNR6" s="68"/>
      <c r="JNS6" s="68"/>
      <c r="JNT6" s="68"/>
      <c r="JNU6" s="68"/>
      <c r="JNV6" s="68"/>
      <c r="JNW6" s="68"/>
      <c r="JNX6" s="68"/>
      <c r="JNY6" s="68"/>
      <c r="JNZ6" s="68"/>
      <c r="JOA6" s="68"/>
      <c r="JOB6" s="68"/>
      <c r="JOC6" s="68"/>
      <c r="JOD6" s="68"/>
      <c r="JOE6" s="68"/>
      <c r="JOF6" s="68"/>
      <c r="JOG6" s="68"/>
      <c r="JOH6" s="68"/>
      <c r="JOI6" s="68"/>
      <c r="JOJ6" s="68"/>
      <c r="JOK6" s="68"/>
      <c r="JOL6" s="68"/>
      <c r="JOM6" s="68"/>
      <c r="JON6" s="68"/>
      <c r="JOO6" s="68"/>
      <c r="JOP6" s="68"/>
      <c r="JOQ6" s="68"/>
      <c r="JOR6" s="68"/>
      <c r="JOS6" s="68"/>
      <c r="JOT6" s="68"/>
      <c r="JOU6" s="68"/>
      <c r="JOV6" s="68"/>
      <c r="JOW6" s="68"/>
      <c r="JOX6" s="68"/>
      <c r="JOY6" s="68"/>
      <c r="JOZ6" s="68"/>
      <c r="JPA6" s="68"/>
      <c r="JPB6" s="68"/>
      <c r="JPC6" s="68"/>
      <c r="JPD6" s="68"/>
      <c r="JPE6" s="68"/>
      <c r="JPF6" s="68"/>
      <c r="JPG6" s="68"/>
      <c r="JPH6" s="68"/>
      <c r="JPI6" s="68"/>
      <c r="JPJ6" s="68"/>
      <c r="JPK6" s="68"/>
      <c r="JPL6" s="68"/>
      <c r="JPM6" s="68"/>
      <c r="JPN6" s="68"/>
      <c r="JPO6" s="68"/>
      <c r="JPP6" s="68"/>
      <c r="JPQ6" s="68"/>
      <c r="JPR6" s="68"/>
      <c r="JPS6" s="68"/>
      <c r="JPT6" s="68"/>
      <c r="JPU6" s="68"/>
      <c r="JPV6" s="68"/>
      <c r="JPW6" s="68"/>
      <c r="JPX6" s="68"/>
      <c r="JPY6" s="68"/>
      <c r="JPZ6" s="68"/>
      <c r="JQA6" s="68"/>
      <c r="JQB6" s="68"/>
      <c r="JQC6" s="68"/>
      <c r="JQD6" s="68"/>
      <c r="JQE6" s="68"/>
      <c r="JQF6" s="68"/>
      <c r="JQG6" s="68"/>
      <c r="JQH6" s="68"/>
      <c r="JQI6" s="68"/>
      <c r="JQJ6" s="68"/>
      <c r="JQK6" s="68"/>
      <c r="JQL6" s="68"/>
      <c r="JQM6" s="68"/>
      <c r="JQN6" s="68"/>
      <c r="JQO6" s="68"/>
      <c r="JQP6" s="68"/>
      <c r="JQQ6" s="68"/>
      <c r="JQR6" s="68"/>
      <c r="JQS6" s="68"/>
      <c r="JQT6" s="68"/>
      <c r="JQU6" s="68"/>
      <c r="JQV6" s="68"/>
      <c r="JQW6" s="68"/>
      <c r="JQX6" s="68"/>
      <c r="JQY6" s="68"/>
      <c r="JQZ6" s="68"/>
      <c r="JRA6" s="68"/>
      <c r="JRB6" s="68"/>
      <c r="JRC6" s="68"/>
      <c r="JRD6" s="68"/>
      <c r="JRE6" s="68"/>
      <c r="JRF6" s="68"/>
      <c r="JRG6" s="68"/>
      <c r="JRH6" s="68"/>
      <c r="JRI6" s="68"/>
      <c r="JRJ6" s="68"/>
      <c r="JRK6" s="68"/>
      <c r="JRL6" s="68"/>
      <c r="JRM6" s="68"/>
      <c r="JRN6" s="68"/>
      <c r="JRO6" s="68"/>
      <c r="JRP6" s="68"/>
      <c r="JRQ6" s="68"/>
      <c r="JRR6" s="68"/>
      <c r="JRS6" s="68"/>
      <c r="JRT6" s="68"/>
      <c r="JRU6" s="68"/>
      <c r="JRV6" s="68"/>
      <c r="JRW6" s="68"/>
      <c r="JRX6" s="68"/>
      <c r="JRY6" s="68"/>
      <c r="JRZ6" s="68"/>
      <c r="JSA6" s="68"/>
      <c r="JSB6" s="68"/>
      <c r="JSC6" s="68"/>
      <c r="JSD6" s="68"/>
      <c r="JSE6" s="68"/>
      <c r="JSF6" s="68"/>
      <c r="JSG6" s="68"/>
      <c r="JSH6" s="68"/>
      <c r="JSI6" s="68"/>
      <c r="JSJ6" s="68"/>
      <c r="JSK6" s="68"/>
      <c r="JSL6" s="68"/>
      <c r="JSM6" s="68"/>
      <c r="JSN6" s="68"/>
      <c r="JSO6" s="68"/>
      <c r="JSP6" s="68"/>
      <c r="JSQ6" s="68"/>
      <c r="JSR6" s="68"/>
      <c r="JSS6" s="68"/>
      <c r="JST6" s="68"/>
      <c r="JSU6" s="68"/>
      <c r="JSV6" s="68"/>
      <c r="JSW6" s="68"/>
      <c r="JSX6" s="68"/>
      <c r="JSY6" s="68"/>
      <c r="JSZ6" s="68"/>
      <c r="JTA6" s="68"/>
      <c r="JTB6" s="68"/>
      <c r="JTC6" s="68"/>
      <c r="JTD6" s="68"/>
      <c r="JTE6" s="68"/>
      <c r="JTF6" s="68"/>
      <c r="JTG6" s="68"/>
      <c r="JTH6" s="68"/>
      <c r="JTI6" s="68"/>
      <c r="JTJ6" s="68"/>
      <c r="JTK6" s="68"/>
      <c r="JTL6" s="68"/>
      <c r="JTM6" s="68"/>
      <c r="JTN6" s="68"/>
      <c r="JTO6" s="68"/>
      <c r="JTP6" s="68"/>
      <c r="JTQ6" s="68"/>
      <c r="JTR6" s="68"/>
      <c r="JTS6" s="68"/>
      <c r="JTT6" s="68"/>
      <c r="JTU6" s="68"/>
      <c r="JTV6" s="68"/>
      <c r="JTW6" s="68"/>
      <c r="JTX6" s="68"/>
      <c r="JTY6" s="68"/>
      <c r="JTZ6" s="68"/>
      <c r="JUA6" s="68"/>
      <c r="JUB6" s="68"/>
      <c r="JUC6" s="68"/>
      <c r="JUD6" s="68"/>
      <c r="JUE6" s="68"/>
      <c r="JUF6" s="68"/>
      <c r="JUG6" s="68"/>
      <c r="JUH6" s="68"/>
      <c r="JUI6" s="68"/>
      <c r="JUJ6" s="68"/>
      <c r="JUK6" s="68"/>
      <c r="JUL6" s="68"/>
      <c r="JUM6" s="68"/>
      <c r="JUN6" s="68"/>
      <c r="JUO6" s="68"/>
      <c r="JUP6" s="68"/>
      <c r="JUQ6" s="68"/>
      <c r="JUR6" s="68"/>
      <c r="JUS6" s="68"/>
      <c r="JUT6" s="68"/>
      <c r="JUU6" s="68"/>
      <c r="JUV6" s="68"/>
      <c r="JUW6" s="68"/>
      <c r="JUX6" s="68"/>
      <c r="JUY6" s="68"/>
      <c r="JUZ6" s="68"/>
      <c r="JVA6" s="68"/>
      <c r="JVB6" s="68"/>
      <c r="JVC6" s="68"/>
      <c r="JVD6" s="68"/>
      <c r="JVE6" s="68"/>
      <c r="JVF6" s="68"/>
      <c r="JVG6" s="68"/>
      <c r="JVH6" s="68"/>
      <c r="JVI6" s="68"/>
      <c r="JVJ6" s="68"/>
      <c r="JVK6" s="68"/>
      <c r="JVL6" s="68"/>
      <c r="JVM6" s="68"/>
      <c r="JVN6" s="68"/>
      <c r="JVO6" s="68"/>
      <c r="JVP6" s="68"/>
      <c r="JVQ6" s="68"/>
      <c r="JVR6" s="68"/>
      <c r="JVS6" s="68"/>
      <c r="JVT6" s="68"/>
      <c r="JVU6" s="68"/>
      <c r="JVV6" s="68"/>
      <c r="JVW6" s="68"/>
      <c r="JVX6" s="68"/>
      <c r="JVY6" s="68"/>
      <c r="JVZ6" s="68"/>
      <c r="JWA6" s="68"/>
      <c r="JWB6" s="68"/>
      <c r="JWC6" s="68"/>
      <c r="JWD6" s="68"/>
      <c r="JWE6" s="68"/>
      <c r="JWF6" s="68"/>
      <c r="JWG6" s="68"/>
      <c r="JWH6" s="68"/>
      <c r="JWI6" s="68"/>
      <c r="JWJ6" s="68"/>
      <c r="JWK6" s="68"/>
      <c r="JWL6" s="68"/>
      <c r="JWM6" s="68"/>
      <c r="JWN6" s="68"/>
      <c r="JWO6" s="68"/>
      <c r="JWP6" s="68"/>
      <c r="JWQ6" s="68"/>
      <c r="JWR6" s="68"/>
      <c r="JWS6" s="68"/>
      <c r="JWT6" s="68"/>
      <c r="JWU6" s="68"/>
      <c r="JWV6" s="68"/>
      <c r="JWW6" s="68"/>
      <c r="JWX6" s="68"/>
      <c r="JWY6" s="68"/>
      <c r="JWZ6" s="68"/>
      <c r="JXA6" s="68"/>
      <c r="JXB6" s="68"/>
      <c r="JXC6" s="68"/>
      <c r="JXD6" s="68"/>
      <c r="JXE6" s="68"/>
      <c r="JXF6" s="68"/>
      <c r="JXG6" s="68"/>
      <c r="JXH6" s="68"/>
      <c r="JXI6" s="68"/>
      <c r="JXJ6" s="68"/>
      <c r="JXK6" s="68"/>
      <c r="JXL6" s="68"/>
      <c r="JXM6" s="68"/>
      <c r="JXN6" s="68"/>
      <c r="JXO6" s="68"/>
      <c r="JXP6" s="68"/>
      <c r="JXQ6" s="68"/>
      <c r="JXR6" s="68"/>
      <c r="JXS6" s="68"/>
      <c r="JXT6" s="68"/>
      <c r="JXU6" s="68"/>
      <c r="JXV6" s="68"/>
      <c r="JXW6" s="68"/>
      <c r="JXX6" s="68"/>
      <c r="JXY6" s="68"/>
      <c r="JXZ6" s="68"/>
      <c r="JYA6" s="68"/>
      <c r="JYB6" s="68"/>
      <c r="JYC6" s="68"/>
      <c r="JYD6" s="68"/>
      <c r="JYE6" s="68"/>
      <c r="JYF6" s="68"/>
      <c r="JYG6" s="68"/>
      <c r="JYH6" s="68"/>
      <c r="JYI6" s="68"/>
      <c r="JYJ6" s="68"/>
      <c r="JYK6" s="68"/>
      <c r="JYL6" s="68"/>
      <c r="JYM6" s="68"/>
      <c r="JYN6" s="68"/>
      <c r="JYO6" s="68"/>
      <c r="JYP6" s="68"/>
      <c r="JYQ6" s="68"/>
      <c r="JYR6" s="68"/>
      <c r="JYS6" s="68"/>
      <c r="JYT6" s="68"/>
      <c r="JYU6" s="68"/>
      <c r="JYV6" s="68"/>
      <c r="JYW6" s="68"/>
      <c r="JYX6" s="68"/>
      <c r="JYY6" s="68"/>
      <c r="JYZ6" s="68"/>
      <c r="JZA6" s="68"/>
      <c r="JZB6" s="68"/>
      <c r="JZC6" s="68"/>
      <c r="JZD6" s="68"/>
      <c r="JZE6" s="68"/>
      <c r="JZF6" s="68"/>
      <c r="JZG6" s="68"/>
      <c r="JZH6" s="68"/>
      <c r="JZI6" s="68"/>
      <c r="JZJ6" s="68"/>
      <c r="JZK6" s="68"/>
      <c r="JZL6" s="68"/>
      <c r="JZM6" s="68"/>
      <c r="JZN6" s="68"/>
      <c r="JZO6" s="68"/>
      <c r="JZP6" s="68"/>
      <c r="JZQ6" s="68"/>
      <c r="JZR6" s="68"/>
      <c r="JZS6" s="68"/>
      <c r="JZT6" s="68"/>
      <c r="JZU6" s="68"/>
      <c r="JZV6" s="68"/>
      <c r="JZW6" s="68"/>
      <c r="JZX6" s="68"/>
      <c r="JZY6" s="68"/>
      <c r="JZZ6" s="68"/>
      <c r="KAA6" s="68"/>
      <c r="KAB6" s="68"/>
      <c r="KAC6" s="68"/>
      <c r="KAD6" s="68"/>
      <c r="KAE6" s="68"/>
      <c r="KAF6" s="68"/>
      <c r="KAG6" s="68"/>
      <c r="KAH6" s="68"/>
      <c r="KAI6" s="68"/>
      <c r="KAJ6" s="68"/>
      <c r="KAK6" s="68"/>
      <c r="KAL6" s="68"/>
      <c r="KAM6" s="68"/>
      <c r="KAN6" s="68"/>
      <c r="KAO6" s="68"/>
      <c r="KAP6" s="68"/>
      <c r="KAQ6" s="68"/>
      <c r="KAR6" s="68"/>
      <c r="KAS6" s="68"/>
      <c r="KAT6" s="68"/>
      <c r="KAU6" s="68"/>
      <c r="KAV6" s="68"/>
      <c r="KAW6" s="68"/>
      <c r="KAX6" s="68"/>
      <c r="KAY6" s="68"/>
      <c r="KAZ6" s="68"/>
      <c r="KBA6" s="68"/>
      <c r="KBB6" s="68"/>
      <c r="KBC6" s="68"/>
      <c r="KBD6" s="68"/>
      <c r="KBE6" s="68"/>
      <c r="KBF6" s="68"/>
      <c r="KBG6" s="68"/>
      <c r="KBH6" s="68"/>
      <c r="KBI6" s="68"/>
      <c r="KBJ6" s="68"/>
      <c r="KBK6" s="68"/>
      <c r="KBL6" s="68"/>
      <c r="KBM6" s="68"/>
      <c r="KBN6" s="68"/>
      <c r="KBO6" s="68"/>
      <c r="KBP6" s="68"/>
      <c r="KBQ6" s="68"/>
      <c r="KBR6" s="68"/>
      <c r="KBS6" s="68"/>
      <c r="KBT6" s="68"/>
      <c r="KBU6" s="68"/>
      <c r="KBV6" s="68"/>
      <c r="KBW6" s="68"/>
      <c r="KBX6" s="68"/>
      <c r="KBY6" s="68"/>
      <c r="KBZ6" s="68"/>
      <c r="KCA6" s="68"/>
      <c r="KCB6" s="68"/>
      <c r="KCC6" s="68"/>
      <c r="KCD6" s="68"/>
      <c r="KCE6" s="68"/>
      <c r="KCF6" s="68"/>
      <c r="KCG6" s="68"/>
      <c r="KCH6" s="68"/>
      <c r="KCI6" s="68"/>
      <c r="KCJ6" s="68"/>
      <c r="KCK6" s="68"/>
      <c r="KCL6" s="68"/>
      <c r="KCM6" s="68"/>
      <c r="KCN6" s="68"/>
      <c r="KCO6" s="68"/>
      <c r="KCP6" s="68"/>
      <c r="KCQ6" s="68"/>
      <c r="KCR6" s="68"/>
      <c r="KCS6" s="68"/>
      <c r="KCT6" s="68"/>
      <c r="KCU6" s="68"/>
      <c r="KCV6" s="68"/>
      <c r="KCW6" s="68"/>
      <c r="KCX6" s="68"/>
      <c r="KCY6" s="68"/>
      <c r="KCZ6" s="68"/>
      <c r="KDA6" s="68"/>
      <c r="KDB6" s="68"/>
      <c r="KDC6" s="68"/>
      <c r="KDD6" s="68"/>
      <c r="KDE6" s="68"/>
      <c r="KDF6" s="68"/>
      <c r="KDG6" s="68"/>
      <c r="KDH6" s="68"/>
      <c r="KDI6" s="68"/>
      <c r="KDJ6" s="68"/>
      <c r="KDK6" s="68"/>
      <c r="KDL6" s="68"/>
      <c r="KDM6" s="68"/>
      <c r="KDN6" s="68"/>
      <c r="KDO6" s="68"/>
      <c r="KDP6" s="68"/>
      <c r="KDQ6" s="68"/>
      <c r="KDR6" s="68"/>
      <c r="KDS6" s="68"/>
      <c r="KDT6" s="68"/>
      <c r="KDU6" s="68"/>
      <c r="KDV6" s="68"/>
      <c r="KDW6" s="68"/>
      <c r="KDX6" s="68"/>
      <c r="KDY6" s="68"/>
      <c r="KDZ6" s="68"/>
      <c r="KEA6" s="68"/>
      <c r="KEB6" s="68"/>
      <c r="KEC6" s="68"/>
      <c r="KED6" s="68"/>
      <c r="KEE6" s="68"/>
      <c r="KEF6" s="68"/>
      <c r="KEG6" s="68"/>
      <c r="KEH6" s="68"/>
      <c r="KEI6" s="68"/>
      <c r="KEJ6" s="68"/>
      <c r="KEK6" s="68"/>
      <c r="KEL6" s="68"/>
      <c r="KEM6" s="68"/>
      <c r="KEN6" s="68"/>
      <c r="KEO6" s="68"/>
      <c r="KEP6" s="68"/>
      <c r="KEQ6" s="68"/>
      <c r="KER6" s="68"/>
      <c r="KES6" s="68"/>
      <c r="KET6" s="68"/>
      <c r="KEU6" s="68"/>
      <c r="KEV6" s="68"/>
      <c r="KEW6" s="68"/>
      <c r="KEX6" s="68"/>
      <c r="KEY6" s="68"/>
      <c r="KEZ6" s="68"/>
      <c r="KFA6" s="68"/>
      <c r="KFB6" s="68"/>
      <c r="KFC6" s="68"/>
      <c r="KFD6" s="68"/>
      <c r="KFE6" s="68"/>
      <c r="KFF6" s="68"/>
      <c r="KFG6" s="68"/>
      <c r="KFH6" s="68"/>
      <c r="KFI6" s="68"/>
      <c r="KFJ6" s="68"/>
      <c r="KFK6" s="68"/>
      <c r="KFL6" s="68"/>
      <c r="KFM6" s="68"/>
      <c r="KFN6" s="68"/>
      <c r="KFO6" s="68"/>
      <c r="KFP6" s="68"/>
      <c r="KFQ6" s="68"/>
      <c r="KFR6" s="68"/>
      <c r="KFS6" s="68"/>
      <c r="KFT6" s="68"/>
      <c r="KFU6" s="68"/>
      <c r="KFV6" s="68"/>
      <c r="KFW6" s="68"/>
      <c r="KFX6" s="68"/>
      <c r="KFY6" s="68"/>
      <c r="KFZ6" s="68"/>
      <c r="KGA6" s="68"/>
      <c r="KGB6" s="68"/>
      <c r="KGC6" s="68"/>
      <c r="KGD6" s="68"/>
      <c r="KGE6" s="68"/>
      <c r="KGF6" s="68"/>
      <c r="KGG6" s="68"/>
      <c r="KGH6" s="68"/>
      <c r="KGI6" s="68"/>
      <c r="KGJ6" s="68"/>
      <c r="KGK6" s="68"/>
      <c r="KGL6" s="68"/>
      <c r="KGM6" s="68"/>
      <c r="KGN6" s="68"/>
      <c r="KGO6" s="68"/>
      <c r="KGP6" s="68"/>
      <c r="KGQ6" s="68"/>
      <c r="KGR6" s="68"/>
      <c r="KGS6" s="68"/>
      <c r="KGT6" s="68"/>
      <c r="KGU6" s="68"/>
      <c r="KGV6" s="68"/>
      <c r="KGW6" s="68"/>
      <c r="KGX6" s="68"/>
      <c r="KGY6" s="68"/>
      <c r="KGZ6" s="68"/>
      <c r="KHA6" s="68"/>
      <c r="KHB6" s="68"/>
      <c r="KHC6" s="68"/>
      <c r="KHD6" s="68"/>
      <c r="KHE6" s="68"/>
      <c r="KHF6" s="68"/>
      <c r="KHG6" s="68"/>
      <c r="KHH6" s="68"/>
      <c r="KHI6" s="68"/>
      <c r="KHJ6" s="68"/>
      <c r="KHK6" s="68"/>
      <c r="KHL6" s="68"/>
      <c r="KHM6" s="68"/>
      <c r="KHN6" s="68"/>
      <c r="KHO6" s="68"/>
      <c r="KHP6" s="68"/>
      <c r="KHQ6" s="68"/>
      <c r="KHR6" s="68"/>
      <c r="KHS6" s="68"/>
      <c r="KHT6" s="68"/>
      <c r="KHU6" s="68"/>
      <c r="KHV6" s="68"/>
      <c r="KHW6" s="68"/>
      <c r="KHX6" s="68"/>
      <c r="KHY6" s="68"/>
      <c r="KHZ6" s="68"/>
      <c r="KIA6" s="68"/>
      <c r="KIB6" s="68"/>
      <c r="KIC6" s="68"/>
      <c r="KID6" s="68"/>
      <c r="KIE6" s="68"/>
      <c r="KIF6" s="68"/>
      <c r="KIG6" s="68"/>
      <c r="KIH6" s="68"/>
      <c r="KII6" s="68"/>
      <c r="KIJ6" s="68"/>
      <c r="KIK6" s="68"/>
      <c r="KIL6" s="68"/>
      <c r="KIM6" s="68"/>
      <c r="KIN6" s="68"/>
      <c r="KIO6" s="68"/>
      <c r="KIP6" s="68"/>
      <c r="KIQ6" s="68"/>
      <c r="KIR6" s="68"/>
      <c r="KIS6" s="68"/>
      <c r="KIT6" s="68"/>
      <c r="KIU6" s="68"/>
      <c r="KIV6" s="68"/>
      <c r="KIW6" s="68"/>
      <c r="KIX6" s="68"/>
      <c r="KIY6" s="68"/>
      <c r="KIZ6" s="68"/>
      <c r="KJA6" s="68"/>
      <c r="KJB6" s="68"/>
      <c r="KJC6" s="68"/>
      <c r="KJD6" s="68"/>
      <c r="KJE6" s="68"/>
      <c r="KJF6" s="68"/>
      <c r="KJG6" s="68"/>
      <c r="KJH6" s="68"/>
      <c r="KJI6" s="68"/>
      <c r="KJJ6" s="68"/>
      <c r="KJK6" s="68"/>
      <c r="KJL6" s="68"/>
      <c r="KJM6" s="68"/>
      <c r="KJN6" s="68"/>
      <c r="KJO6" s="68"/>
      <c r="KJP6" s="68"/>
      <c r="KJQ6" s="68"/>
      <c r="KJR6" s="68"/>
      <c r="KJS6" s="68"/>
      <c r="KJT6" s="68"/>
      <c r="KJU6" s="68"/>
      <c r="KJV6" s="68"/>
      <c r="KJW6" s="68"/>
      <c r="KJX6" s="68"/>
      <c r="KJY6" s="68"/>
      <c r="KJZ6" s="68"/>
      <c r="KKA6" s="68"/>
      <c r="KKB6" s="68"/>
      <c r="KKC6" s="68"/>
      <c r="KKD6" s="68"/>
      <c r="KKE6" s="68"/>
      <c r="KKF6" s="68"/>
      <c r="KKG6" s="68"/>
      <c r="KKH6" s="68"/>
      <c r="KKI6" s="68"/>
      <c r="KKJ6" s="68"/>
      <c r="KKK6" s="68"/>
      <c r="KKL6" s="68"/>
      <c r="KKM6" s="68"/>
      <c r="KKN6" s="68"/>
      <c r="KKO6" s="68"/>
      <c r="KKP6" s="68"/>
      <c r="KKQ6" s="68"/>
      <c r="KKR6" s="68"/>
      <c r="KKS6" s="68"/>
      <c r="KKT6" s="68"/>
      <c r="KKU6" s="68"/>
      <c r="KKV6" s="68"/>
      <c r="KKW6" s="68"/>
      <c r="KKX6" s="68"/>
      <c r="KKY6" s="68"/>
      <c r="KKZ6" s="68"/>
      <c r="KLA6" s="68"/>
      <c r="KLB6" s="68"/>
      <c r="KLC6" s="68"/>
      <c r="KLD6" s="68"/>
      <c r="KLE6" s="68"/>
      <c r="KLF6" s="68"/>
      <c r="KLG6" s="68"/>
      <c r="KLH6" s="68"/>
      <c r="KLI6" s="68"/>
      <c r="KLJ6" s="68"/>
      <c r="KLK6" s="68"/>
      <c r="KLL6" s="68"/>
      <c r="KLM6" s="68"/>
      <c r="KLN6" s="68"/>
      <c r="KLO6" s="68"/>
      <c r="KLP6" s="68"/>
      <c r="KLQ6" s="68"/>
      <c r="KLR6" s="68"/>
      <c r="KLS6" s="68"/>
      <c r="KLT6" s="68"/>
      <c r="KLU6" s="68"/>
      <c r="KLV6" s="68"/>
      <c r="KLW6" s="68"/>
      <c r="KLX6" s="68"/>
      <c r="KLY6" s="68"/>
      <c r="KLZ6" s="68"/>
      <c r="KMA6" s="68"/>
      <c r="KMB6" s="68"/>
      <c r="KMC6" s="68"/>
      <c r="KMD6" s="68"/>
      <c r="KME6" s="68"/>
      <c r="KMF6" s="68"/>
      <c r="KMG6" s="68"/>
      <c r="KMH6" s="68"/>
      <c r="KMI6" s="68"/>
      <c r="KMJ6" s="68"/>
      <c r="KMK6" s="68"/>
      <c r="KML6" s="68"/>
      <c r="KMM6" s="68"/>
      <c r="KMN6" s="68"/>
      <c r="KMO6" s="68"/>
      <c r="KMP6" s="68"/>
      <c r="KMQ6" s="68"/>
      <c r="KMR6" s="68"/>
      <c r="KMS6" s="68"/>
      <c r="KMT6" s="68"/>
      <c r="KMU6" s="68"/>
      <c r="KMV6" s="68"/>
      <c r="KMW6" s="68"/>
      <c r="KMX6" s="68"/>
      <c r="KMY6" s="68"/>
      <c r="KMZ6" s="68"/>
      <c r="KNA6" s="68"/>
      <c r="KNB6" s="68"/>
      <c r="KNC6" s="68"/>
      <c r="KND6" s="68"/>
      <c r="KNE6" s="68"/>
      <c r="KNF6" s="68"/>
      <c r="KNG6" s="68"/>
      <c r="KNH6" s="68"/>
      <c r="KNI6" s="68"/>
      <c r="KNJ6" s="68"/>
      <c r="KNK6" s="68"/>
      <c r="KNL6" s="68"/>
      <c r="KNM6" s="68"/>
      <c r="KNN6" s="68"/>
      <c r="KNO6" s="68"/>
      <c r="KNP6" s="68"/>
      <c r="KNQ6" s="68"/>
      <c r="KNR6" s="68"/>
      <c r="KNS6" s="68"/>
      <c r="KNT6" s="68"/>
      <c r="KNU6" s="68"/>
      <c r="KNV6" s="68"/>
      <c r="KNW6" s="68"/>
      <c r="KNX6" s="68"/>
      <c r="KNY6" s="68"/>
      <c r="KNZ6" s="68"/>
      <c r="KOA6" s="68"/>
      <c r="KOB6" s="68"/>
      <c r="KOC6" s="68"/>
      <c r="KOD6" s="68"/>
      <c r="KOE6" s="68"/>
      <c r="KOF6" s="68"/>
      <c r="KOG6" s="68"/>
      <c r="KOH6" s="68"/>
      <c r="KOI6" s="68"/>
      <c r="KOJ6" s="68"/>
      <c r="KOK6" s="68"/>
      <c r="KOL6" s="68"/>
      <c r="KOM6" s="68"/>
      <c r="KON6" s="68"/>
      <c r="KOO6" s="68"/>
      <c r="KOP6" s="68"/>
      <c r="KOQ6" s="68"/>
      <c r="KOR6" s="68"/>
      <c r="KOS6" s="68"/>
      <c r="KOT6" s="68"/>
      <c r="KOU6" s="68"/>
      <c r="KOV6" s="68"/>
      <c r="KOW6" s="68"/>
      <c r="KOX6" s="68"/>
      <c r="KOY6" s="68"/>
      <c r="KOZ6" s="68"/>
      <c r="KPA6" s="68"/>
      <c r="KPB6" s="68"/>
      <c r="KPC6" s="68"/>
      <c r="KPD6" s="68"/>
      <c r="KPE6" s="68"/>
      <c r="KPF6" s="68"/>
      <c r="KPG6" s="68"/>
      <c r="KPH6" s="68"/>
      <c r="KPI6" s="68"/>
      <c r="KPJ6" s="68"/>
      <c r="KPK6" s="68"/>
      <c r="KPL6" s="68"/>
      <c r="KPM6" s="68"/>
      <c r="KPN6" s="68"/>
      <c r="KPO6" s="68"/>
      <c r="KPP6" s="68"/>
      <c r="KPQ6" s="68"/>
      <c r="KPR6" s="68"/>
      <c r="KPS6" s="68"/>
      <c r="KPT6" s="68"/>
      <c r="KPU6" s="68"/>
      <c r="KPV6" s="68"/>
      <c r="KPW6" s="68"/>
      <c r="KPX6" s="68"/>
      <c r="KPY6" s="68"/>
      <c r="KPZ6" s="68"/>
      <c r="KQA6" s="68"/>
      <c r="KQB6" s="68"/>
      <c r="KQC6" s="68"/>
      <c r="KQD6" s="68"/>
      <c r="KQE6" s="68"/>
      <c r="KQF6" s="68"/>
      <c r="KQG6" s="68"/>
      <c r="KQH6" s="68"/>
      <c r="KQI6" s="68"/>
      <c r="KQJ6" s="68"/>
      <c r="KQK6" s="68"/>
      <c r="KQL6" s="68"/>
      <c r="KQM6" s="68"/>
      <c r="KQN6" s="68"/>
      <c r="KQO6" s="68"/>
      <c r="KQP6" s="68"/>
      <c r="KQQ6" s="68"/>
      <c r="KQR6" s="68"/>
      <c r="KQS6" s="68"/>
      <c r="KQT6" s="68"/>
      <c r="KQU6" s="68"/>
      <c r="KQV6" s="68"/>
      <c r="KQW6" s="68"/>
      <c r="KQX6" s="68"/>
      <c r="KQY6" s="68"/>
      <c r="KQZ6" s="68"/>
      <c r="KRA6" s="68"/>
      <c r="KRB6" s="68"/>
      <c r="KRC6" s="68"/>
      <c r="KRD6" s="68"/>
      <c r="KRE6" s="68"/>
      <c r="KRF6" s="68"/>
      <c r="KRG6" s="68"/>
      <c r="KRH6" s="68"/>
      <c r="KRI6" s="68"/>
      <c r="KRJ6" s="68"/>
      <c r="KRK6" s="68"/>
      <c r="KRL6" s="68"/>
      <c r="KRM6" s="68"/>
      <c r="KRN6" s="68"/>
      <c r="KRO6" s="68"/>
      <c r="KRP6" s="68"/>
      <c r="KRQ6" s="68"/>
      <c r="KRR6" s="68"/>
      <c r="KRS6" s="68"/>
      <c r="KRT6" s="68"/>
      <c r="KRU6" s="68"/>
      <c r="KRV6" s="68"/>
      <c r="KRW6" s="68"/>
      <c r="KRX6" s="68"/>
      <c r="KRY6" s="68"/>
      <c r="KRZ6" s="68"/>
      <c r="KSA6" s="68"/>
      <c r="KSB6" s="68"/>
      <c r="KSC6" s="68"/>
      <c r="KSD6" s="68"/>
      <c r="KSE6" s="68"/>
      <c r="KSF6" s="68"/>
      <c r="KSG6" s="68"/>
      <c r="KSH6" s="68"/>
      <c r="KSI6" s="68"/>
      <c r="KSJ6" s="68"/>
      <c r="KSK6" s="68"/>
      <c r="KSL6" s="68"/>
      <c r="KSM6" s="68"/>
      <c r="KSN6" s="68"/>
      <c r="KSO6" s="68"/>
      <c r="KSP6" s="68"/>
      <c r="KSQ6" s="68"/>
      <c r="KSR6" s="68"/>
      <c r="KSS6" s="68"/>
      <c r="KST6" s="68"/>
      <c r="KSU6" s="68"/>
      <c r="KSV6" s="68"/>
      <c r="KSW6" s="68"/>
      <c r="KSX6" s="68"/>
      <c r="KSY6" s="68"/>
      <c r="KSZ6" s="68"/>
      <c r="KTA6" s="68"/>
      <c r="KTB6" s="68"/>
      <c r="KTC6" s="68"/>
      <c r="KTD6" s="68"/>
      <c r="KTE6" s="68"/>
      <c r="KTF6" s="68"/>
      <c r="KTG6" s="68"/>
      <c r="KTH6" s="68"/>
      <c r="KTI6" s="68"/>
      <c r="KTJ6" s="68"/>
      <c r="KTK6" s="68"/>
      <c r="KTL6" s="68"/>
      <c r="KTM6" s="68"/>
      <c r="KTN6" s="68"/>
      <c r="KTO6" s="68"/>
      <c r="KTP6" s="68"/>
      <c r="KTQ6" s="68"/>
      <c r="KTR6" s="68"/>
      <c r="KTS6" s="68"/>
      <c r="KTT6" s="68"/>
      <c r="KTU6" s="68"/>
      <c r="KTV6" s="68"/>
      <c r="KTW6" s="68"/>
      <c r="KTX6" s="68"/>
      <c r="KTY6" s="68"/>
      <c r="KTZ6" s="68"/>
      <c r="KUA6" s="68"/>
      <c r="KUB6" s="68"/>
      <c r="KUC6" s="68"/>
      <c r="KUD6" s="68"/>
      <c r="KUE6" s="68"/>
      <c r="KUF6" s="68"/>
      <c r="KUG6" s="68"/>
      <c r="KUH6" s="68"/>
      <c r="KUI6" s="68"/>
      <c r="KUJ6" s="68"/>
      <c r="KUK6" s="68"/>
      <c r="KUL6" s="68"/>
      <c r="KUM6" s="68"/>
      <c r="KUN6" s="68"/>
      <c r="KUO6" s="68"/>
      <c r="KUP6" s="68"/>
      <c r="KUQ6" s="68"/>
      <c r="KUR6" s="68"/>
      <c r="KUS6" s="68"/>
      <c r="KUT6" s="68"/>
      <c r="KUU6" s="68"/>
      <c r="KUV6" s="68"/>
      <c r="KUW6" s="68"/>
      <c r="KUX6" s="68"/>
      <c r="KUY6" s="68"/>
      <c r="KUZ6" s="68"/>
      <c r="KVA6" s="68"/>
      <c r="KVB6" s="68"/>
      <c r="KVC6" s="68"/>
      <c r="KVD6" s="68"/>
      <c r="KVE6" s="68"/>
      <c r="KVF6" s="68"/>
      <c r="KVG6" s="68"/>
      <c r="KVH6" s="68"/>
      <c r="KVI6" s="68"/>
      <c r="KVJ6" s="68"/>
      <c r="KVK6" s="68"/>
      <c r="KVL6" s="68"/>
      <c r="KVM6" s="68"/>
      <c r="KVN6" s="68"/>
      <c r="KVO6" s="68"/>
      <c r="KVP6" s="68"/>
      <c r="KVQ6" s="68"/>
      <c r="KVR6" s="68"/>
      <c r="KVS6" s="68"/>
      <c r="KVT6" s="68"/>
      <c r="KVU6" s="68"/>
      <c r="KVV6" s="68"/>
      <c r="KVW6" s="68"/>
      <c r="KVX6" s="68"/>
      <c r="KVY6" s="68"/>
      <c r="KVZ6" s="68"/>
      <c r="KWA6" s="68"/>
      <c r="KWB6" s="68"/>
      <c r="KWC6" s="68"/>
      <c r="KWD6" s="68"/>
      <c r="KWE6" s="68"/>
      <c r="KWF6" s="68"/>
      <c r="KWG6" s="68"/>
      <c r="KWH6" s="68"/>
      <c r="KWI6" s="68"/>
      <c r="KWJ6" s="68"/>
      <c r="KWK6" s="68"/>
      <c r="KWL6" s="68"/>
      <c r="KWM6" s="68"/>
      <c r="KWN6" s="68"/>
      <c r="KWO6" s="68"/>
      <c r="KWP6" s="68"/>
      <c r="KWQ6" s="68"/>
      <c r="KWR6" s="68"/>
      <c r="KWS6" s="68"/>
      <c r="KWT6" s="68"/>
      <c r="KWU6" s="68"/>
      <c r="KWV6" s="68"/>
      <c r="KWW6" s="68"/>
      <c r="KWX6" s="68"/>
      <c r="KWY6" s="68"/>
      <c r="KWZ6" s="68"/>
      <c r="KXA6" s="68"/>
      <c r="KXB6" s="68"/>
      <c r="KXC6" s="68"/>
      <c r="KXD6" s="68"/>
      <c r="KXE6" s="68"/>
      <c r="KXF6" s="68"/>
      <c r="KXG6" s="68"/>
      <c r="KXH6" s="68"/>
      <c r="KXI6" s="68"/>
      <c r="KXJ6" s="68"/>
      <c r="KXK6" s="68"/>
      <c r="KXL6" s="68"/>
      <c r="KXM6" s="68"/>
      <c r="KXN6" s="68"/>
      <c r="KXO6" s="68"/>
      <c r="KXP6" s="68"/>
      <c r="KXQ6" s="68"/>
      <c r="KXR6" s="68"/>
      <c r="KXS6" s="68"/>
      <c r="KXT6" s="68"/>
      <c r="KXU6" s="68"/>
      <c r="KXV6" s="68"/>
      <c r="KXW6" s="68"/>
      <c r="KXX6" s="68"/>
      <c r="KXY6" s="68"/>
      <c r="KXZ6" s="68"/>
      <c r="KYA6" s="68"/>
      <c r="KYB6" s="68"/>
      <c r="KYC6" s="68"/>
      <c r="KYD6" s="68"/>
      <c r="KYE6" s="68"/>
      <c r="KYF6" s="68"/>
      <c r="KYG6" s="68"/>
      <c r="KYH6" s="68"/>
      <c r="KYI6" s="68"/>
      <c r="KYJ6" s="68"/>
      <c r="KYK6" s="68"/>
      <c r="KYL6" s="68"/>
      <c r="KYM6" s="68"/>
      <c r="KYN6" s="68"/>
      <c r="KYO6" s="68"/>
      <c r="KYP6" s="68"/>
      <c r="KYQ6" s="68"/>
      <c r="KYR6" s="68"/>
      <c r="KYS6" s="68"/>
      <c r="KYT6" s="68"/>
      <c r="KYU6" s="68"/>
      <c r="KYV6" s="68"/>
      <c r="KYW6" s="68"/>
      <c r="KYX6" s="68"/>
      <c r="KYY6" s="68"/>
      <c r="KYZ6" s="68"/>
      <c r="KZA6" s="68"/>
      <c r="KZB6" s="68"/>
      <c r="KZC6" s="68"/>
      <c r="KZD6" s="68"/>
      <c r="KZE6" s="68"/>
      <c r="KZF6" s="68"/>
      <c r="KZG6" s="68"/>
      <c r="KZH6" s="68"/>
      <c r="KZI6" s="68"/>
      <c r="KZJ6" s="68"/>
      <c r="KZK6" s="68"/>
      <c r="KZL6" s="68"/>
      <c r="KZM6" s="68"/>
      <c r="KZN6" s="68"/>
      <c r="KZO6" s="68"/>
      <c r="KZP6" s="68"/>
      <c r="KZQ6" s="68"/>
      <c r="KZR6" s="68"/>
      <c r="KZS6" s="68"/>
      <c r="KZT6" s="68"/>
      <c r="KZU6" s="68"/>
      <c r="KZV6" s="68"/>
      <c r="KZW6" s="68"/>
      <c r="KZX6" s="68"/>
      <c r="KZY6" s="68"/>
      <c r="KZZ6" s="68"/>
      <c r="LAA6" s="68"/>
      <c r="LAB6" s="68"/>
      <c r="LAC6" s="68"/>
      <c r="LAD6" s="68"/>
      <c r="LAE6" s="68"/>
      <c r="LAF6" s="68"/>
      <c r="LAG6" s="68"/>
      <c r="LAH6" s="68"/>
      <c r="LAI6" s="68"/>
      <c r="LAJ6" s="68"/>
      <c r="LAK6" s="68"/>
      <c r="LAL6" s="68"/>
      <c r="LAM6" s="68"/>
      <c r="LAN6" s="68"/>
      <c r="LAO6" s="68"/>
      <c r="LAP6" s="68"/>
      <c r="LAQ6" s="68"/>
      <c r="LAR6" s="68"/>
      <c r="LAS6" s="68"/>
      <c r="LAT6" s="68"/>
      <c r="LAU6" s="68"/>
      <c r="LAV6" s="68"/>
      <c r="LAW6" s="68"/>
      <c r="LAX6" s="68"/>
      <c r="LAY6" s="68"/>
      <c r="LAZ6" s="68"/>
      <c r="LBA6" s="68"/>
      <c r="LBB6" s="68"/>
      <c r="LBC6" s="68"/>
      <c r="LBD6" s="68"/>
      <c r="LBE6" s="68"/>
      <c r="LBF6" s="68"/>
      <c r="LBG6" s="68"/>
      <c r="LBH6" s="68"/>
      <c r="LBI6" s="68"/>
      <c r="LBJ6" s="68"/>
      <c r="LBK6" s="68"/>
      <c r="LBL6" s="68"/>
      <c r="LBM6" s="68"/>
      <c r="LBN6" s="68"/>
      <c r="LBO6" s="68"/>
      <c r="LBP6" s="68"/>
      <c r="LBQ6" s="68"/>
      <c r="LBR6" s="68"/>
      <c r="LBS6" s="68"/>
      <c r="LBT6" s="68"/>
      <c r="LBU6" s="68"/>
      <c r="LBV6" s="68"/>
      <c r="LBW6" s="68"/>
      <c r="LBX6" s="68"/>
      <c r="LBY6" s="68"/>
      <c r="LBZ6" s="68"/>
      <c r="LCA6" s="68"/>
      <c r="LCB6" s="68"/>
      <c r="LCC6" s="68"/>
      <c r="LCD6" s="68"/>
      <c r="LCE6" s="68"/>
      <c r="LCF6" s="68"/>
      <c r="LCG6" s="68"/>
      <c r="LCH6" s="68"/>
      <c r="LCI6" s="68"/>
      <c r="LCJ6" s="68"/>
      <c r="LCK6" s="68"/>
      <c r="LCL6" s="68"/>
      <c r="LCM6" s="68"/>
      <c r="LCN6" s="68"/>
      <c r="LCO6" s="68"/>
      <c r="LCP6" s="68"/>
      <c r="LCQ6" s="68"/>
      <c r="LCR6" s="68"/>
      <c r="LCS6" s="68"/>
      <c r="LCT6" s="68"/>
      <c r="LCU6" s="68"/>
      <c r="LCV6" s="68"/>
      <c r="LCW6" s="68"/>
      <c r="LCX6" s="68"/>
      <c r="LCY6" s="68"/>
      <c r="LCZ6" s="68"/>
      <c r="LDA6" s="68"/>
      <c r="LDB6" s="68"/>
      <c r="LDC6" s="68"/>
      <c r="LDD6" s="68"/>
      <c r="LDE6" s="68"/>
      <c r="LDF6" s="68"/>
      <c r="LDG6" s="68"/>
      <c r="LDH6" s="68"/>
      <c r="LDI6" s="68"/>
      <c r="LDJ6" s="68"/>
      <c r="LDK6" s="68"/>
      <c r="LDL6" s="68"/>
      <c r="LDM6" s="68"/>
      <c r="LDN6" s="68"/>
      <c r="LDO6" s="68"/>
      <c r="LDP6" s="68"/>
      <c r="LDQ6" s="68"/>
      <c r="LDR6" s="68"/>
      <c r="LDS6" s="68"/>
      <c r="LDT6" s="68"/>
      <c r="LDU6" s="68"/>
      <c r="LDV6" s="68"/>
      <c r="LDW6" s="68"/>
      <c r="LDX6" s="68"/>
      <c r="LDY6" s="68"/>
      <c r="LDZ6" s="68"/>
      <c r="LEA6" s="68"/>
      <c r="LEB6" s="68"/>
      <c r="LEC6" s="68"/>
      <c r="LED6" s="68"/>
      <c r="LEE6" s="68"/>
      <c r="LEF6" s="68"/>
      <c r="LEG6" s="68"/>
      <c r="LEH6" s="68"/>
      <c r="LEI6" s="68"/>
      <c r="LEJ6" s="68"/>
      <c r="LEK6" s="68"/>
      <c r="LEL6" s="68"/>
      <c r="LEM6" s="68"/>
      <c r="LEN6" s="68"/>
      <c r="LEO6" s="68"/>
      <c r="LEP6" s="68"/>
      <c r="LEQ6" s="68"/>
      <c r="LER6" s="68"/>
      <c r="LES6" s="68"/>
      <c r="LET6" s="68"/>
      <c r="LEU6" s="68"/>
      <c r="LEV6" s="68"/>
      <c r="LEW6" s="68"/>
      <c r="LEX6" s="68"/>
      <c r="LEY6" s="68"/>
      <c r="LEZ6" s="68"/>
      <c r="LFA6" s="68"/>
      <c r="LFB6" s="68"/>
      <c r="LFC6" s="68"/>
      <c r="LFD6" s="68"/>
      <c r="LFE6" s="68"/>
      <c r="LFF6" s="68"/>
      <c r="LFG6" s="68"/>
      <c r="LFH6" s="68"/>
      <c r="LFI6" s="68"/>
      <c r="LFJ6" s="68"/>
      <c r="LFK6" s="68"/>
      <c r="LFL6" s="68"/>
      <c r="LFM6" s="68"/>
      <c r="LFN6" s="68"/>
      <c r="LFO6" s="68"/>
      <c r="LFP6" s="68"/>
      <c r="LFQ6" s="68"/>
      <c r="LFR6" s="68"/>
      <c r="LFS6" s="68"/>
      <c r="LFT6" s="68"/>
      <c r="LFU6" s="68"/>
      <c r="LFV6" s="68"/>
      <c r="LFW6" s="68"/>
      <c r="LFX6" s="68"/>
      <c r="LFY6" s="68"/>
      <c r="LFZ6" s="68"/>
      <c r="LGA6" s="68"/>
      <c r="LGB6" s="68"/>
      <c r="LGC6" s="68"/>
      <c r="LGD6" s="68"/>
      <c r="LGE6" s="68"/>
      <c r="LGF6" s="68"/>
      <c r="LGG6" s="68"/>
      <c r="LGH6" s="68"/>
      <c r="LGI6" s="68"/>
      <c r="LGJ6" s="68"/>
      <c r="LGK6" s="68"/>
      <c r="LGL6" s="68"/>
      <c r="LGM6" s="68"/>
      <c r="LGN6" s="68"/>
      <c r="LGO6" s="68"/>
      <c r="LGP6" s="68"/>
      <c r="LGQ6" s="68"/>
      <c r="LGR6" s="68"/>
      <c r="LGS6" s="68"/>
      <c r="LGT6" s="68"/>
      <c r="LGU6" s="68"/>
      <c r="LGV6" s="68"/>
      <c r="LGW6" s="68"/>
      <c r="LGX6" s="68"/>
      <c r="LGY6" s="68"/>
      <c r="LGZ6" s="68"/>
      <c r="LHA6" s="68"/>
      <c r="LHB6" s="68"/>
      <c r="LHC6" s="68"/>
      <c r="LHD6" s="68"/>
      <c r="LHE6" s="68"/>
      <c r="LHF6" s="68"/>
      <c r="LHG6" s="68"/>
      <c r="LHH6" s="68"/>
      <c r="LHI6" s="68"/>
      <c r="LHJ6" s="68"/>
      <c r="LHK6" s="68"/>
      <c r="LHL6" s="68"/>
      <c r="LHM6" s="68"/>
      <c r="LHN6" s="68"/>
      <c r="LHO6" s="68"/>
      <c r="LHP6" s="68"/>
      <c r="LHQ6" s="68"/>
      <c r="LHR6" s="68"/>
      <c r="LHS6" s="68"/>
      <c r="LHT6" s="68"/>
      <c r="LHU6" s="68"/>
      <c r="LHV6" s="68"/>
      <c r="LHW6" s="68"/>
      <c r="LHX6" s="68"/>
      <c r="LHY6" s="68"/>
      <c r="LHZ6" s="68"/>
      <c r="LIA6" s="68"/>
      <c r="LIB6" s="68"/>
      <c r="LIC6" s="68"/>
      <c r="LID6" s="68"/>
      <c r="LIE6" s="68"/>
      <c r="LIF6" s="68"/>
      <c r="LIG6" s="68"/>
      <c r="LIH6" s="68"/>
      <c r="LII6" s="68"/>
      <c r="LIJ6" s="68"/>
      <c r="LIK6" s="68"/>
      <c r="LIL6" s="68"/>
      <c r="LIM6" s="68"/>
      <c r="LIN6" s="68"/>
      <c r="LIO6" s="68"/>
      <c r="LIP6" s="68"/>
      <c r="LIQ6" s="68"/>
      <c r="LIR6" s="68"/>
      <c r="LIS6" s="68"/>
      <c r="LIT6" s="68"/>
      <c r="LIU6" s="68"/>
      <c r="LIV6" s="68"/>
      <c r="LIW6" s="68"/>
      <c r="LIX6" s="68"/>
      <c r="LIY6" s="68"/>
      <c r="LIZ6" s="68"/>
      <c r="LJA6" s="68"/>
      <c r="LJB6" s="68"/>
      <c r="LJC6" s="68"/>
      <c r="LJD6" s="68"/>
      <c r="LJE6" s="68"/>
      <c r="LJF6" s="68"/>
      <c r="LJG6" s="68"/>
      <c r="LJH6" s="68"/>
      <c r="LJI6" s="68"/>
      <c r="LJJ6" s="68"/>
      <c r="LJK6" s="68"/>
      <c r="LJL6" s="68"/>
      <c r="LJM6" s="68"/>
      <c r="LJN6" s="68"/>
      <c r="LJO6" s="68"/>
      <c r="LJP6" s="68"/>
      <c r="LJQ6" s="68"/>
      <c r="LJR6" s="68"/>
      <c r="LJS6" s="68"/>
      <c r="LJT6" s="68"/>
      <c r="LJU6" s="68"/>
      <c r="LJV6" s="68"/>
      <c r="LJW6" s="68"/>
      <c r="LJX6" s="68"/>
      <c r="LJY6" s="68"/>
      <c r="LJZ6" s="68"/>
      <c r="LKA6" s="68"/>
      <c r="LKB6" s="68"/>
      <c r="LKC6" s="68"/>
      <c r="LKD6" s="68"/>
      <c r="LKE6" s="68"/>
      <c r="LKF6" s="68"/>
      <c r="LKG6" s="68"/>
      <c r="LKH6" s="68"/>
      <c r="LKI6" s="68"/>
      <c r="LKJ6" s="68"/>
      <c r="LKK6" s="68"/>
      <c r="LKL6" s="68"/>
      <c r="LKM6" s="68"/>
      <c r="LKN6" s="68"/>
      <c r="LKO6" s="68"/>
      <c r="LKP6" s="68"/>
      <c r="LKQ6" s="68"/>
      <c r="LKR6" s="68"/>
      <c r="LKS6" s="68"/>
      <c r="LKT6" s="68"/>
      <c r="LKU6" s="68"/>
      <c r="LKV6" s="68"/>
      <c r="LKW6" s="68"/>
      <c r="LKX6" s="68"/>
      <c r="LKY6" s="68"/>
      <c r="LKZ6" s="68"/>
      <c r="LLA6" s="68"/>
      <c r="LLB6" s="68"/>
      <c r="LLC6" s="68"/>
      <c r="LLD6" s="68"/>
      <c r="LLE6" s="68"/>
      <c r="LLF6" s="68"/>
      <c r="LLG6" s="68"/>
      <c r="LLH6" s="68"/>
      <c r="LLI6" s="68"/>
      <c r="LLJ6" s="68"/>
      <c r="LLK6" s="68"/>
      <c r="LLL6" s="68"/>
      <c r="LLM6" s="68"/>
      <c r="LLN6" s="68"/>
      <c r="LLO6" s="68"/>
      <c r="LLP6" s="68"/>
      <c r="LLQ6" s="68"/>
      <c r="LLR6" s="68"/>
      <c r="LLS6" s="68"/>
      <c r="LLT6" s="68"/>
      <c r="LLU6" s="68"/>
      <c r="LLV6" s="68"/>
      <c r="LLW6" s="68"/>
      <c r="LLX6" s="68"/>
      <c r="LLY6" s="68"/>
      <c r="LLZ6" s="68"/>
      <c r="LMA6" s="68"/>
      <c r="LMB6" s="68"/>
      <c r="LMC6" s="68"/>
      <c r="LMD6" s="68"/>
      <c r="LME6" s="68"/>
      <c r="LMF6" s="68"/>
      <c r="LMG6" s="68"/>
      <c r="LMH6" s="68"/>
      <c r="LMI6" s="68"/>
      <c r="LMJ6" s="68"/>
      <c r="LMK6" s="68"/>
      <c r="LML6" s="68"/>
      <c r="LMM6" s="68"/>
      <c r="LMN6" s="68"/>
      <c r="LMO6" s="68"/>
      <c r="LMP6" s="68"/>
      <c r="LMQ6" s="68"/>
      <c r="LMR6" s="68"/>
      <c r="LMS6" s="68"/>
      <c r="LMT6" s="68"/>
      <c r="LMU6" s="68"/>
      <c r="LMV6" s="68"/>
      <c r="LMW6" s="68"/>
      <c r="LMX6" s="68"/>
      <c r="LMY6" s="68"/>
      <c r="LMZ6" s="68"/>
      <c r="LNA6" s="68"/>
      <c r="LNB6" s="68"/>
      <c r="LNC6" s="68"/>
      <c r="LND6" s="68"/>
      <c r="LNE6" s="68"/>
      <c r="LNF6" s="68"/>
      <c r="LNG6" s="68"/>
      <c r="LNH6" s="68"/>
      <c r="LNI6" s="68"/>
      <c r="LNJ6" s="68"/>
      <c r="LNK6" s="68"/>
      <c r="LNL6" s="68"/>
      <c r="LNM6" s="68"/>
      <c r="LNN6" s="68"/>
      <c r="LNO6" s="68"/>
      <c r="LNP6" s="68"/>
      <c r="LNQ6" s="68"/>
      <c r="LNR6" s="68"/>
      <c r="LNS6" s="68"/>
      <c r="LNT6" s="68"/>
      <c r="LNU6" s="68"/>
      <c r="LNV6" s="68"/>
      <c r="LNW6" s="68"/>
      <c r="LNX6" s="68"/>
      <c r="LNY6" s="68"/>
      <c r="LNZ6" s="68"/>
      <c r="LOA6" s="68"/>
      <c r="LOB6" s="68"/>
      <c r="LOC6" s="68"/>
      <c r="LOD6" s="68"/>
      <c r="LOE6" s="68"/>
      <c r="LOF6" s="68"/>
      <c r="LOG6" s="68"/>
      <c r="LOH6" s="68"/>
      <c r="LOI6" s="68"/>
      <c r="LOJ6" s="68"/>
      <c r="LOK6" s="68"/>
      <c r="LOL6" s="68"/>
      <c r="LOM6" s="68"/>
      <c r="LON6" s="68"/>
      <c r="LOO6" s="68"/>
      <c r="LOP6" s="68"/>
      <c r="LOQ6" s="68"/>
      <c r="LOR6" s="68"/>
      <c r="LOS6" s="68"/>
      <c r="LOT6" s="68"/>
      <c r="LOU6" s="68"/>
      <c r="LOV6" s="68"/>
      <c r="LOW6" s="68"/>
      <c r="LOX6" s="68"/>
      <c r="LOY6" s="68"/>
      <c r="LOZ6" s="68"/>
      <c r="LPA6" s="68"/>
      <c r="LPB6" s="68"/>
      <c r="LPC6" s="68"/>
      <c r="LPD6" s="68"/>
      <c r="LPE6" s="68"/>
      <c r="LPF6" s="68"/>
      <c r="LPG6" s="68"/>
      <c r="LPH6" s="68"/>
      <c r="LPI6" s="68"/>
      <c r="LPJ6" s="68"/>
      <c r="LPK6" s="68"/>
      <c r="LPL6" s="68"/>
      <c r="LPM6" s="68"/>
      <c r="LPN6" s="68"/>
      <c r="LPO6" s="68"/>
      <c r="LPP6" s="68"/>
      <c r="LPQ6" s="68"/>
      <c r="LPR6" s="68"/>
      <c r="LPS6" s="68"/>
      <c r="LPT6" s="68"/>
      <c r="LPU6" s="68"/>
      <c r="LPV6" s="68"/>
      <c r="LPW6" s="68"/>
      <c r="LPX6" s="68"/>
      <c r="LPY6" s="68"/>
      <c r="LPZ6" s="68"/>
      <c r="LQA6" s="68"/>
      <c r="LQB6" s="68"/>
      <c r="LQC6" s="68"/>
      <c r="LQD6" s="68"/>
      <c r="LQE6" s="68"/>
      <c r="LQF6" s="68"/>
      <c r="LQG6" s="68"/>
      <c r="LQH6" s="68"/>
      <c r="LQI6" s="68"/>
      <c r="LQJ6" s="68"/>
      <c r="LQK6" s="68"/>
      <c r="LQL6" s="68"/>
      <c r="LQM6" s="68"/>
      <c r="LQN6" s="68"/>
      <c r="LQO6" s="68"/>
      <c r="LQP6" s="68"/>
      <c r="LQQ6" s="68"/>
      <c r="LQR6" s="68"/>
      <c r="LQS6" s="68"/>
      <c r="LQT6" s="68"/>
      <c r="LQU6" s="68"/>
      <c r="LQV6" s="68"/>
      <c r="LQW6" s="68"/>
      <c r="LQX6" s="68"/>
      <c r="LQY6" s="68"/>
      <c r="LQZ6" s="68"/>
      <c r="LRA6" s="68"/>
      <c r="LRB6" s="68"/>
      <c r="LRC6" s="68"/>
      <c r="LRD6" s="68"/>
      <c r="LRE6" s="68"/>
      <c r="LRF6" s="68"/>
      <c r="LRG6" s="68"/>
      <c r="LRH6" s="68"/>
      <c r="LRI6" s="68"/>
      <c r="LRJ6" s="68"/>
      <c r="LRK6" s="68"/>
      <c r="LRL6" s="68"/>
      <c r="LRM6" s="68"/>
      <c r="LRN6" s="68"/>
      <c r="LRO6" s="68"/>
      <c r="LRP6" s="68"/>
      <c r="LRQ6" s="68"/>
      <c r="LRR6" s="68"/>
      <c r="LRS6" s="68"/>
      <c r="LRT6" s="68"/>
      <c r="LRU6" s="68"/>
      <c r="LRV6" s="68"/>
      <c r="LRW6" s="68"/>
      <c r="LRX6" s="68"/>
      <c r="LRY6" s="68"/>
      <c r="LRZ6" s="68"/>
      <c r="LSA6" s="68"/>
      <c r="LSB6" s="68"/>
      <c r="LSC6" s="68"/>
      <c r="LSD6" s="68"/>
      <c r="LSE6" s="68"/>
      <c r="LSF6" s="68"/>
      <c r="LSG6" s="68"/>
      <c r="LSH6" s="68"/>
      <c r="LSI6" s="68"/>
      <c r="LSJ6" s="68"/>
      <c r="LSK6" s="68"/>
      <c r="LSL6" s="68"/>
      <c r="LSM6" s="68"/>
      <c r="LSN6" s="68"/>
      <c r="LSO6" s="68"/>
      <c r="LSP6" s="68"/>
      <c r="LSQ6" s="68"/>
      <c r="LSR6" s="68"/>
      <c r="LSS6" s="68"/>
      <c r="LST6" s="68"/>
      <c r="LSU6" s="68"/>
      <c r="LSV6" s="68"/>
      <c r="LSW6" s="68"/>
      <c r="LSX6" s="68"/>
      <c r="LSY6" s="68"/>
      <c r="LSZ6" s="68"/>
      <c r="LTA6" s="68"/>
      <c r="LTB6" s="68"/>
      <c r="LTC6" s="68"/>
      <c r="LTD6" s="68"/>
      <c r="LTE6" s="68"/>
      <c r="LTF6" s="68"/>
      <c r="LTG6" s="68"/>
      <c r="LTH6" s="68"/>
      <c r="LTI6" s="68"/>
      <c r="LTJ6" s="68"/>
      <c r="LTK6" s="68"/>
      <c r="LTL6" s="68"/>
      <c r="LTM6" s="68"/>
      <c r="LTN6" s="68"/>
      <c r="LTO6" s="68"/>
      <c r="LTP6" s="68"/>
      <c r="LTQ6" s="68"/>
      <c r="LTR6" s="68"/>
      <c r="LTS6" s="68"/>
      <c r="LTT6" s="68"/>
      <c r="LTU6" s="68"/>
      <c r="LTV6" s="68"/>
      <c r="LTW6" s="68"/>
      <c r="LTX6" s="68"/>
      <c r="LTY6" s="68"/>
      <c r="LTZ6" s="68"/>
      <c r="LUA6" s="68"/>
      <c r="LUB6" s="68"/>
      <c r="LUC6" s="68"/>
      <c r="LUD6" s="68"/>
      <c r="LUE6" s="68"/>
      <c r="LUF6" s="68"/>
      <c r="LUG6" s="68"/>
      <c r="LUH6" s="68"/>
      <c r="LUI6" s="68"/>
      <c r="LUJ6" s="68"/>
      <c r="LUK6" s="68"/>
      <c r="LUL6" s="68"/>
      <c r="LUM6" s="68"/>
      <c r="LUN6" s="68"/>
      <c r="LUO6" s="68"/>
      <c r="LUP6" s="68"/>
      <c r="LUQ6" s="68"/>
      <c r="LUR6" s="68"/>
      <c r="LUS6" s="68"/>
      <c r="LUT6" s="68"/>
      <c r="LUU6" s="68"/>
      <c r="LUV6" s="68"/>
      <c r="LUW6" s="68"/>
      <c r="LUX6" s="68"/>
      <c r="LUY6" s="68"/>
      <c r="LUZ6" s="68"/>
      <c r="LVA6" s="68"/>
      <c r="LVB6" s="68"/>
      <c r="LVC6" s="68"/>
      <c r="LVD6" s="68"/>
      <c r="LVE6" s="68"/>
      <c r="LVF6" s="68"/>
      <c r="LVG6" s="68"/>
      <c r="LVH6" s="68"/>
      <c r="LVI6" s="68"/>
      <c r="LVJ6" s="68"/>
      <c r="LVK6" s="68"/>
      <c r="LVL6" s="68"/>
      <c r="LVM6" s="68"/>
      <c r="LVN6" s="68"/>
      <c r="LVO6" s="68"/>
      <c r="LVP6" s="68"/>
      <c r="LVQ6" s="68"/>
      <c r="LVR6" s="68"/>
      <c r="LVS6" s="68"/>
      <c r="LVT6" s="68"/>
      <c r="LVU6" s="68"/>
      <c r="LVV6" s="68"/>
      <c r="LVW6" s="68"/>
      <c r="LVX6" s="68"/>
      <c r="LVY6" s="68"/>
      <c r="LVZ6" s="68"/>
      <c r="LWA6" s="68"/>
      <c r="LWB6" s="68"/>
      <c r="LWC6" s="68"/>
      <c r="LWD6" s="68"/>
      <c r="LWE6" s="68"/>
      <c r="LWF6" s="68"/>
      <c r="LWG6" s="68"/>
      <c r="LWH6" s="68"/>
      <c r="LWI6" s="68"/>
      <c r="LWJ6" s="68"/>
      <c r="LWK6" s="68"/>
      <c r="LWL6" s="68"/>
      <c r="LWM6" s="68"/>
      <c r="LWN6" s="68"/>
      <c r="LWO6" s="68"/>
      <c r="LWP6" s="68"/>
      <c r="LWQ6" s="68"/>
      <c r="LWR6" s="68"/>
      <c r="LWS6" s="68"/>
      <c r="LWT6" s="68"/>
      <c r="LWU6" s="68"/>
      <c r="LWV6" s="68"/>
      <c r="LWW6" s="68"/>
      <c r="LWX6" s="68"/>
      <c r="LWY6" s="68"/>
      <c r="LWZ6" s="68"/>
      <c r="LXA6" s="68"/>
      <c r="LXB6" s="68"/>
      <c r="LXC6" s="68"/>
      <c r="LXD6" s="68"/>
      <c r="LXE6" s="68"/>
      <c r="LXF6" s="68"/>
      <c r="LXG6" s="68"/>
      <c r="LXH6" s="68"/>
      <c r="LXI6" s="68"/>
      <c r="LXJ6" s="68"/>
      <c r="LXK6" s="68"/>
      <c r="LXL6" s="68"/>
      <c r="LXM6" s="68"/>
      <c r="LXN6" s="68"/>
      <c r="LXO6" s="68"/>
      <c r="LXP6" s="68"/>
      <c r="LXQ6" s="68"/>
      <c r="LXR6" s="68"/>
      <c r="LXS6" s="68"/>
      <c r="LXT6" s="68"/>
      <c r="LXU6" s="68"/>
      <c r="LXV6" s="68"/>
      <c r="LXW6" s="68"/>
      <c r="LXX6" s="68"/>
      <c r="LXY6" s="68"/>
      <c r="LXZ6" s="68"/>
      <c r="LYA6" s="68"/>
      <c r="LYB6" s="68"/>
      <c r="LYC6" s="68"/>
      <c r="LYD6" s="68"/>
      <c r="LYE6" s="68"/>
      <c r="LYF6" s="68"/>
      <c r="LYG6" s="68"/>
      <c r="LYH6" s="68"/>
      <c r="LYI6" s="68"/>
      <c r="LYJ6" s="68"/>
      <c r="LYK6" s="68"/>
      <c r="LYL6" s="68"/>
      <c r="LYM6" s="68"/>
      <c r="LYN6" s="68"/>
      <c r="LYO6" s="68"/>
      <c r="LYP6" s="68"/>
      <c r="LYQ6" s="68"/>
      <c r="LYR6" s="68"/>
      <c r="LYS6" s="68"/>
      <c r="LYT6" s="68"/>
      <c r="LYU6" s="68"/>
      <c r="LYV6" s="68"/>
      <c r="LYW6" s="68"/>
      <c r="LYX6" s="68"/>
      <c r="LYY6" s="68"/>
      <c r="LYZ6" s="68"/>
      <c r="LZA6" s="68"/>
      <c r="LZB6" s="68"/>
      <c r="LZC6" s="68"/>
      <c r="LZD6" s="68"/>
      <c r="LZE6" s="68"/>
      <c r="LZF6" s="68"/>
      <c r="LZG6" s="68"/>
      <c r="LZH6" s="68"/>
      <c r="LZI6" s="68"/>
      <c r="LZJ6" s="68"/>
      <c r="LZK6" s="68"/>
      <c r="LZL6" s="68"/>
      <c r="LZM6" s="68"/>
      <c r="LZN6" s="68"/>
      <c r="LZO6" s="68"/>
      <c r="LZP6" s="68"/>
      <c r="LZQ6" s="68"/>
      <c r="LZR6" s="68"/>
      <c r="LZS6" s="68"/>
      <c r="LZT6" s="68"/>
      <c r="LZU6" s="68"/>
      <c r="LZV6" s="68"/>
      <c r="LZW6" s="68"/>
      <c r="LZX6" s="68"/>
      <c r="LZY6" s="68"/>
      <c r="LZZ6" s="68"/>
      <c r="MAA6" s="68"/>
      <c r="MAB6" s="68"/>
      <c r="MAC6" s="68"/>
      <c r="MAD6" s="68"/>
      <c r="MAE6" s="68"/>
      <c r="MAF6" s="68"/>
      <c r="MAG6" s="68"/>
      <c r="MAH6" s="68"/>
      <c r="MAI6" s="68"/>
      <c r="MAJ6" s="68"/>
      <c r="MAK6" s="68"/>
      <c r="MAL6" s="68"/>
      <c r="MAM6" s="68"/>
      <c r="MAN6" s="68"/>
      <c r="MAO6" s="68"/>
      <c r="MAP6" s="68"/>
      <c r="MAQ6" s="68"/>
      <c r="MAR6" s="68"/>
      <c r="MAS6" s="68"/>
      <c r="MAT6" s="68"/>
      <c r="MAU6" s="68"/>
      <c r="MAV6" s="68"/>
      <c r="MAW6" s="68"/>
      <c r="MAX6" s="68"/>
      <c r="MAY6" s="68"/>
      <c r="MAZ6" s="68"/>
      <c r="MBA6" s="68"/>
      <c r="MBB6" s="68"/>
      <c r="MBC6" s="68"/>
      <c r="MBD6" s="68"/>
      <c r="MBE6" s="68"/>
      <c r="MBF6" s="68"/>
      <c r="MBG6" s="68"/>
      <c r="MBH6" s="68"/>
      <c r="MBI6" s="68"/>
      <c r="MBJ6" s="68"/>
      <c r="MBK6" s="68"/>
      <c r="MBL6" s="68"/>
      <c r="MBM6" s="68"/>
      <c r="MBN6" s="68"/>
      <c r="MBO6" s="68"/>
      <c r="MBP6" s="68"/>
      <c r="MBQ6" s="68"/>
      <c r="MBR6" s="68"/>
      <c r="MBS6" s="68"/>
      <c r="MBT6" s="68"/>
      <c r="MBU6" s="68"/>
      <c r="MBV6" s="68"/>
      <c r="MBW6" s="68"/>
      <c r="MBX6" s="68"/>
      <c r="MBY6" s="68"/>
      <c r="MBZ6" s="68"/>
      <c r="MCA6" s="68"/>
      <c r="MCB6" s="68"/>
      <c r="MCC6" s="68"/>
      <c r="MCD6" s="68"/>
      <c r="MCE6" s="68"/>
      <c r="MCF6" s="68"/>
      <c r="MCG6" s="68"/>
      <c r="MCH6" s="68"/>
      <c r="MCI6" s="68"/>
      <c r="MCJ6" s="68"/>
      <c r="MCK6" s="68"/>
      <c r="MCL6" s="68"/>
      <c r="MCM6" s="68"/>
      <c r="MCN6" s="68"/>
      <c r="MCO6" s="68"/>
      <c r="MCP6" s="68"/>
      <c r="MCQ6" s="68"/>
      <c r="MCR6" s="68"/>
      <c r="MCS6" s="68"/>
      <c r="MCT6" s="68"/>
      <c r="MCU6" s="68"/>
      <c r="MCV6" s="68"/>
      <c r="MCW6" s="68"/>
      <c r="MCX6" s="68"/>
      <c r="MCY6" s="68"/>
      <c r="MCZ6" s="68"/>
      <c r="MDA6" s="68"/>
      <c r="MDB6" s="68"/>
      <c r="MDC6" s="68"/>
      <c r="MDD6" s="68"/>
      <c r="MDE6" s="68"/>
      <c r="MDF6" s="68"/>
      <c r="MDG6" s="68"/>
      <c r="MDH6" s="68"/>
      <c r="MDI6" s="68"/>
      <c r="MDJ6" s="68"/>
      <c r="MDK6" s="68"/>
      <c r="MDL6" s="68"/>
      <c r="MDM6" s="68"/>
      <c r="MDN6" s="68"/>
      <c r="MDO6" s="68"/>
      <c r="MDP6" s="68"/>
      <c r="MDQ6" s="68"/>
      <c r="MDR6" s="68"/>
      <c r="MDS6" s="68"/>
      <c r="MDT6" s="68"/>
      <c r="MDU6" s="68"/>
      <c r="MDV6" s="68"/>
      <c r="MDW6" s="68"/>
      <c r="MDX6" s="68"/>
      <c r="MDY6" s="68"/>
      <c r="MDZ6" s="68"/>
      <c r="MEA6" s="68"/>
      <c r="MEB6" s="68"/>
      <c r="MEC6" s="68"/>
      <c r="MED6" s="68"/>
      <c r="MEE6" s="68"/>
      <c r="MEF6" s="68"/>
      <c r="MEG6" s="68"/>
      <c r="MEH6" s="68"/>
      <c r="MEI6" s="68"/>
      <c r="MEJ6" s="68"/>
      <c r="MEK6" s="68"/>
      <c r="MEL6" s="68"/>
      <c r="MEM6" s="68"/>
      <c r="MEN6" s="68"/>
      <c r="MEO6" s="68"/>
      <c r="MEP6" s="68"/>
      <c r="MEQ6" s="68"/>
      <c r="MER6" s="68"/>
      <c r="MES6" s="68"/>
      <c r="MET6" s="68"/>
      <c r="MEU6" s="68"/>
      <c r="MEV6" s="68"/>
      <c r="MEW6" s="68"/>
      <c r="MEX6" s="68"/>
      <c r="MEY6" s="68"/>
      <c r="MEZ6" s="68"/>
      <c r="MFA6" s="68"/>
      <c r="MFB6" s="68"/>
      <c r="MFC6" s="68"/>
      <c r="MFD6" s="68"/>
      <c r="MFE6" s="68"/>
      <c r="MFF6" s="68"/>
      <c r="MFG6" s="68"/>
      <c r="MFH6" s="68"/>
      <c r="MFI6" s="68"/>
      <c r="MFJ6" s="68"/>
      <c r="MFK6" s="68"/>
      <c r="MFL6" s="68"/>
      <c r="MFM6" s="68"/>
      <c r="MFN6" s="68"/>
      <c r="MFO6" s="68"/>
      <c r="MFP6" s="68"/>
      <c r="MFQ6" s="68"/>
      <c r="MFR6" s="68"/>
      <c r="MFS6" s="68"/>
      <c r="MFT6" s="68"/>
      <c r="MFU6" s="68"/>
      <c r="MFV6" s="68"/>
      <c r="MFW6" s="68"/>
      <c r="MFX6" s="68"/>
      <c r="MFY6" s="68"/>
      <c r="MFZ6" s="68"/>
      <c r="MGA6" s="68"/>
      <c r="MGB6" s="68"/>
      <c r="MGC6" s="68"/>
      <c r="MGD6" s="68"/>
      <c r="MGE6" s="68"/>
      <c r="MGF6" s="68"/>
      <c r="MGG6" s="68"/>
      <c r="MGH6" s="68"/>
      <c r="MGI6" s="68"/>
      <c r="MGJ6" s="68"/>
      <c r="MGK6" s="68"/>
      <c r="MGL6" s="68"/>
      <c r="MGM6" s="68"/>
      <c r="MGN6" s="68"/>
      <c r="MGO6" s="68"/>
      <c r="MGP6" s="68"/>
      <c r="MGQ6" s="68"/>
      <c r="MGR6" s="68"/>
      <c r="MGS6" s="68"/>
      <c r="MGT6" s="68"/>
      <c r="MGU6" s="68"/>
      <c r="MGV6" s="68"/>
      <c r="MGW6" s="68"/>
      <c r="MGX6" s="68"/>
      <c r="MGY6" s="68"/>
      <c r="MGZ6" s="68"/>
      <c r="MHA6" s="68"/>
      <c r="MHB6" s="68"/>
      <c r="MHC6" s="68"/>
      <c r="MHD6" s="68"/>
      <c r="MHE6" s="68"/>
      <c r="MHF6" s="68"/>
      <c r="MHG6" s="68"/>
      <c r="MHH6" s="68"/>
      <c r="MHI6" s="68"/>
      <c r="MHJ6" s="68"/>
      <c r="MHK6" s="68"/>
      <c r="MHL6" s="68"/>
      <c r="MHM6" s="68"/>
      <c r="MHN6" s="68"/>
      <c r="MHO6" s="68"/>
      <c r="MHP6" s="68"/>
      <c r="MHQ6" s="68"/>
      <c r="MHR6" s="68"/>
      <c r="MHS6" s="68"/>
      <c r="MHT6" s="68"/>
      <c r="MHU6" s="68"/>
      <c r="MHV6" s="68"/>
      <c r="MHW6" s="68"/>
      <c r="MHX6" s="68"/>
      <c r="MHY6" s="68"/>
      <c r="MHZ6" s="68"/>
      <c r="MIA6" s="68"/>
      <c r="MIB6" s="68"/>
      <c r="MIC6" s="68"/>
      <c r="MID6" s="68"/>
      <c r="MIE6" s="68"/>
      <c r="MIF6" s="68"/>
      <c r="MIG6" s="68"/>
      <c r="MIH6" s="68"/>
      <c r="MII6" s="68"/>
      <c r="MIJ6" s="68"/>
      <c r="MIK6" s="68"/>
      <c r="MIL6" s="68"/>
      <c r="MIM6" s="68"/>
      <c r="MIN6" s="68"/>
      <c r="MIO6" s="68"/>
      <c r="MIP6" s="68"/>
      <c r="MIQ6" s="68"/>
      <c r="MIR6" s="68"/>
      <c r="MIS6" s="68"/>
      <c r="MIT6" s="68"/>
      <c r="MIU6" s="68"/>
      <c r="MIV6" s="68"/>
      <c r="MIW6" s="68"/>
      <c r="MIX6" s="68"/>
      <c r="MIY6" s="68"/>
      <c r="MIZ6" s="68"/>
      <c r="MJA6" s="68"/>
      <c r="MJB6" s="68"/>
      <c r="MJC6" s="68"/>
      <c r="MJD6" s="68"/>
      <c r="MJE6" s="68"/>
      <c r="MJF6" s="68"/>
      <c r="MJG6" s="68"/>
      <c r="MJH6" s="68"/>
      <c r="MJI6" s="68"/>
      <c r="MJJ6" s="68"/>
      <c r="MJK6" s="68"/>
      <c r="MJL6" s="68"/>
      <c r="MJM6" s="68"/>
      <c r="MJN6" s="68"/>
      <c r="MJO6" s="68"/>
      <c r="MJP6" s="68"/>
      <c r="MJQ6" s="68"/>
      <c r="MJR6" s="68"/>
      <c r="MJS6" s="68"/>
      <c r="MJT6" s="68"/>
      <c r="MJU6" s="68"/>
      <c r="MJV6" s="68"/>
      <c r="MJW6" s="68"/>
      <c r="MJX6" s="68"/>
      <c r="MJY6" s="68"/>
      <c r="MJZ6" s="68"/>
      <c r="MKA6" s="68"/>
      <c r="MKB6" s="68"/>
      <c r="MKC6" s="68"/>
      <c r="MKD6" s="68"/>
      <c r="MKE6" s="68"/>
      <c r="MKF6" s="68"/>
      <c r="MKG6" s="68"/>
      <c r="MKH6" s="68"/>
      <c r="MKI6" s="68"/>
      <c r="MKJ6" s="68"/>
      <c r="MKK6" s="68"/>
      <c r="MKL6" s="68"/>
      <c r="MKM6" s="68"/>
      <c r="MKN6" s="68"/>
      <c r="MKO6" s="68"/>
      <c r="MKP6" s="68"/>
      <c r="MKQ6" s="68"/>
      <c r="MKR6" s="68"/>
      <c r="MKS6" s="68"/>
      <c r="MKT6" s="68"/>
      <c r="MKU6" s="68"/>
      <c r="MKV6" s="68"/>
      <c r="MKW6" s="68"/>
      <c r="MKX6" s="68"/>
      <c r="MKY6" s="68"/>
      <c r="MKZ6" s="68"/>
      <c r="MLA6" s="68"/>
      <c r="MLB6" s="68"/>
      <c r="MLC6" s="68"/>
      <c r="MLD6" s="68"/>
      <c r="MLE6" s="68"/>
      <c r="MLF6" s="68"/>
      <c r="MLG6" s="68"/>
      <c r="MLH6" s="68"/>
      <c r="MLI6" s="68"/>
      <c r="MLJ6" s="68"/>
      <c r="MLK6" s="68"/>
      <c r="MLL6" s="68"/>
      <c r="MLM6" s="68"/>
      <c r="MLN6" s="68"/>
      <c r="MLO6" s="68"/>
      <c r="MLP6" s="68"/>
      <c r="MLQ6" s="68"/>
      <c r="MLR6" s="68"/>
      <c r="MLS6" s="68"/>
      <c r="MLT6" s="68"/>
      <c r="MLU6" s="68"/>
      <c r="MLV6" s="68"/>
      <c r="MLW6" s="68"/>
      <c r="MLX6" s="68"/>
      <c r="MLY6" s="68"/>
      <c r="MLZ6" s="68"/>
      <c r="MMA6" s="68"/>
      <c r="MMB6" s="68"/>
      <c r="MMC6" s="68"/>
      <c r="MMD6" s="68"/>
      <c r="MME6" s="68"/>
      <c r="MMF6" s="68"/>
      <c r="MMG6" s="68"/>
      <c r="MMH6" s="68"/>
      <c r="MMI6" s="68"/>
      <c r="MMJ6" s="68"/>
      <c r="MMK6" s="68"/>
      <c r="MML6" s="68"/>
      <c r="MMM6" s="68"/>
      <c r="MMN6" s="68"/>
      <c r="MMO6" s="68"/>
      <c r="MMP6" s="68"/>
      <c r="MMQ6" s="68"/>
      <c r="MMR6" s="68"/>
      <c r="MMS6" s="68"/>
      <c r="MMT6" s="68"/>
      <c r="MMU6" s="68"/>
      <c r="MMV6" s="68"/>
      <c r="MMW6" s="68"/>
      <c r="MMX6" s="68"/>
      <c r="MMY6" s="68"/>
      <c r="MMZ6" s="68"/>
      <c r="MNA6" s="68"/>
      <c r="MNB6" s="68"/>
      <c r="MNC6" s="68"/>
      <c r="MND6" s="68"/>
      <c r="MNE6" s="68"/>
      <c r="MNF6" s="68"/>
      <c r="MNG6" s="68"/>
      <c r="MNH6" s="68"/>
      <c r="MNI6" s="68"/>
      <c r="MNJ6" s="68"/>
      <c r="MNK6" s="68"/>
      <c r="MNL6" s="68"/>
      <c r="MNM6" s="68"/>
      <c r="MNN6" s="68"/>
      <c r="MNO6" s="68"/>
      <c r="MNP6" s="68"/>
      <c r="MNQ6" s="68"/>
      <c r="MNR6" s="68"/>
      <c r="MNS6" s="68"/>
      <c r="MNT6" s="68"/>
      <c r="MNU6" s="68"/>
      <c r="MNV6" s="68"/>
      <c r="MNW6" s="68"/>
      <c r="MNX6" s="68"/>
      <c r="MNY6" s="68"/>
      <c r="MNZ6" s="68"/>
      <c r="MOA6" s="68"/>
      <c r="MOB6" s="68"/>
      <c r="MOC6" s="68"/>
      <c r="MOD6" s="68"/>
      <c r="MOE6" s="68"/>
      <c r="MOF6" s="68"/>
      <c r="MOG6" s="68"/>
      <c r="MOH6" s="68"/>
      <c r="MOI6" s="68"/>
      <c r="MOJ6" s="68"/>
      <c r="MOK6" s="68"/>
      <c r="MOL6" s="68"/>
      <c r="MOM6" s="68"/>
      <c r="MON6" s="68"/>
      <c r="MOO6" s="68"/>
      <c r="MOP6" s="68"/>
      <c r="MOQ6" s="68"/>
      <c r="MOR6" s="68"/>
      <c r="MOS6" s="68"/>
      <c r="MOT6" s="68"/>
      <c r="MOU6" s="68"/>
      <c r="MOV6" s="68"/>
      <c r="MOW6" s="68"/>
      <c r="MOX6" s="68"/>
      <c r="MOY6" s="68"/>
      <c r="MOZ6" s="68"/>
      <c r="MPA6" s="68"/>
      <c r="MPB6" s="68"/>
      <c r="MPC6" s="68"/>
      <c r="MPD6" s="68"/>
      <c r="MPE6" s="68"/>
      <c r="MPF6" s="68"/>
      <c r="MPG6" s="68"/>
      <c r="MPH6" s="68"/>
      <c r="MPI6" s="68"/>
      <c r="MPJ6" s="68"/>
      <c r="MPK6" s="68"/>
      <c r="MPL6" s="68"/>
      <c r="MPM6" s="68"/>
      <c r="MPN6" s="68"/>
      <c r="MPO6" s="68"/>
      <c r="MPP6" s="68"/>
      <c r="MPQ6" s="68"/>
      <c r="MPR6" s="68"/>
      <c r="MPS6" s="68"/>
      <c r="MPT6" s="68"/>
      <c r="MPU6" s="68"/>
      <c r="MPV6" s="68"/>
      <c r="MPW6" s="68"/>
      <c r="MPX6" s="68"/>
      <c r="MPY6" s="68"/>
      <c r="MPZ6" s="68"/>
      <c r="MQA6" s="68"/>
      <c r="MQB6" s="68"/>
      <c r="MQC6" s="68"/>
      <c r="MQD6" s="68"/>
      <c r="MQE6" s="68"/>
      <c r="MQF6" s="68"/>
      <c r="MQG6" s="68"/>
      <c r="MQH6" s="68"/>
      <c r="MQI6" s="68"/>
      <c r="MQJ6" s="68"/>
      <c r="MQK6" s="68"/>
      <c r="MQL6" s="68"/>
      <c r="MQM6" s="68"/>
      <c r="MQN6" s="68"/>
      <c r="MQO6" s="68"/>
      <c r="MQP6" s="68"/>
      <c r="MQQ6" s="68"/>
      <c r="MQR6" s="68"/>
      <c r="MQS6" s="68"/>
      <c r="MQT6" s="68"/>
      <c r="MQU6" s="68"/>
      <c r="MQV6" s="68"/>
      <c r="MQW6" s="68"/>
      <c r="MQX6" s="68"/>
      <c r="MQY6" s="68"/>
      <c r="MQZ6" s="68"/>
      <c r="MRA6" s="68"/>
      <c r="MRB6" s="68"/>
      <c r="MRC6" s="68"/>
      <c r="MRD6" s="68"/>
      <c r="MRE6" s="68"/>
      <c r="MRF6" s="68"/>
      <c r="MRG6" s="68"/>
      <c r="MRH6" s="68"/>
      <c r="MRI6" s="68"/>
      <c r="MRJ6" s="68"/>
      <c r="MRK6" s="68"/>
      <c r="MRL6" s="68"/>
      <c r="MRM6" s="68"/>
      <c r="MRN6" s="68"/>
      <c r="MRO6" s="68"/>
      <c r="MRP6" s="68"/>
      <c r="MRQ6" s="68"/>
      <c r="MRR6" s="68"/>
      <c r="MRS6" s="68"/>
      <c r="MRT6" s="68"/>
      <c r="MRU6" s="68"/>
      <c r="MRV6" s="68"/>
      <c r="MRW6" s="68"/>
      <c r="MRX6" s="68"/>
      <c r="MRY6" s="68"/>
      <c r="MRZ6" s="68"/>
      <c r="MSA6" s="68"/>
      <c r="MSB6" s="68"/>
      <c r="MSC6" s="68"/>
      <c r="MSD6" s="68"/>
      <c r="MSE6" s="68"/>
      <c r="MSF6" s="68"/>
      <c r="MSG6" s="68"/>
      <c r="MSH6" s="68"/>
      <c r="MSI6" s="68"/>
      <c r="MSJ6" s="68"/>
      <c r="MSK6" s="68"/>
      <c r="MSL6" s="68"/>
      <c r="MSM6" s="68"/>
      <c r="MSN6" s="68"/>
      <c r="MSO6" s="68"/>
      <c r="MSP6" s="68"/>
      <c r="MSQ6" s="68"/>
      <c r="MSR6" s="68"/>
      <c r="MSS6" s="68"/>
      <c r="MST6" s="68"/>
      <c r="MSU6" s="68"/>
      <c r="MSV6" s="68"/>
      <c r="MSW6" s="68"/>
      <c r="MSX6" s="68"/>
      <c r="MSY6" s="68"/>
      <c r="MSZ6" s="68"/>
      <c r="MTA6" s="68"/>
      <c r="MTB6" s="68"/>
      <c r="MTC6" s="68"/>
      <c r="MTD6" s="68"/>
      <c r="MTE6" s="68"/>
      <c r="MTF6" s="68"/>
      <c r="MTG6" s="68"/>
      <c r="MTH6" s="68"/>
      <c r="MTI6" s="68"/>
      <c r="MTJ6" s="68"/>
      <c r="MTK6" s="68"/>
      <c r="MTL6" s="68"/>
      <c r="MTM6" s="68"/>
      <c r="MTN6" s="68"/>
      <c r="MTO6" s="68"/>
      <c r="MTP6" s="68"/>
      <c r="MTQ6" s="68"/>
      <c r="MTR6" s="68"/>
      <c r="MTS6" s="68"/>
      <c r="MTT6" s="68"/>
      <c r="MTU6" s="68"/>
      <c r="MTV6" s="68"/>
      <c r="MTW6" s="68"/>
      <c r="MTX6" s="68"/>
      <c r="MTY6" s="68"/>
      <c r="MTZ6" s="68"/>
      <c r="MUA6" s="68"/>
      <c r="MUB6" s="68"/>
      <c r="MUC6" s="68"/>
      <c r="MUD6" s="68"/>
      <c r="MUE6" s="68"/>
      <c r="MUF6" s="68"/>
      <c r="MUG6" s="68"/>
      <c r="MUH6" s="68"/>
      <c r="MUI6" s="68"/>
      <c r="MUJ6" s="68"/>
      <c r="MUK6" s="68"/>
      <c r="MUL6" s="68"/>
      <c r="MUM6" s="68"/>
      <c r="MUN6" s="68"/>
      <c r="MUO6" s="68"/>
      <c r="MUP6" s="68"/>
      <c r="MUQ6" s="68"/>
      <c r="MUR6" s="68"/>
      <c r="MUS6" s="68"/>
      <c r="MUT6" s="68"/>
      <c r="MUU6" s="68"/>
      <c r="MUV6" s="68"/>
      <c r="MUW6" s="68"/>
      <c r="MUX6" s="68"/>
      <c r="MUY6" s="68"/>
      <c r="MUZ6" s="68"/>
      <c r="MVA6" s="68"/>
      <c r="MVB6" s="68"/>
      <c r="MVC6" s="68"/>
      <c r="MVD6" s="68"/>
      <c r="MVE6" s="68"/>
      <c r="MVF6" s="68"/>
      <c r="MVG6" s="68"/>
      <c r="MVH6" s="68"/>
      <c r="MVI6" s="68"/>
      <c r="MVJ6" s="68"/>
      <c r="MVK6" s="68"/>
      <c r="MVL6" s="68"/>
      <c r="MVM6" s="68"/>
      <c r="MVN6" s="68"/>
      <c r="MVO6" s="68"/>
      <c r="MVP6" s="68"/>
      <c r="MVQ6" s="68"/>
      <c r="MVR6" s="68"/>
      <c r="MVS6" s="68"/>
      <c r="MVT6" s="68"/>
      <c r="MVU6" s="68"/>
      <c r="MVV6" s="68"/>
      <c r="MVW6" s="68"/>
      <c r="MVX6" s="68"/>
      <c r="MVY6" s="68"/>
      <c r="MVZ6" s="68"/>
      <c r="MWA6" s="68"/>
      <c r="MWB6" s="68"/>
      <c r="MWC6" s="68"/>
      <c r="MWD6" s="68"/>
      <c r="MWE6" s="68"/>
      <c r="MWF6" s="68"/>
      <c r="MWG6" s="68"/>
      <c r="MWH6" s="68"/>
      <c r="MWI6" s="68"/>
      <c r="MWJ6" s="68"/>
      <c r="MWK6" s="68"/>
      <c r="MWL6" s="68"/>
      <c r="MWM6" s="68"/>
      <c r="MWN6" s="68"/>
      <c r="MWO6" s="68"/>
      <c r="MWP6" s="68"/>
      <c r="MWQ6" s="68"/>
      <c r="MWR6" s="68"/>
      <c r="MWS6" s="68"/>
      <c r="MWT6" s="68"/>
      <c r="MWU6" s="68"/>
      <c r="MWV6" s="68"/>
      <c r="MWW6" s="68"/>
      <c r="MWX6" s="68"/>
      <c r="MWY6" s="68"/>
      <c r="MWZ6" s="68"/>
      <c r="MXA6" s="68"/>
      <c r="MXB6" s="68"/>
      <c r="MXC6" s="68"/>
      <c r="MXD6" s="68"/>
      <c r="MXE6" s="68"/>
      <c r="MXF6" s="68"/>
      <c r="MXG6" s="68"/>
      <c r="MXH6" s="68"/>
      <c r="MXI6" s="68"/>
      <c r="MXJ6" s="68"/>
      <c r="MXK6" s="68"/>
      <c r="MXL6" s="68"/>
      <c r="MXM6" s="68"/>
      <c r="MXN6" s="68"/>
      <c r="MXO6" s="68"/>
      <c r="MXP6" s="68"/>
      <c r="MXQ6" s="68"/>
      <c r="MXR6" s="68"/>
      <c r="MXS6" s="68"/>
      <c r="MXT6" s="68"/>
      <c r="MXU6" s="68"/>
      <c r="MXV6" s="68"/>
      <c r="MXW6" s="68"/>
      <c r="MXX6" s="68"/>
      <c r="MXY6" s="68"/>
      <c r="MXZ6" s="68"/>
      <c r="MYA6" s="68"/>
      <c r="MYB6" s="68"/>
      <c r="MYC6" s="68"/>
      <c r="MYD6" s="68"/>
      <c r="MYE6" s="68"/>
      <c r="MYF6" s="68"/>
      <c r="MYG6" s="68"/>
      <c r="MYH6" s="68"/>
      <c r="MYI6" s="68"/>
      <c r="MYJ6" s="68"/>
      <c r="MYK6" s="68"/>
      <c r="MYL6" s="68"/>
      <c r="MYM6" s="68"/>
      <c r="MYN6" s="68"/>
      <c r="MYO6" s="68"/>
      <c r="MYP6" s="68"/>
      <c r="MYQ6" s="68"/>
      <c r="MYR6" s="68"/>
      <c r="MYS6" s="68"/>
      <c r="MYT6" s="68"/>
      <c r="MYU6" s="68"/>
      <c r="MYV6" s="68"/>
      <c r="MYW6" s="68"/>
      <c r="MYX6" s="68"/>
      <c r="MYY6" s="68"/>
      <c r="MYZ6" s="68"/>
      <c r="MZA6" s="68"/>
      <c r="MZB6" s="68"/>
      <c r="MZC6" s="68"/>
      <c r="MZD6" s="68"/>
      <c r="MZE6" s="68"/>
      <c r="MZF6" s="68"/>
      <c r="MZG6" s="68"/>
      <c r="MZH6" s="68"/>
      <c r="MZI6" s="68"/>
      <c r="MZJ6" s="68"/>
      <c r="MZK6" s="68"/>
      <c r="MZL6" s="68"/>
      <c r="MZM6" s="68"/>
      <c r="MZN6" s="68"/>
      <c r="MZO6" s="68"/>
      <c r="MZP6" s="68"/>
      <c r="MZQ6" s="68"/>
      <c r="MZR6" s="68"/>
      <c r="MZS6" s="68"/>
      <c r="MZT6" s="68"/>
      <c r="MZU6" s="68"/>
      <c r="MZV6" s="68"/>
      <c r="MZW6" s="68"/>
      <c r="MZX6" s="68"/>
      <c r="MZY6" s="68"/>
      <c r="MZZ6" s="68"/>
      <c r="NAA6" s="68"/>
      <c r="NAB6" s="68"/>
      <c r="NAC6" s="68"/>
      <c r="NAD6" s="68"/>
      <c r="NAE6" s="68"/>
      <c r="NAF6" s="68"/>
      <c r="NAG6" s="68"/>
      <c r="NAH6" s="68"/>
      <c r="NAI6" s="68"/>
      <c r="NAJ6" s="68"/>
      <c r="NAK6" s="68"/>
      <c r="NAL6" s="68"/>
      <c r="NAM6" s="68"/>
      <c r="NAN6" s="68"/>
      <c r="NAO6" s="68"/>
      <c r="NAP6" s="68"/>
      <c r="NAQ6" s="68"/>
      <c r="NAR6" s="68"/>
      <c r="NAS6" s="68"/>
      <c r="NAT6" s="68"/>
      <c r="NAU6" s="68"/>
      <c r="NAV6" s="68"/>
      <c r="NAW6" s="68"/>
      <c r="NAX6" s="68"/>
      <c r="NAY6" s="68"/>
      <c r="NAZ6" s="68"/>
      <c r="NBA6" s="68"/>
      <c r="NBB6" s="68"/>
      <c r="NBC6" s="68"/>
      <c r="NBD6" s="68"/>
      <c r="NBE6" s="68"/>
      <c r="NBF6" s="68"/>
      <c r="NBG6" s="68"/>
      <c r="NBH6" s="68"/>
      <c r="NBI6" s="68"/>
      <c r="NBJ6" s="68"/>
      <c r="NBK6" s="68"/>
      <c r="NBL6" s="68"/>
      <c r="NBM6" s="68"/>
      <c r="NBN6" s="68"/>
      <c r="NBO6" s="68"/>
      <c r="NBP6" s="68"/>
      <c r="NBQ6" s="68"/>
      <c r="NBR6" s="68"/>
      <c r="NBS6" s="68"/>
      <c r="NBT6" s="68"/>
      <c r="NBU6" s="68"/>
      <c r="NBV6" s="68"/>
      <c r="NBW6" s="68"/>
      <c r="NBX6" s="68"/>
      <c r="NBY6" s="68"/>
      <c r="NBZ6" s="68"/>
      <c r="NCA6" s="68"/>
      <c r="NCB6" s="68"/>
      <c r="NCC6" s="68"/>
      <c r="NCD6" s="68"/>
      <c r="NCE6" s="68"/>
      <c r="NCF6" s="68"/>
      <c r="NCG6" s="68"/>
      <c r="NCH6" s="68"/>
      <c r="NCI6" s="68"/>
      <c r="NCJ6" s="68"/>
      <c r="NCK6" s="68"/>
      <c r="NCL6" s="68"/>
      <c r="NCM6" s="68"/>
      <c r="NCN6" s="68"/>
      <c r="NCO6" s="68"/>
      <c r="NCP6" s="68"/>
      <c r="NCQ6" s="68"/>
      <c r="NCR6" s="68"/>
      <c r="NCS6" s="68"/>
      <c r="NCT6" s="68"/>
      <c r="NCU6" s="68"/>
      <c r="NCV6" s="68"/>
      <c r="NCW6" s="68"/>
      <c r="NCX6" s="68"/>
      <c r="NCY6" s="68"/>
      <c r="NCZ6" s="68"/>
      <c r="NDA6" s="68"/>
      <c r="NDB6" s="68"/>
      <c r="NDC6" s="68"/>
      <c r="NDD6" s="68"/>
      <c r="NDE6" s="68"/>
      <c r="NDF6" s="68"/>
      <c r="NDG6" s="68"/>
      <c r="NDH6" s="68"/>
      <c r="NDI6" s="68"/>
      <c r="NDJ6" s="68"/>
      <c r="NDK6" s="68"/>
      <c r="NDL6" s="68"/>
      <c r="NDM6" s="68"/>
      <c r="NDN6" s="68"/>
      <c r="NDO6" s="68"/>
      <c r="NDP6" s="68"/>
      <c r="NDQ6" s="68"/>
      <c r="NDR6" s="68"/>
      <c r="NDS6" s="68"/>
      <c r="NDT6" s="68"/>
      <c r="NDU6" s="68"/>
      <c r="NDV6" s="68"/>
      <c r="NDW6" s="68"/>
      <c r="NDX6" s="68"/>
      <c r="NDY6" s="68"/>
      <c r="NDZ6" s="68"/>
      <c r="NEA6" s="68"/>
      <c r="NEB6" s="68"/>
      <c r="NEC6" s="68"/>
      <c r="NED6" s="68"/>
      <c r="NEE6" s="68"/>
      <c r="NEF6" s="68"/>
      <c r="NEG6" s="68"/>
      <c r="NEH6" s="68"/>
      <c r="NEI6" s="68"/>
      <c r="NEJ6" s="68"/>
      <c r="NEK6" s="68"/>
      <c r="NEL6" s="68"/>
      <c r="NEM6" s="68"/>
      <c r="NEN6" s="68"/>
      <c r="NEO6" s="68"/>
      <c r="NEP6" s="68"/>
      <c r="NEQ6" s="68"/>
      <c r="NER6" s="68"/>
      <c r="NES6" s="68"/>
      <c r="NET6" s="68"/>
      <c r="NEU6" s="68"/>
      <c r="NEV6" s="68"/>
      <c r="NEW6" s="68"/>
      <c r="NEX6" s="68"/>
      <c r="NEY6" s="68"/>
      <c r="NEZ6" s="68"/>
      <c r="NFA6" s="68"/>
      <c r="NFB6" s="68"/>
      <c r="NFC6" s="68"/>
      <c r="NFD6" s="68"/>
      <c r="NFE6" s="68"/>
      <c r="NFF6" s="68"/>
      <c r="NFG6" s="68"/>
      <c r="NFH6" s="68"/>
      <c r="NFI6" s="68"/>
      <c r="NFJ6" s="68"/>
      <c r="NFK6" s="68"/>
      <c r="NFL6" s="68"/>
      <c r="NFM6" s="68"/>
      <c r="NFN6" s="68"/>
      <c r="NFO6" s="68"/>
      <c r="NFP6" s="68"/>
      <c r="NFQ6" s="68"/>
      <c r="NFR6" s="68"/>
      <c r="NFS6" s="68"/>
      <c r="NFT6" s="68"/>
      <c r="NFU6" s="68"/>
      <c r="NFV6" s="68"/>
      <c r="NFW6" s="68"/>
      <c r="NFX6" s="68"/>
      <c r="NFY6" s="68"/>
      <c r="NFZ6" s="68"/>
      <c r="NGA6" s="68"/>
      <c r="NGB6" s="68"/>
      <c r="NGC6" s="68"/>
      <c r="NGD6" s="68"/>
      <c r="NGE6" s="68"/>
      <c r="NGF6" s="68"/>
      <c r="NGG6" s="68"/>
      <c r="NGH6" s="68"/>
      <c r="NGI6" s="68"/>
      <c r="NGJ6" s="68"/>
      <c r="NGK6" s="68"/>
      <c r="NGL6" s="68"/>
      <c r="NGM6" s="68"/>
      <c r="NGN6" s="68"/>
      <c r="NGO6" s="68"/>
      <c r="NGP6" s="68"/>
      <c r="NGQ6" s="68"/>
      <c r="NGR6" s="68"/>
      <c r="NGS6" s="68"/>
      <c r="NGT6" s="68"/>
      <c r="NGU6" s="68"/>
      <c r="NGV6" s="68"/>
      <c r="NGW6" s="68"/>
      <c r="NGX6" s="68"/>
      <c r="NGY6" s="68"/>
      <c r="NGZ6" s="68"/>
      <c r="NHA6" s="68"/>
      <c r="NHB6" s="68"/>
      <c r="NHC6" s="68"/>
      <c r="NHD6" s="68"/>
      <c r="NHE6" s="68"/>
      <c r="NHF6" s="68"/>
      <c r="NHG6" s="68"/>
      <c r="NHH6" s="68"/>
      <c r="NHI6" s="68"/>
      <c r="NHJ6" s="68"/>
      <c r="NHK6" s="68"/>
      <c r="NHL6" s="68"/>
      <c r="NHM6" s="68"/>
      <c r="NHN6" s="68"/>
      <c r="NHO6" s="68"/>
      <c r="NHP6" s="68"/>
      <c r="NHQ6" s="68"/>
      <c r="NHR6" s="68"/>
      <c r="NHS6" s="68"/>
      <c r="NHT6" s="68"/>
      <c r="NHU6" s="68"/>
      <c r="NHV6" s="68"/>
      <c r="NHW6" s="68"/>
      <c r="NHX6" s="68"/>
      <c r="NHY6" s="68"/>
      <c r="NHZ6" s="68"/>
      <c r="NIA6" s="68"/>
      <c r="NIB6" s="68"/>
      <c r="NIC6" s="68"/>
      <c r="NID6" s="68"/>
      <c r="NIE6" s="68"/>
      <c r="NIF6" s="68"/>
      <c r="NIG6" s="68"/>
      <c r="NIH6" s="68"/>
      <c r="NII6" s="68"/>
      <c r="NIJ6" s="68"/>
      <c r="NIK6" s="68"/>
      <c r="NIL6" s="68"/>
      <c r="NIM6" s="68"/>
      <c r="NIN6" s="68"/>
      <c r="NIO6" s="68"/>
      <c r="NIP6" s="68"/>
      <c r="NIQ6" s="68"/>
      <c r="NIR6" s="68"/>
      <c r="NIS6" s="68"/>
      <c r="NIT6" s="68"/>
      <c r="NIU6" s="68"/>
      <c r="NIV6" s="68"/>
      <c r="NIW6" s="68"/>
      <c r="NIX6" s="68"/>
      <c r="NIY6" s="68"/>
      <c r="NIZ6" s="68"/>
      <c r="NJA6" s="68"/>
      <c r="NJB6" s="68"/>
      <c r="NJC6" s="68"/>
      <c r="NJD6" s="68"/>
      <c r="NJE6" s="68"/>
      <c r="NJF6" s="68"/>
      <c r="NJG6" s="68"/>
      <c r="NJH6" s="68"/>
      <c r="NJI6" s="68"/>
      <c r="NJJ6" s="68"/>
      <c r="NJK6" s="68"/>
      <c r="NJL6" s="68"/>
      <c r="NJM6" s="68"/>
      <c r="NJN6" s="68"/>
      <c r="NJO6" s="68"/>
      <c r="NJP6" s="68"/>
      <c r="NJQ6" s="68"/>
      <c r="NJR6" s="68"/>
      <c r="NJS6" s="68"/>
      <c r="NJT6" s="68"/>
      <c r="NJU6" s="68"/>
      <c r="NJV6" s="68"/>
      <c r="NJW6" s="68"/>
      <c r="NJX6" s="68"/>
      <c r="NJY6" s="68"/>
      <c r="NJZ6" s="68"/>
      <c r="NKA6" s="68"/>
      <c r="NKB6" s="68"/>
      <c r="NKC6" s="68"/>
      <c r="NKD6" s="68"/>
      <c r="NKE6" s="68"/>
      <c r="NKF6" s="68"/>
      <c r="NKG6" s="68"/>
      <c r="NKH6" s="68"/>
      <c r="NKI6" s="68"/>
      <c r="NKJ6" s="68"/>
      <c r="NKK6" s="68"/>
      <c r="NKL6" s="68"/>
      <c r="NKM6" s="68"/>
      <c r="NKN6" s="68"/>
      <c r="NKO6" s="68"/>
      <c r="NKP6" s="68"/>
      <c r="NKQ6" s="68"/>
      <c r="NKR6" s="68"/>
      <c r="NKS6" s="68"/>
      <c r="NKT6" s="68"/>
      <c r="NKU6" s="68"/>
      <c r="NKV6" s="68"/>
      <c r="NKW6" s="68"/>
      <c r="NKX6" s="68"/>
      <c r="NKY6" s="68"/>
      <c r="NKZ6" s="68"/>
      <c r="NLA6" s="68"/>
      <c r="NLB6" s="68"/>
      <c r="NLC6" s="68"/>
      <c r="NLD6" s="68"/>
      <c r="NLE6" s="68"/>
      <c r="NLF6" s="68"/>
      <c r="NLG6" s="68"/>
      <c r="NLH6" s="68"/>
      <c r="NLI6" s="68"/>
      <c r="NLJ6" s="68"/>
      <c r="NLK6" s="68"/>
      <c r="NLL6" s="68"/>
      <c r="NLM6" s="68"/>
      <c r="NLN6" s="68"/>
      <c r="NLO6" s="68"/>
      <c r="NLP6" s="68"/>
      <c r="NLQ6" s="68"/>
      <c r="NLR6" s="68"/>
      <c r="NLS6" s="68"/>
      <c r="NLT6" s="68"/>
      <c r="NLU6" s="68"/>
      <c r="NLV6" s="68"/>
      <c r="NLW6" s="68"/>
      <c r="NLX6" s="68"/>
      <c r="NLY6" s="68"/>
      <c r="NLZ6" s="68"/>
      <c r="NMA6" s="68"/>
      <c r="NMB6" s="68"/>
      <c r="NMC6" s="68"/>
      <c r="NMD6" s="68"/>
      <c r="NME6" s="68"/>
      <c r="NMF6" s="68"/>
      <c r="NMG6" s="68"/>
      <c r="NMH6" s="68"/>
      <c r="NMI6" s="68"/>
      <c r="NMJ6" s="68"/>
      <c r="NMK6" s="68"/>
      <c r="NML6" s="68"/>
      <c r="NMM6" s="68"/>
      <c r="NMN6" s="68"/>
      <c r="NMO6" s="68"/>
      <c r="NMP6" s="68"/>
      <c r="NMQ6" s="68"/>
      <c r="NMR6" s="68"/>
      <c r="NMS6" s="68"/>
      <c r="NMT6" s="68"/>
      <c r="NMU6" s="68"/>
      <c r="NMV6" s="68"/>
      <c r="NMW6" s="68"/>
      <c r="NMX6" s="68"/>
      <c r="NMY6" s="68"/>
      <c r="NMZ6" s="68"/>
      <c r="NNA6" s="68"/>
      <c r="NNB6" s="68"/>
      <c r="NNC6" s="68"/>
      <c r="NND6" s="68"/>
      <c r="NNE6" s="68"/>
      <c r="NNF6" s="68"/>
      <c r="NNG6" s="68"/>
      <c r="NNH6" s="68"/>
      <c r="NNI6" s="68"/>
      <c r="NNJ6" s="68"/>
      <c r="NNK6" s="68"/>
      <c r="NNL6" s="68"/>
      <c r="NNM6" s="68"/>
      <c r="NNN6" s="68"/>
      <c r="NNO6" s="68"/>
      <c r="NNP6" s="68"/>
      <c r="NNQ6" s="68"/>
      <c r="NNR6" s="68"/>
      <c r="NNS6" s="68"/>
      <c r="NNT6" s="68"/>
      <c r="NNU6" s="68"/>
      <c r="NNV6" s="68"/>
      <c r="NNW6" s="68"/>
      <c r="NNX6" s="68"/>
      <c r="NNY6" s="68"/>
      <c r="NNZ6" s="68"/>
      <c r="NOA6" s="68"/>
      <c r="NOB6" s="68"/>
      <c r="NOC6" s="68"/>
      <c r="NOD6" s="68"/>
      <c r="NOE6" s="68"/>
      <c r="NOF6" s="68"/>
      <c r="NOG6" s="68"/>
      <c r="NOH6" s="68"/>
      <c r="NOI6" s="68"/>
      <c r="NOJ6" s="68"/>
      <c r="NOK6" s="68"/>
      <c r="NOL6" s="68"/>
      <c r="NOM6" s="68"/>
      <c r="NON6" s="68"/>
      <c r="NOO6" s="68"/>
      <c r="NOP6" s="68"/>
      <c r="NOQ6" s="68"/>
      <c r="NOR6" s="68"/>
      <c r="NOS6" s="68"/>
      <c r="NOT6" s="68"/>
      <c r="NOU6" s="68"/>
      <c r="NOV6" s="68"/>
      <c r="NOW6" s="68"/>
      <c r="NOX6" s="68"/>
      <c r="NOY6" s="68"/>
      <c r="NOZ6" s="68"/>
      <c r="NPA6" s="68"/>
      <c r="NPB6" s="68"/>
      <c r="NPC6" s="68"/>
      <c r="NPD6" s="68"/>
      <c r="NPE6" s="68"/>
      <c r="NPF6" s="68"/>
      <c r="NPG6" s="68"/>
      <c r="NPH6" s="68"/>
      <c r="NPI6" s="68"/>
      <c r="NPJ6" s="68"/>
      <c r="NPK6" s="68"/>
      <c r="NPL6" s="68"/>
      <c r="NPM6" s="68"/>
      <c r="NPN6" s="68"/>
      <c r="NPO6" s="68"/>
      <c r="NPP6" s="68"/>
      <c r="NPQ6" s="68"/>
      <c r="NPR6" s="68"/>
      <c r="NPS6" s="68"/>
      <c r="NPT6" s="68"/>
      <c r="NPU6" s="68"/>
      <c r="NPV6" s="68"/>
      <c r="NPW6" s="68"/>
      <c r="NPX6" s="68"/>
      <c r="NPY6" s="68"/>
      <c r="NPZ6" s="68"/>
      <c r="NQA6" s="68"/>
      <c r="NQB6" s="68"/>
      <c r="NQC6" s="68"/>
      <c r="NQD6" s="68"/>
      <c r="NQE6" s="68"/>
      <c r="NQF6" s="68"/>
      <c r="NQG6" s="68"/>
      <c r="NQH6" s="68"/>
      <c r="NQI6" s="68"/>
      <c r="NQJ6" s="68"/>
      <c r="NQK6" s="68"/>
      <c r="NQL6" s="68"/>
      <c r="NQM6" s="68"/>
      <c r="NQN6" s="68"/>
      <c r="NQO6" s="68"/>
      <c r="NQP6" s="68"/>
      <c r="NQQ6" s="68"/>
      <c r="NQR6" s="68"/>
      <c r="NQS6" s="68"/>
      <c r="NQT6" s="68"/>
      <c r="NQU6" s="68"/>
      <c r="NQV6" s="68"/>
      <c r="NQW6" s="68"/>
      <c r="NQX6" s="68"/>
      <c r="NQY6" s="68"/>
      <c r="NQZ6" s="68"/>
      <c r="NRA6" s="68"/>
      <c r="NRB6" s="68"/>
      <c r="NRC6" s="68"/>
      <c r="NRD6" s="68"/>
      <c r="NRE6" s="68"/>
      <c r="NRF6" s="68"/>
      <c r="NRG6" s="68"/>
      <c r="NRH6" s="68"/>
      <c r="NRI6" s="68"/>
      <c r="NRJ6" s="68"/>
      <c r="NRK6" s="68"/>
      <c r="NRL6" s="68"/>
      <c r="NRM6" s="68"/>
      <c r="NRN6" s="68"/>
      <c r="NRO6" s="68"/>
      <c r="NRP6" s="68"/>
      <c r="NRQ6" s="68"/>
      <c r="NRR6" s="68"/>
      <c r="NRS6" s="68"/>
      <c r="NRT6" s="68"/>
      <c r="NRU6" s="68"/>
      <c r="NRV6" s="68"/>
      <c r="NRW6" s="68"/>
      <c r="NRX6" s="68"/>
      <c r="NRY6" s="68"/>
      <c r="NRZ6" s="68"/>
      <c r="NSA6" s="68"/>
      <c r="NSB6" s="68"/>
      <c r="NSC6" s="68"/>
      <c r="NSD6" s="68"/>
      <c r="NSE6" s="68"/>
      <c r="NSF6" s="68"/>
      <c r="NSG6" s="68"/>
      <c r="NSH6" s="68"/>
      <c r="NSI6" s="68"/>
      <c r="NSJ6" s="68"/>
      <c r="NSK6" s="68"/>
      <c r="NSL6" s="68"/>
      <c r="NSM6" s="68"/>
      <c r="NSN6" s="68"/>
      <c r="NSO6" s="68"/>
      <c r="NSP6" s="68"/>
      <c r="NSQ6" s="68"/>
      <c r="NSR6" s="68"/>
      <c r="NSS6" s="68"/>
      <c r="NST6" s="68"/>
      <c r="NSU6" s="68"/>
      <c r="NSV6" s="68"/>
      <c r="NSW6" s="68"/>
      <c r="NSX6" s="68"/>
      <c r="NSY6" s="68"/>
      <c r="NSZ6" s="68"/>
      <c r="NTA6" s="68"/>
      <c r="NTB6" s="68"/>
      <c r="NTC6" s="68"/>
      <c r="NTD6" s="68"/>
      <c r="NTE6" s="68"/>
      <c r="NTF6" s="68"/>
      <c r="NTG6" s="68"/>
      <c r="NTH6" s="68"/>
      <c r="NTI6" s="68"/>
      <c r="NTJ6" s="68"/>
      <c r="NTK6" s="68"/>
      <c r="NTL6" s="68"/>
      <c r="NTM6" s="68"/>
      <c r="NTN6" s="68"/>
      <c r="NTO6" s="68"/>
      <c r="NTP6" s="68"/>
      <c r="NTQ6" s="68"/>
      <c r="NTR6" s="68"/>
      <c r="NTS6" s="68"/>
      <c r="NTT6" s="68"/>
      <c r="NTU6" s="68"/>
      <c r="NTV6" s="68"/>
      <c r="NTW6" s="68"/>
      <c r="NTX6" s="68"/>
      <c r="NTY6" s="68"/>
      <c r="NTZ6" s="68"/>
      <c r="NUA6" s="68"/>
      <c r="NUB6" s="68"/>
      <c r="NUC6" s="68"/>
      <c r="NUD6" s="68"/>
      <c r="NUE6" s="68"/>
      <c r="NUF6" s="68"/>
      <c r="NUG6" s="68"/>
      <c r="NUH6" s="68"/>
      <c r="NUI6" s="68"/>
      <c r="NUJ6" s="68"/>
      <c r="NUK6" s="68"/>
      <c r="NUL6" s="68"/>
      <c r="NUM6" s="68"/>
      <c r="NUN6" s="68"/>
      <c r="NUO6" s="68"/>
      <c r="NUP6" s="68"/>
      <c r="NUQ6" s="68"/>
      <c r="NUR6" s="68"/>
      <c r="NUS6" s="68"/>
      <c r="NUT6" s="68"/>
      <c r="NUU6" s="68"/>
      <c r="NUV6" s="68"/>
      <c r="NUW6" s="68"/>
      <c r="NUX6" s="68"/>
      <c r="NUY6" s="68"/>
      <c r="NUZ6" s="68"/>
      <c r="NVA6" s="68"/>
      <c r="NVB6" s="68"/>
      <c r="NVC6" s="68"/>
      <c r="NVD6" s="68"/>
      <c r="NVE6" s="68"/>
      <c r="NVF6" s="68"/>
      <c r="NVG6" s="68"/>
      <c r="NVH6" s="68"/>
      <c r="NVI6" s="68"/>
      <c r="NVJ6" s="68"/>
      <c r="NVK6" s="68"/>
      <c r="NVL6" s="68"/>
      <c r="NVM6" s="68"/>
      <c r="NVN6" s="68"/>
      <c r="NVO6" s="68"/>
      <c r="NVP6" s="68"/>
      <c r="NVQ6" s="68"/>
      <c r="NVR6" s="68"/>
      <c r="NVS6" s="68"/>
      <c r="NVT6" s="68"/>
      <c r="NVU6" s="68"/>
      <c r="NVV6" s="68"/>
      <c r="NVW6" s="68"/>
      <c r="NVX6" s="68"/>
      <c r="NVY6" s="68"/>
      <c r="NVZ6" s="68"/>
      <c r="NWA6" s="68"/>
      <c r="NWB6" s="68"/>
      <c r="NWC6" s="68"/>
      <c r="NWD6" s="68"/>
      <c r="NWE6" s="68"/>
      <c r="NWF6" s="68"/>
      <c r="NWG6" s="68"/>
      <c r="NWH6" s="68"/>
      <c r="NWI6" s="68"/>
      <c r="NWJ6" s="68"/>
      <c r="NWK6" s="68"/>
      <c r="NWL6" s="68"/>
      <c r="NWM6" s="68"/>
      <c r="NWN6" s="68"/>
      <c r="NWO6" s="68"/>
      <c r="NWP6" s="68"/>
      <c r="NWQ6" s="68"/>
      <c r="NWR6" s="68"/>
      <c r="NWS6" s="68"/>
      <c r="NWT6" s="68"/>
      <c r="NWU6" s="68"/>
      <c r="NWV6" s="68"/>
      <c r="NWW6" s="68"/>
      <c r="NWX6" s="68"/>
      <c r="NWY6" s="68"/>
      <c r="NWZ6" s="68"/>
      <c r="NXA6" s="68"/>
      <c r="NXB6" s="68"/>
      <c r="NXC6" s="68"/>
      <c r="NXD6" s="68"/>
      <c r="NXE6" s="68"/>
      <c r="NXF6" s="68"/>
      <c r="NXG6" s="68"/>
      <c r="NXH6" s="68"/>
      <c r="NXI6" s="68"/>
      <c r="NXJ6" s="68"/>
      <c r="NXK6" s="68"/>
      <c r="NXL6" s="68"/>
      <c r="NXM6" s="68"/>
      <c r="NXN6" s="68"/>
      <c r="NXO6" s="68"/>
      <c r="NXP6" s="68"/>
      <c r="NXQ6" s="68"/>
      <c r="NXR6" s="68"/>
      <c r="NXS6" s="68"/>
      <c r="NXT6" s="68"/>
      <c r="NXU6" s="68"/>
      <c r="NXV6" s="68"/>
      <c r="NXW6" s="68"/>
      <c r="NXX6" s="68"/>
      <c r="NXY6" s="68"/>
      <c r="NXZ6" s="68"/>
      <c r="NYA6" s="68"/>
      <c r="NYB6" s="68"/>
      <c r="NYC6" s="68"/>
      <c r="NYD6" s="68"/>
      <c r="NYE6" s="68"/>
      <c r="NYF6" s="68"/>
      <c r="NYG6" s="68"/>
      <c r="NYH6" s="68"/>
      <c r="NYI6" s="68"/>
      <c r="NYJ6" s="68"/>
      <c r="NYK6" s="68"/>
      <c r="NYL6" s="68"/>
      <c r="NYM6" s="68"/>
      <c r="NYN6" s="68"/>
      <c r="NYO6" s="68"/>
      <c r="NYP6" s="68"/>
      <c r="NYQ6" s="68"/>
      <c r="NYR6" s="68"/>
      <c r="NYS6" s="68"/>
      <c r="NYT6" s="68"/>
      <c r="NYU6" s="68"/>
      <c r="NYV6" s="68"/>
      <c r="NYW6" s="68"/>
      <c r="NYX6" s="68"/>
      <c r="NYY6" s="68"/>
      <c r="NYZ6" s="68"/>
      <c r="NZA6" s="68"/>
      <c r="NZB6" s="68"/>
      <c r="NZC6" s="68"/>
      <c r="NZD6" s="68"/>
      <c r="NZE6" s="68"/>
      <c r="NZF6" s="68"/>
      <c r="NZG6" s="68"/>
      <c r="NZH6" s="68"/>
      <c r="NZI6" s="68"/>
      <c r="NZJ6" s="68"/>
      <c r="NZK6" s="68"/>
      <c r="NZL6" s="68"/>
      <c r="NZM6" s="68"/>
      <c r="NZN6" s="68"/>
      <c r="NZO6" s="68"/>
      <c r="NZP6" s="68"/>
      <c r="NZQ6" s="68"/>
      <c r="NZR6" s="68"/>
      <c r="NZS6" s="68"/>
      <c r="NZT6" s="68"/>
      <c r="NZU6" s="68"/>
      <c r="NZV6" s="68"/>
      <c r="NZW6" s="68"/>
      <c r="NZX6" s="68"/>
      <c r="NZY6" s="68"/>
      <c r="NZZ6" s="68"/>
      <c r="OAA6" s="68"/>
      <c r="OAB6" s="68"/>
      <c r="OAC6" s="68"/>
      <c r="OAD6" s="68"/>
      <c r="OAE6" s="68"/>
      <c r="OAF6" s="68"/>
      <c r="OAG6" s="68"/>
      <c r="OAH6" s="68"/>
      <c r="OAI6" s="68"/>
      <c r="OAJ6" s="68"/>
      <c r="OAK6" s="68"/>
      <c r="OAL6" s="68"/>
      <c r="OAM6" s="68"/>
      <c r="OAN6" s="68"/>
      <c r="OAO6" s="68"/>
      <c r="OAP6" s="68"/>
      <c r="OAQ6" s="68"/>
      <c r="OAR6" s="68"/>
      <c r="OAS6" s="68"/>
      <c r="OAT6" s="68"/>
      <c r="OAU6" s="68"/>
      <c r="OAV6" s="68"/>
      <c r="OAW6" s="68"/>
      <c r="OAX6" s="68"/>
      <c r="OAY6" s="68"/>
      <c r="OAZ6" s="68"/>
      <c r="OBA6" s="68"/>
      <c r="OBB6" s="68"/>
      <c r="OBC6" s="68"/>
      <c r="OBD6" s="68"/>
      <c r="OBE6" s="68"/>
      <c r="OBF6" s="68"/>
      <c r="OBG6" s="68"/>
      <c r="OBH6" s="68"/>
      <c r="OBI6" s="68"/>
      <c r="OBJ6" s="68"/>
      <c r="OBK6" s="68"/>
      <c r="OBL6" s="68"/>
      <c r="OBM6" s="68"/>
      <c r="OBN6" s="68"/>
      <c r="OBO6" s="68"/>
      <c r="OBP6" s="68"/>
      <c r="OBQ6" s="68"/>
      <c r="OBR6" s="68"/>
      <c r="OBS6" s="68"/>
      <c r="OBT6" s="68"/>
      <c r="OBU6" s="68"/>
      <c r="OBV6" s="68"/>
      <c r="OBW6" s="68"/>
      <c r="OBX6" s="68"/>
      <c r="OBY6" s="68"/>
      <c r="OBZ6" s="68"/>
      <c r="OCA6" s="68"/>
      <c r="OCB6" s="68"/>
      <c r="OCC6" s="68"/>
      <c r="OCD6" s="68"/>
      <c r="OCE6" s="68"/>
      <c r="OCF6" s="68"/>
      <c r="OCG6" s="68"/>
      <c r="OCH6" s="68"/>
      <c r="OCI6" s="68"/>
      <c r="OCJ6" s="68"/>
      <c r="OCK6" s="68"/>
      <c r="OCL6" s="68"/>
      <c r="OCM6" s="68"/>
      <c r="OCN6" s="68"/>
      <c r="OCO6" s="68"/>
      <c r="OCP6" s="68"/>
      <c r="OCQ6" s="68"/>
      <c r="OCR6" s="68"/>
      <c r="OCS6" s="68"/>
      <c r="OCT6" s="68"/>
      <c r="OCU6" s="68"/>
      <c r="OCV6" s="68"/>
      <c r="OCW6" s="68"/>
      <c r="OCX6" s="68"/>
      <c r="OCY6" s="68"/>
      <c r="OCZ6" s="68"/>
      <c r="ODA6" s="68"/>
      <c r="ODB6" s="68"/>
      <c r="ODC6" s="68"/>
      <c r="ODD6" s="68"/>
      <c r="ODE6" s="68"/>
      <c r="ODF6" s="68"/>
      <c r="ODG6" s="68"/>
      <c r="ODH6" s="68"/>
      <c r="ODI6" s="68"/>
      <c r="ODJ6" s="68"/>
      <c r="ODK6" s="68"/>
      <c r="ODL6" s="68"/>
      <c r="ODM6" s="68"/>
      <c r="ODN6" s="68"/>
      <c r="ODO6" s="68"/>
      <c r="ODP6" s="68"/>
      <c r="ODQ6" s="68"/>
      <c r="ODR6" s="68"/>
      <c r="ODS6" s="68"/>
      <c r="ODT6" s="68"/>
      <c r="ODU6" s="68"/>
      <c r="ODV6" s="68"/>
      <c r="ODW6" s="68"/>
      <c r="ODX6" s="68"/>
      <c r="ODY6" s="68"/>
      <c r="ODZ6" s="68"/>
      <c r="OEA6" s="68"/>
      <c r="OEB6" s="68"/>
      <c r="OEC6" s="68"/>
      <c r="OED6" s="68"/>
      <c r="OEE6" s="68"/>
      <c r="OEF6" s="68"/>
      <c r="OEG6" s="68"/>
      <c r="OEH6" s="68"/>
      <c r="OEI6" s="68"/>
      <c r="OEJ6" s="68"/>
      <c r="OEK6" s="68"/>
      <c r="OEL6" s="68"/>
      <c r="OEM6" s="68"/>
      <c r="OEN6" s="68"/>
      <c r="OEO6" s="68"/>
      <c r="OEP6" s="68"/>
      <c r="OEQ6" s="68"/>
      <c r="OER6" s="68"/>
      <c r="OES6" s="68"/>
      <c r="OET6" s="68"/>
      <c r="OEU6" s="68"/>
      <c r="OEV6" s="68"/>
      <c r="OEW6" s="68"/>
      <c r="OEX6" s="68"/>
      <c r="OEY6" s="68"/>
      <c r="OEZ6" s="68"/>
      <c r="OFA6" s="68"/>
      <c r="OFB6" s="68"/>
      <c r="OFC6" s="68"/>
      <c r="OFD6" s="68"/>
      <c r="OFE6" s="68"/>
      <c r="OFF6" s="68"/>
      <c r="OFG6" s="68"/>
      <c r="OFH6" s="68"/>
      <c r="OFI6" s="68"/>
      <c r="OFJ6" s="68"/>
      <c r="OFK6" s="68"/>
      <c r="OFL6" s="68"/>
      <c r="OFM6" s="68"/>
      <c r="OFN6" s="68"/>
      <c r="OFO6" s="68"/>
      <c r="OFP6" s="68"/>
      <c r="OFQ6" s="68"/>
      <c r="OFR6" s="68"/>
      <c r="OFS6" s="68"/>
      <c r="OFT6" s="68"/>
      <c r="OFU6" s="68"/>
      <c r="OFV6" s="68"/>
      <c r="OFW6" s="68"/>
      <c r="OFX6" s="68"/>
      <c r="OFY6" s="68"/>
      <c r="OFZ6" s="68"/>
      <c r="OGA6" s="68"/>
      <c r="OGB6" s="68"/>
      <c r="OGC6" s="68"/>
      <c r="OGD6" s="68"/>
      <c r="OGE6" s="68"/>
      <c r="OGF6" s="68"/>
      <c r="OGG6" s="68"/>
      <c r="OGH6" s="68"/>
      <c r="OGI6" s="68"/>
      <c r="OGJ6" s="68"/>
      <c r="OGK6" s="68"/>
      <c r="OGL6" s="68"/>
      <c r="OGM6" s="68"/>
      <c r="OGN6" s="68"/>
      <c r="OGO6" s="68"/>
      <c r="OGP6" s="68"/>
      <c r="OGQ6" s="68"/>
      <c r="OGR6" s="68"/>
      <c r="OGS6" s="68"/>
      <c r="OGT6" s="68"/>
      <c r="OGU6" s="68"/>
      <c r="OGV6" s="68"/>
      <c r="OGW6" s="68"/>
      <c r="OGX6" s="68"/>
      <c r="OGY6" s="68"/>
      <c r="OGZ6" s="68"/>
      <c r="OHA6" s="68"/>
      <c r="OHB6" s="68"/>
      <c r="OHC6" s="68"/>
      <c r="OHD6" s="68"/>
      <c r="OHE6" s="68"/>
      <c r="OHF6" s="68"/>
      <c r="OHG6" s="68"/>
      <c r="OHH6" s="68"/>
      <c r="OHI6" s="68"/>
      <c r="OHJ6" s="68"/>
      <c r="OHK6" s="68"/>
      <c r="OHL6" s="68"/>
      <c r="OHM6" s="68"/>
      <c r="OHN6" s="68"/>
      <c r="OHO6" s="68"/>
      <c r="OHP6" s="68"/>
      <c r="OHQ6" s="68"/>
      <c r="OHR6" s="68"/>
      <c r="OHS6" s="68"/>
      <c r="OHT6" s="68"/>
      <c r="OHU6" s="68"/>
      <c r="OHV6" s="68"/>
      <c r="OHW6" s="68"/>
      <c r="OHX6" s="68"/>
      <c r="OHY6" s="68"/>
      <c r="OHZ6" s="68"/>
      <c r="OIA6" s="68"/>
      <c r="OIB6" s="68"/>
      <c r="OIC6" s="68"/>
      <c r="OID6" s="68"/>
      <c r="OIE6" s="68"/>
      <c r="OIF6" s="68"/>
      <c r="OIG6" s="68"/>
      <c r="OIH6" s="68"/>
      <c r="OII6" s="68"/>
      <c r="OIJ6" s="68"/>
      <c r="OIK6" s="68"/>
      <c r="OIL6" s="68"/>
      <c r="OIM6" s="68"/>
      <c r="OIN6" s="68"/>
      <c r="OIO6" s="68"/>
      <c r="OIP6" s="68"/>
      <c r="OIQ6" s="68"/>
      <c r="OIR6" s="68"/>
      <c r="OIS6" s="68"/>
      <c r="OIT6" s="68"/>
      <c r="OIU6" s="68"/>
      <c r="OIV6" s="68"/>
      <c r="OIW6" s="68"/>
      <c r="OIX6" s="68"/>
      <c r="OIY6" s="68"/>
      <c r="OIZ6" s="68"/>
      <c r="OJA6" s="68"/>
      <c r="OJB6" s="68"/>
      <c r="OJC6" s="68"/>
      <c r="OJD6" s="68"/>
      <c r="OJE6" s="68"/>
      <c r="OJF6" s="68"/>
      <c r="OJG6" s="68"/>
      <c r="OJH6" s="68"/>
      <c r="OJI6" s="68"/>
      <c r="OJJ6" s="68"/>
      <c r="OJK6" s="68"/>
      <c r="OJL6" s="68"/>
      <c r="OJM6" s="68"/>
      <c r="OJN6" s="68"/>
      <c r="OJO6" s="68"/>
      <c r="OJP6" s="68"/>
      <c r="OJQ6" s="68"/>
      <c r="OJR6" s="68"/>
      <c r="OJS6" s="68"/>
      <c r="OJT6" s="68"/>
      <c r="OJU6" s="68"/>
      <c r="OJV6" s="68"/>
      <c r="OJW6" s="68"/>
      <c r="OJX6" s="68"/>
      <c r="OJY6" s="68"/>
      <c r="OJZ6" s="68"/>
      <c r="OKA6" s="68"/>
      <c r="OKB6" s="68"/>
      <c r="OKC6" s="68"/>
      <c r="OKD6" s="68"/>
      <c r="OKE6" s="68"/>
      <c r="OKF6" s="68"/>
      <c r="OKG6" s="68"/>
      <c r="OKH6" s="68"/>
      <c r="OKI6" s="68"/>
      <c r="OKJ6" s="68"/>
      <c r="OKK6" s="68"/>
      <c r="OKL6" s="68"/>
      <c r="OKM6" s="68"/>
      <c r="OKN6" s="68"/>
      <c r="OKO6" s="68"/>
      <c r="OKP6" s="68"/>
      <c r="OKQ6" s="68"/>
      <c r="OKR6" s="68"/>
      <c r="OKS6" s="68"/>
      <c r="OKT6" s="68"/>
      <c r="OKU6" s="68"/>
      <c r="OKV6" s="68"/>
      <c r="OKW6" s="68"/>
      <c r="OKX6" s="68"/>
      <c r="OKY6" s="68"/>
      <c r="OKZ6" s="68"/>
      <c r="OLA6" s="68"/>
      <c r="OLB6" s="68"/>
      <c r="OLC6" s="68"/>
      <c r="OLD6" s="68"/>
      <c r="OLE6" s="68"/>
      <c r="OLF6" s="68"/>
      <c r="OLG6" s="68"/>
      <c r="OLH6" s="68"/>
      <c r="OLI6" s="68"/>
      <c r="OLJ6" s="68"/>
      <c r="OLK6" s="68"/>
      <c r="OLL6" s="68"/>
      <c r="OLM6" s="68"/>
      <c r="OLN6" s="68"/>
      <c r="OLO6" s="68"/>
      <c r="OLP6" s="68"/>
      <c r="OLQ6" s="68"/>
      <c r="OLR6" s="68"/>
      <c r="OLS6" s="68"/>
      <c r="OLT6" s="68"/>
      <c r="OLU6" s="68"/>
      <c r="OLV6" s="68"/>
      <c r="OLW6" s="68"/>
      <c r="OLX6" s="68"/>
      <c r="OLY6" s="68"/>
      <c r="OLZ6" s="68"/>
      <c r="OMA6" s="68"/>
      <c r="OMB6" s="68"/>
      <c r="OMC6" s="68"/>
      <c r="OMD6" s="68"/>
      <c r="OME6" s="68"/>
      <c r="OMF6" s="68"/>
      <c r="OMG6" s="68"/>
      <c r="OMH6" s="68"/>
      <c r="OMI6" s="68"/>
      <c r="OMJ6" s="68"/>
      <c r="OMK6" s="68"/>
      <c r="OML6" s="68"/>
      <c r="OMM6" s="68"/>
      <c r="OMN6" s="68"/>
      <c r="OMO6" s="68"/>
      <c r="OMP6" s="68"/>
      <c r="OMQ6" s="68"/>
      <c r="OMR6" s="68"/>
      <c r="OMS6" s="68"/>
      <c r="OMT6" s="68"/>
      <c r="OMU6" s="68"/>
      <c r="OMV6" s="68"/>
      <c r="OMW6" s="68"/>
      <c r="OMX6" s="68"/>
      <c r="OMY6" s="68"/>
      <c r="OMZ6" s="68"/>
      <c r="ONA6" s="68"/>
      <c r="ONB6" s="68"/>
      <c r="ONC6" s="68"/>
      <c r="OND6" s="68"/>
      <c r="ONE6" s="68"/>
      <c r="ONF6" s="68"/>
      <c r="ONG6" s="68"/>
      <c r="ONH6" s="68"/>
      <c r="ONI6" s="68"/>
      <c r="ONJ6" s="68"/>
      <c r="ONK6" s="68"/>
      <c r="ONL6" s="68"/>
      <c r="ONM6" s="68"/>
      <c r="ONN6" s="68"/>
      <c r="ONO6" s="68"/>
      <c r="ONP6" s="68"/>
      <c r="ONQ6" s="68"/>
      <c r="ONR6" s="68"/>
      <c r="ONS6" s="68"/>
      <c r="ONT6" s="68"/>
      <c r="ONU6" s="68"/>
      <c r="ONV6" s="68"/>
      <c r="ONW6" s="68"/>
      <c r="ONX6" s="68"/>
      <c r="ONY6" s="68"/>
      <c r="ONZ6" s="68"/>
      <c r="OOA6" s="68"/>
      <c r="OOB6" s="68"/>
      <c r="OOC6" s="68"/>
      <c r="OOD6" s="68"/>
      <c r="OOE6" s="68"/>
      <c r="OOF6" s="68"/>
      <c r="OOG6" s="68"/>
      <c r="OOH6" s="68"/>
      <c r="OOI6" s="68"/>
      <c r="OOJ6" s="68"/>
      <c r="OOK6" s="68"/>
      <c r="OOL6" s="68"/>
      <c r="OOM6" s="68"/>
      <c r="OON6" s="68"/>
      <c r="OOO6" s="68"/>
      <c r="OOP6" s="68"/>
      <c r="OOQ6" s="68"/>
      <c r="OOR6" s="68"/>
      <c r="OOS6" s="68"/>
      <c r="OOT6" s="68"/>
      <c r="OOU6" s="68"/>
      <c r="OOV6" s="68"/>
      <c r="OOW6" s="68"/>
      <c r="OOX6" s="68"/>
      <c r="OOY6" s="68"/>
      <c r="OOZ6" s="68"/>
      <c r="OPA6" s="68"/>
      <c r="OPB6" s="68"/>
      <c r="OPC6" s="68"/>
      <c r="OPD6" s="68"/>
      <c r="OPE6" s="68"/>
      <c r="OPF6" s="68"/>
      <c r="OPG6" s="68"/>
      <c r="OPH6" s="68"/>
      <c r="OPI6" s="68"/>
      <c r="OPJ6" s="68"/>
      <c r="OPK6" s="68"/>
      <c r="OPL6" s="68"/>
      <c r="OPM6" s="68"/>
      <c r="OPN6" s="68"/>
      <c r="OPO6" s="68"/>
      <c r="OPP6" s="68"/>
      <c r="OPQ6" s="68"/>
      <c r="OPR6" s="68"/>
      <c r="OPS6" s="68"/>
      <c r="OPT6" s="68"/>
      <c r="OPU6" s="68"/>
      <c r="OPV6" s="68"/>
      <c r="OPW6" s="68"/>
      <c r="OPX6" s="68"/>
      <c r="OPY6" s="68"/>
      <c r="OPZ6" s="68"/>
      <c r="OQA6" s="68"/>
      <c r="OQB6" s="68"/>
      <c r="OQC6" s="68"/>
      <c r="OQD6" s="68"/>
      <c r="OQE6" s="68"/>
      <c r="OQF6" s="68"/>
      <c r="OQG6" s="68"/>
      <c r="OQH6" s="68"/>
      <c r="OQI6" s="68"/>
      <c r="OQJ6" s="68"/>
      <c r="OQK6" s="68"/>
      <c r="OQL6" s="68"/>
      <c r="OQM6" s="68"/>
      <c r="OQN6" s="68"/>
      <c r="OQO6" s="68"/>
      <c r="OQP6" s="68"/>
      <c r="OQQ6" s="68"/>
      <c r="OQR6" s="68"/>
      <c r="OQS6" s="68"/>
      <c r="OQT6" s="68"/>
      <c r="OQU6" s="68"/>
      <c r="OQV6" s="68"/>
      <c r="OQW6" s="68"/>
      <c r="OQX6" s="68"/>
      <c r="OQY6" s="68"/>
      <c r="OQZ6" s="68"/>
      <c r="ORA6" s="68"/>
      <c r="ORB6" s="68"/>
      <c r="ORC6" s="68"/>
      <c r="ORD6" s="68"/>
      <c r="ORE6" s="68"/>
      <c r="ORF6" s="68"/>
      <c r="ORG6" s="68"/>
      <c r="ORH6" s="68"/>
      <c r="ORI6" s="68"/>
      <c r="ORJ6" s="68"/>
      <c r="ORK6" s="68"/>
      <c r="ORL6" s="68"/>
      <c r="ORM6" s="68"/>
      <c r="ORN6" s="68"/>
      <c r="ORO6" s="68"/>
      <c r="ORP6" s="68"/>
      <c r="ORQ6" s="68"/>
      <c r="ORR6" s="68"/>
      <c r="ORS6" s="68"/>
      <c r="ORT6" s="68"/>
      <c r="ORU6" s="68"/>
      <c r="ORV6" s="68"/>
      <c r="ORW6" s="68"/>
      <c r="ORX6" s="68"/>
      <c r="ORY6" s="68"/>
      <c r="ORZ6" s="68"/>
      <c r="OSA6" s="68"/>
      <c r="OSB6" s="68"/>
      <c r="OSC6" s="68"/>
      <c r="OSD6" s="68"/>
      <c r="OSE6" s="68"/>
      <c r="OSF6" s="68"/>
      <c r="OSG6" s="68"/>
      <c r="OSH6" s="68"/>
      <c r="OSI6" s="68"/>
      <c r="OSJ6" s="68"/>
      <c r="OSK6" s="68"/>
      <c r="OSL6" s="68"/>
      <c r="OSM6" s="68"/>
      <c r="OSN6" s="68"/>
      <c r="OSO6" s="68"/>
      <c r="OSP6" s="68"/>
      <c r="OSQ6" s="68"/>
      <c r="OSR6" s="68"/>
      <c r="OSS6" s="68"/>
      <c r="OST6" s="68"/>
      <c r="OSU6" s="68"/>
      <c r="OSV6" s="68"/>
      <c r="OSW6" s="68"/>
      <c r="OSX6" s="68"/>
      <c r="OSY6" s="68"/>
      <c r="OSZ6" s="68"/>
      <c r="OTA6" s="68"/>
      <c r="OTB6" s="68"/>
      <c r="OTC6" s="68"/>
      <c r="OTD6" s="68"/>
      <c r="OTE6" s="68"/>
      <c r="OTF6" s="68"/>
      <c r="OTG6" s="68"/>
      <c r="OTH6" s="68"/>
      <c r="OTI6" s="68"/>
      <c r="OTJ6" s="68"/>
      <c r="OTK6" s="68"/>
      <c r="OTL6" s="68"/>
      <c r="OTM6" s="68"/>
      <c r="OTN6" s="68"/>
      <c r="OTO6" s="68"/>
      <c r="OTP6" s="68"/>
      <c r="OTQ6" s="68"/>
      <c r="OTR6" s="68"/>
      <c r="OTS6" s="68"/>
      <c r="OTT6" s="68"/>
      <c r="OTU6" s="68"/>
      <c r="OTV6" s="68"/>
      <c r="OTW6" s="68"/>
      <c r="OTX6" s="68"/>
      <c r="OTY6" s="68"/>
      <c r="OTZ6" s="68"/>
      <c r="OUA6" s="68"/>
      <c r="OUB6" s="68"/>
      <c r="OUC6" s="68"/>
      <c r="OUD6" s="68"/>
      <c r="OUE6" s="68"/>
      <c r="OUF6" s="68"/>
      <c r="OUG6" s="68"/>
      <c r="OUH6" s="68"/>
      <c r="OUI6" s="68"/>
      <c r="OUJ6" s="68"/>
      <c r="OUK6" s="68"/>
      <c r="OUL6" s="68"/>
      <c r="OUM6" s="68"/>
      <c r="OUN6" s="68"/>
      <c r="OUO6" s="68"/>
      <c r="OUP6" s="68"/>
      <c r="OUQ6" s="68"/>
      <c r="OUR6" s="68"/>
      <c r="OUS6" s="68"/>
      <c r="OUT6" s="68"/>
      <c r="OUU6" s="68"/>
      <c r="OUV6" s="68"/>
      <c r="OUW6" s="68"/>
      <c r="OUX6" s="68"/>
      <c r="OUY6" s="68"/>
      <c r="OUZ6" s="68"/>
      <c r="OVA6" s="68"/>
      <c r="OVB6" s="68"/>
      <c r="OVC6" s="68"/>
      <c r="OVD6" s="68"/>
      <c r="OVE6" s="68"/>
      <c r="OVF6" s="68"/>
      <c r="OVG6" s="68"/>
      <c r="OVH6" s="68"/>
      <c r="OVI6" s="68"/>
      <c r="OVJ6" s="68"/>
      <c r="OVK6" s="68"/>
      <c r="OVL6" s="68"/>
      <c r="OVM6" s="68"/>
      <c r="OVN6" s="68"/>
      <c r="OVO6" s="68"/>
      <c r="OVP6" s="68"/>
      <c r="OVQ6" s="68"/>
      <c r="OVR6" s="68"/>
      <c r="OVS6" s="68"/>
      <c r="OVT6" s="68"/>
      <c r="OVU6" s="68"/>
      <c r="OVV6" s="68"/>
      <c r="OVW6" s="68"/>
      <c r="OVX6" s="68"/>
      <c r="OVY6" s="68"/>
      <c r="OVZ6" s="68"/>
      <c r="OWA6" s="68"/>
      <c r="OWB6" s="68"/>
      <c r="OWC6" s="68"/>
      <c r="OWD6" s="68"/>
      <c r="OWE6" s="68"/>
      <c r="OWF6" s="68"/>
      <c r="OWG6" s="68"/>
      <c r="OWH6" s="68"/>
      <c r="OWI6" s="68"/>
      <c r="OWJ6" s="68"/>
      <c r="OWK6" s="68"/>
      <c r="OWL6" s="68"/>
      <c r="OWM6" s="68"/>
      <c r="OWN6" s="68"/>
      <c r="OWO6" s="68"/>
      <c r="OWP6" s="68"/>
      <c r="OWQ6" s="68"/>
      <c r="OWR6" s="68"/>
      <c r="OWS6" s="68"/>
      <c r="OWT6" s="68"/>
      <c r="OWU6" s="68"/>
      <c r="OWV6" s="68"/>
      <c r="OWW6" s="68"/>
      <c r="OWX6" s="68"/>
      <c r="OWY6" s="68"/>
      <c r="OWZ6" s="68"/>
      <c r="OXA6" s="68"/>
      <c r="OXB6" s="68"/>
      <c r="OXC6" s="68"/>
      <c r="OXD6" s="68"/>
      <c r="OXE6" s="68"/>
      <c r="OXF6" s="68"/>
      <c r="OXG6" s="68"/>
      <c r="OXH6" s="68"/>
      <c r="OXI6" s="68"/>
      <c r="OXJ6" s="68"/>
      <c r="OXK6" s="68"/>
      <c r="OXL6" s="68"/>
      <c r="OXM6" s="68"/>
      <c r="OXN6" s="68"/>
      <c r="OXO6" s="68"/>
      <c r="OXP6" s="68"/>
      <c r="OXQ6" s="68"/>
      <c r="OXR6" s="68"/>
      <c r="OXS6" s="68"/>
      <c r="OXT6" s="68"/>
      <c r="OXU6" s="68"/>
      <c r="OXV6" s="68"/>
      <c r="OXW6" s="68"/>
      <c r="OXX6" s="68"/>
      <c r="OXY6" s="68"/>
      <c r="OXZ6" s="68"/>
      <c r="OYA6" s="68"/>
      <c r="OYB6" s="68"/>
      <c r="OYC6" s="68"/>
      <c r="OYD6" s="68"/>
      <c r="OYE6" s="68"/>
      <c r="OYF6" s="68"/>
      <c r="OYG6" s="68"/>
      <c r="OYH6" s="68"/>
      <c r="OYI6" s="68"/>
      <c r="OYJ6" s="68"/>
      <c r="OYK6" s="68"/>
      <c r="OYL6" s="68"/>
      <c r="OYM6" s="68"/>
      <c r="OYN6" s="68"/>
      <c r="OYO6" s="68"/>
      <c r="OYP6" s="68"/>
      <c r="OYQ6" s="68"/>
      <c r="OYR6" s="68"/>
      <c r="OYS6" s="68"/>
      <c r="OYT6" s="68"/>
      <c r="OYU6" s="68"/>
      <c r="OYV6" s="68"/>
      <c r="OYW6" s="68"/>
      <c r="OYX6" s="68"/>
      <c r="OYY6" s="68"/>
      <c r="OYZ6" s="68"/>
      <c r="OZA6" s="68"/>
      <c r="OZB6" s="68"/>
      <c r="OZC6" s="68"/>
      <c r="OZD6" s="68"/>
      <c r="OZE6" s="68"/>
      <c r="OZF6" s="68"/>
      <c r="OZG6" s="68"/>
      <c r="OZH6" s="68"/>
      <c r="OZI6" s="68"/>
      <c r="OZJ6" s="68"/>
      <c r="OZK6" s="68"/>
      <c r="OZL6" s="68"/>
      <c r="OZM6" s="68"/>
      <c r="OZN6" s="68"/>
      <c r="OZO6" s="68"/>
      <c r="OZP6" s="68"/>
      <c r="OZQ6" s="68"/>
      <c r="OZR6" s="68"/>
      <c r="OZS6" s="68"/>
      <c r="OZT6" s="68"/>
      <c r="OZU6" s="68"/>
      <c r="OZV6" s="68"/>
      <c r="OZW6" s="68"/>
      <c r="OZX6" s="68"/>
      <c r="OZY6" s="68"/>
      <c r="OZZ6" s="68"/>
      <c r="PAA6" s="68"/>
      <c r="PAB6" s="68"/>
      <c r="PAC6" s="68"/>
      <c r="PAD6" s="68"/>
      <c r="PAE6" s="68"/>
      <c r="PAF6" s="68"/>
      <c r="PAG6" s="68"/>
      <c r="PAH6" s="68"/>
      <c r="PAI6" s="68"/>
      <c r="PAJ6" s="68"/>
      <c r="PAK6" s="68"/>
      <c r="PAL6" s="68"/>
      <c r="PAM6" s="68"/>
      <c r="PAN6" s="68"/>
      <c r="PAO6" s="68"/>
      <c r="PAP6" s="68"/>
      <c r="PAQ6" s="68"/>
      <c r="PAR6" s="68"/>
      <c r="PAS6" s="68"/>
      <c r="PAT6" s="68"/>
      <c r="PAU6" s="68"/>
      <c r="PAV6" s="68"/>
      <c r="PAW6" s="68"/>
      <c r="PAX6" s="68"/>
      <c r="PAY6" s="68"/>
      <c r="PAZ6" s="68"/>
      <c r="PBA6" s="68"/>
      <c r="PBB6" s="68"/>
      <c r="PBC6" s="68"/>
      <c r="PBD6" s="68"/>
      <c r="PBE6" s="68"/>
      <c r="PBF6" s="68"/>
      <c r="PBG6" s="68"/>
      <c r="PBH6" s="68"/>
      <c r="PBI6" s="68"/>
      <c r="PBJ6" s="68"/>
      <c r="PBK6" s="68"/>
      <c r="PBL6" s="68"/>
      <c r="PBM6" s="68"/>
      <c r="PBN6" s="68"/>
      <c r="PBO6" s="68"/>
      <c r="PBP6" s="68"/>
      <c r="PBQ6" s="68"/>
      <c r="PBR6" s="68"/>
      <c r="PBS6" s="68"/>
      <c r="PBT6" s="68"/>
      <c r="PBU6" s="68"/>
      <c r="PBV6" s="68"/>
      <c r="PBW6" s="68"/>
      <c r="PBX6" s="68"/>
      <c r="PBY6" s="68"/>
      <c r="PBZ6" s="68"/>
      <c r="PCA6" s="68"/>
      <c r="PCB6" s="68"/>
      <c r="PCC6" s="68"/>
      <c r="PCD6" s="68"/>
      <c r="PCE6" s="68"/>
      <c r="PCF6" s="68"/>
      <c r="PCG6" s="68"/>
      <c r="PCH6" s="68"/>
      <c r="PCI6" s="68"/>
      <c r="PCJ6" s="68"/>
      <c r="PCK6" s="68"/>
      <c r="PCL6" s="68"/>
      <c r="PCM6" s="68"/>
      <c r="PCN6" s="68"/>
      <c r="PCO6" s="68"/>
      <c r="PCP6" s="68"/>
      <c r="PCQ6" s="68"/>
      <c r="PCR6" s="68"/>
      <c r="PCS6" s="68"/>
      <c r="PCT6" s="68"/>
      <c r="PCU6" s="68"/>
      <c r="PCV6" s="68"/>
      <c r="PCW6" s="68"/>
      <c r="PCX6" s="68"/>
      <c r="PCY6" s="68"/>
      <c r="PCZ6" s="68"/>
      <c r="PDA6" s="68"/>
      <c r="PDB6" s="68"/>
      <c r="PDC6" s="68"/>
      <c r="PDD6" s="68"/>
      <c r="PDE6" s="68"/>
      <c r="PDF6" s="68"/>
      <c r="PDG6" s="68"/>
      <c r="PDH6" s="68"/>
      <c r="PDI6" s="68"/>
      <c r="PDJ6" s="68"/>
      <c r="PDK6" s="68"/>
      <c r="PDL6" s="68"/>
      <c r="PDM6" s="68"/>
      <c r="PDN6" s="68"/>
      <c r="PDO6" s="68"/>
      <c r="PDP6" s="68"/>
      <c r="PDQ6" s="68"/>
      <c r="PDR6" s="68"/>
      <c r="PDS6" s="68"/>
      <c r="PDT6" s="68"/>
      <c r="PDU6" s="68"/>
      <c r="PDV6" s="68"/>
      <c r="PDW6" s="68"/>
      <c r="PDX6" s="68"/>
      <c r="PDY6" s="68"/>
      <c r="PDZ6" s="68"/>
      <c r="PEA6" s="68"/>
      <c r="PEB6" s="68"/>
      <c r="PEC6" s="68"/>
      <c r="PED6" s="68"/>
      <c r="PEE6" s="68"/>
      <c r="PEF6" s="68"/>
      <c r="PEG6" s="68"/>
      <c r="PEH6" s="68"/>
      <c r="PEI6" s="68"/>
      <c r="PEJ6" s="68"/>
      <c r="PEK6" s="68"/>
      <c r="PEL6" s="68"/>
      <c r="PEM6" s="68"/>
      <c r="PEN6" s="68"/>
      <c r="PEO6" s="68"/>
      <c r="PEP6" s="68"/>
      <c r="PEQ6" s="68"/>
      <c r="PER6" s="68"/>
      <c r="PES6" s="68"/>
      <c r="PET6" s="68"/>
      <c r="PEU6" s="68"/>
      <c r="PEV6" s="68"/>
      <c r="PEW6" s="68"/>
      <c r="PEX6" s="68"/>
      <c r="PEY6" s="68"/>
      <c r="PEZ6" s="68"/>
      <c r="PFA6" s="68"/>
      <c r="PFB6" s="68"/>
      <c r="PFC6" s="68"/>
      <c r="PFD6" s="68"/>
      <c r="PFE6" s="68"/>
      <c r="PFF6" s="68"/>
      <c r="PFG6" s="68"/>
      <c r="PFH6" s="68"/>
      <c r="PFI6" s="68"/>
      <c r="PFJ6" s="68"/>
      <c r="PFK6" s="68"/>
      <c r="PFL6" s="68"/>
      <c r="PFM6" s="68"/>
      <c r="PFN6" s="68"/>
      <c r="PFO6" s="68"/>
      <c r="PFP6" s="68"/>
      <c r="PFQ6" s="68"/>
      <c r="PFR6" s="68"/>
      <c r="PFS6" s="68"/>
      <c r="PFT6" s="68"/>
      <c r="PFU6" s="68"/>
      <c r="PFV6" s="68"/>
      <c r="PFW6" s="68"/>
      <c r="PFX6" s="68"/>
      <c r="PFY6" s="68"/>
      <c r="PFZ6" s="68"/>
      <c r="PGA6" s="68"/>
      <c r="PGB6" s="68"/>
      <c r="PGC6" s="68"/>
      <c r="PGD6" s="68"/>
      <c r="PGE6" s="68"/>
      <c r="PGF6" s="68"/>
      <c r="PGG6" s="68"/>
      <c r="PGH6" s="68"/>
      <c r="PGI6" s="68"/>
      <c r="PGJ6" s="68"/>
      <c r="PGK6" s="68"/>
      <c r="PGL6" s="68"/>
      <c r="PGM6" s="68"/>
      <c r="PGN6" s="68"/>
      <c r="PGO6" s="68"/>
      <c r="PGP6" s="68"/>
      <c r="PGQ6" s="68"/>
      <c r="PGR6" s="68"/>
      <c r="PGS6" s="68"/>
      <c r="PGT6" s="68"/>
      <c r="PGU6" s="68"/>
      <c r="PGV6" s="68"/>
      <c r="PGW6" s="68"/>
      <c r="PGX6" s="68"/>
      <c r="PGY6" s="68"/>
      <c r="PGZ6" s="68"/>
      <c r="PHA6" s="68"/>
      <c r="PHB6" s="68"/>
      <c r="PHC6" s="68"/>
      <c r="PHD6" s="68"/>
      <c r="PHE6" s="68"/>
      <c r="PHF6" s="68"/>
      <c r="PHG6" s="68"/>
      <c r="PHH6" s="68"/>
      <c r="PHI6" s="68"/>
      <c r="PHJ6" s="68"/>
      <c r="PHK6" s="68"/>
      <c r="PHL6" s="68"/>
      <c r="PHM6" s="68"/>
      <c r="PHN6" s="68"/>
      <c r="PHO6" s="68"/>
      <c r="PHP6" s="68"/>
      <c r="PHQ6" s="68"/>
      <c r="PHR6" s="68"/>
      <c r="PHS6" s="68"/>
      <c r="PHT6" s="68"/>
      <c r="PHU6" s="68"/>
      <c r="PHV6" s="68"/>
      <c r="PHW6" s="68"/>
      <c r="PHX6" s="68"/>
      <c r="PHY6" s="68"/>
      <c r="PHZ6" s="68"/>
      <c r="PIA6" s="68"/>
      <c r="PIB6" s="68"/>
      <c r="PIC6" s="68"/>
      <c r="PID6" s="68"/>
      <c r="PIE6" s="68"/>
      <c r="PIF6" s="68"/>
      <c r="PIG6" s="68"/>
      <c r="PIH6" s="68"/>
      <c r="PII6" s="68"/>
      <c r="PIJ6" s="68"/>
      <c r="PIK6" s="68"/>
      <c r="PIL6" s="68"/>
      <c r="PIM6" s="68"/>
      <c r="PIN6" s="68"/>
      <c r="PIO6" s="68"/>
      <c r="PIP6" s="68"/>
      <c r="PIQ6" s="68"/>
      <c r="PIR6" s="68"/>
      <c r="PIS6" s="68"/>
      <c r="PIT6" s="68"/>
      <c r="PIU6" s="68"/>
      <c r="PIV6" s="68"/>
      <c r="PIW6" s="68"/>
      <c r="PIX6" s="68"/>
      <c r="PIY6" s="68"/>
      <c r="PIZ6" s="68"/>
      <c r="PJA6" s="68"/>
      <c r="PJB6" s="68"/>
      <c r="PJC6" s="68"/>
      <c r="PJD6" s="68"/>
      <c r="PJE6" s="68"/>
      <c r="PJF6" s="68"/>
      <c r="PJG6" s="68"/>
      <c r="PJH6" s="68"/>
      <c r="PJI6" s="68"/>
      <c r="PJJ6" s="68"/>
      <c r="PJK6" s="68"/>
      <c r="PJL6" s="68"/>
      <c r="PJM6" s="68"/>
      <c r="PJN6" s="68"/>
      <c r="PJO6" s="68"/>
      <c r="PJP6" s="68"/>
      <c r="PJQ6" s="68"/>
      <c r="PJR6" s="68"/>
      <c r="PJS6" s="68"/>
      <c r="PJT6" s="68"/>
      <c r="PJU6" s="68"/>
      <c r="PJV6" s="68"/>
      <c r="PJW6" s="68"/>
      <c r="PJX6" s="68"/>
      <c r="PJY6" s="68"/>
      <c r="PJZ6" s="68"/>
      <c r="PKA6" s="68"/>
      <c r="PKB6" s="68"/>
      <c r="PKC6" s="68"/>
      <c r="PKD6" s="68"/>
      <c r="PKE6" s="68"/>
      <c r="PKF6" s="68"/>
      <c r="PKG6" s="68"/>
      <c r="PKH6" s="68"/>
      <c r="PKI6" s="68"/>
      <c r="PKJ6" s="68"/>
      <c r="PKK6" s="68"/>
      <c r="PKL6" s="68"/>
      <c r="PKM6" s="68"/>
      <c r="PKN6" s="68"/>
      <c r="PKO6" s="68"/>
      <c r="PKP6" s="68"/>
      <c r="PKQ6" s="68"/>
      <c r="PKR6" s="68"/>
      <c r="PKS6" s="68"/>
      <c r="PKT6" s="68"/>
      <c r="PKU6" s="68"/>
      <c r="PKV6" s="68"/>
      <c r="PKW6" s="68"/>
      <c r="PKX6" s="68"/>
      <c r="PKY6" s="68"/>
      <c r="PKZ6" s="68"/>
      <c r="PLA6" s="68"/>
      <c r="PLB6" s="68"/>
      <c r="PLC6" s="68"/>
      <c r="PLD6" s="68"/>
      <c r="PLE6" s="68"/>
      <c r="PLF6" s="68"/>
      <c r="PLG6" s="68"/>
      <c r="PLH6" s="68"/>
      <c r="PLI6" s="68"/>
      <c r="PLJ6" s="68"/>
      <c r="PLK6" s="68"/>
      <c r="PLL6" s="68"/>
      <c r="PLM6" s="68"/>
      <c r="PLN6" s="68"/>
      <c r="PLO6" s="68"/>
      <c r="PLP6" s="68"/>
      <c r="PLQ6" s="68"/>
      <c r="PLR6" s="68"/>
      <c r="PLS6" s="68"/>
      <c r="PLT6" s="68"/>
      <c r="PLU6" s="68"/>
      <c r="PLV6" s="68"/>
      <c r="PLW6" s="68"/>
      <c r="PLX6" s="68"/>
      <c r="PLY6" s="68"/>
      <c r="PLZ6" s="68"/>
      <c r="PMA6" s="68"/>
      <c r="PMB6" s="68"/>
      <c r="PMC6" s="68"/>
      <c r="PMD6" s="68"/>
      <c r="PME6" s="68"/>
      <c r="PMF6" s="68"/>
      <c r="PMG6" s="68"/>
      <c r="PMH6" s="68"/>
      <c r="PMI6" s="68"/>
      <c r="PMJ6" s="68"/>
      <c r="PMK6" s="68"/>
      <c r="PML6" s="68"/>
      <c r="PMM6" s="68"/>
      <c r="PMN6" s="68"/>
      <c r="PMO6" s="68"/>
      <c r="PMP6" s="68"/>
      <c r="PMQ6" s="68"/>
      <c r="PMR6" s="68"/>
      <c r="PMS6" s="68"/>
      <c r="PMT6" s="68"/>
      <c r="PMU6" s="68"/>
      <c r="PMV6" s="68"/>
      <c r="PMW6" s="68"/>
      <c r="PMX6" s="68"/>
      <c r="PMY6" s="68"/>
      <c r="PMZ6" s="68"/>
      <c r="PNA6" s="68"/>
      <c r="PNB6" s="68"/>
      <c r="PNC6" s="68"/>
      <c r="PND6" s="68"/>
      <c r="PNE6" s="68"/>
      <c r="PNF6" s="68"/>
      <c r="PNG6" s="68"/>
      <c r="PNH6" s="68"/>
      <c r="PNI6" s="68"/>
      <c r="PNJ6" s="68"/>
      <c r="PNK6" s="68"/>
      <c r="PNL6" s="68"/>
      <c r="PNM6" s="68"/>
      <c r="PNN6" s="68"/>
      <c r="PNO6" s="68"/>
      <c r="PNP6" s="68"/>
      <c r="PNQ6" s="68"/>
      <c r="PNR6" s="68"/>
      <c r="PNS6" s="68"/>
      <c r="PNT6" s="68"/>
      <c r="PNU6" s="68"/>
      <c r="PNV6" s="68"/>
      <c r="PNW6" s="68"/>
      <c r="PNX6" s="68"/>
      <c r="PNY6" s="68"/>
      <c r="PNZ6" s="68"/>
      <c r="POA6" s="68"/>
      <c r="POB6" s="68"/>
      <c r="POC6" s="68"/>
      <c r="POD6" s="68"/>
      <c r="POE6" s="68"/>
      <c r="POF6" s="68"/>
      <c r="POG6" s="68"/>
      <c r="POH6" s="68"/>
      <c r="POI6" s="68"/>
      <c r="POJ6" s="68"/>
      <c r="POK6" s="68"/>
      <c r="POL6" s="68"/>
      <c r="POM6" s="68"/>
      <c r="PON6" s="68"/>
      <c r="POO6" s="68"/>
      <c r="POP6" s="68"/>
      <c r="POQ6" s="68"/>
      <c r="POR6" s="68"/>
      <c r="POS6" s="68"/>
      <c r="POT6" s="68"/>
      <c r="POU6" s="68"/>
      <c r="POV6" s="68"/>
      <c r="POW6" s="68"/>
      <c r="POX6" s="68"/>
      <c r="POY6" s="68"/>
      <c r="POZ6" s="68"/>
      <c r="PPA6" s="68"/>
      <c r="PPB6" s="68"/>
      <c r="PPC6" s="68"/>
      <c r="PPD6" s="68"/>
      <c r="PPE6" s="68"/>
      <c r="PPF6" s="68"/>
      <c r="PPG6" s="68"/>
      <c r="PPH6" s="68"/>
      <c r="PPI6" s="68"/>
      <c r="PPJ6" s="68"/>
      <c r="PPK6" s="68"/>
      <c r="PPL6" s="68"/>
      <c r="PPM6" s="68"/>
      <c r="PPN6" s="68"/>
      <c r="PPO6" s="68"/>
      <c r="PPP6" s="68"/>
      <c r="PPQ6" s="68"/>
      <c r="PPR6" s="68"/>
      <c r="PPS6" s="68"/>
      <c r="PPT6" s="68"/>
      <c r="PPU6" s="68"/>
      <c r="PPV6" s="68"/>
      <c r="PPW6" s="68"/>
      <c r="PPX6" s="68"/>
      <c r="PPY6" s="68"/>
      <c r="PPZ6" s="68"/>
      <c r="PQA6" s="68"/>
      <c r="PQB6" s="68"/>
      <c r="PQC6" s="68"/>
      <c r="PQD6" s="68"/>
      <c r="PQE6" s="68"/>
      <c r="PQF6" s="68"/>
      <c r="PQG6" s="68"/>
      <c r="PQH6" s="68"/>
      <c r="PQI6" s="68"/>
      <c r="PQJ6" s="68"/>
      <c r="PQK6" s="68"/>
      <c r="PQL6" s="68"/>
      <c r="PQM6" s="68"/>
      <c r="PQN6" s="68"/>
      <c r="PQO6" s="68"/>
      <c r="PQP6" s="68"/>
      <c r="PQQ6" s="68"/>
      <c r="PQR6" s="68"/>
      <c r="PQS6" s="68"/>
      <c r="PQT6" s="68"/>
      <c r="PQU6" s="68"/>
      <c r="PQV6" s="68"/>
      <c r="PQW6" s="68"/>
      <c r="PQX6" s="68"/>
      <c r="PQY6" s="68"/>
      <c r="PQZ6" s="68"/>
      <c r="PRA6" s="68"/>
      <c r="PRB6" s="68"/>
      <c r="PRC6" s="68"/>
      <c r="PRD6" s="68"/>
      <c r="PRE6" s="68"/>
      <c r="PRF6" s="68"/>
      <c r="PRG6" s="68"/>
      <c r="PRH6" s="68"/>
      <c r="PRI6" s="68"/>
      <c r="PRJ6" s="68"/>
      <c r="PRK6" s="68"/>
      <c r="PRL6" s="68"/>
      <c r="PRM6" s="68"/>
      <c r="PRN6" s="68"/>
      <c r="PRO6" s="68"/>
      <c r="PRP6" s="68"/>
      <c r="PRQ6" s="68"/>
      <c r="PRR6" s="68"/>
      <c r="PRS6" s="68"/>
      <c r="PRT6" s="68"/>
      <c r="PRU6" s="68"/>
      <c r="PRV6" s="68"/>
      <c r="PRW6" s="68"/>
      <c r="PRX6" s="68"/>
      <c r="PRY6" s="68"/>
      <c r="PRZ6" s="68"/>
      <c r="PSA6" s="68"/>
      <c r="PSB6" s="68"/>
      <c r="PSC6" s="68"/>
      <c r="PSD6" s="68"/>
      <c r="PSE6" s="68"/>
      <c r="PSF6" s="68"/>
      <c r="PSG6" s="68"/>
      <c r="PSH6" s="68"/>
      <c r="PSI6" s="68"/>
      <c r="PSJ6" s="68"/>
      <c r="PSK6" s="68"/>
      <c r="PSL6" s="68"/>
      <c r="PSM6" s="68"/>
      <c r="PSN6" s="68"/>
      <c r="PSO6" s="68"/>
      <c r="PSP6" s="68"/>
      <c r="PSQ6" s="68"/>
      <c r="PSR6" s="68"/>
      <c r="PSS6" s="68"/>
      <c r="PST6" s="68"/>
      <c r="PSU6" s="68"/>
      <c r="PSV6" s="68"/>
      <c r="PSW6" s="68"/>
      <c r="PSX6" s="68"/>
      <c r="PSY6" s="68"/>
      <c r="PSZ6" s="68"/>
      <c r="PTA6" s="68"/>
      <c r="PTB6" s="68"/>
      <c r="PTC6" s="68"/>
      <c r="PTD6" s="68"/>
      <c r="PTE6" s="68"/>
      <c r="PTF6" s="68"/>
      <c r="PTG6" s="68"/>
      <c r="PTH6" s="68"/>
      <c r="PTI6" s="68"/>
      <c r="PTJ6" s="68"/>
      <c r="PTK6" s="68"/>
      <c r="PTL6" s="68"/>
      <c r="PTM6" s="68"/>
      <c r="PTN6" s="68"/>
      <c r="PTO6" s="68"/>
      <c r="PTP6" s="68"/>
      <c r="PTQ6" s="68"/>
      <c r="PTR6" s="68"/>
      <c r="PTS6" s="68"/>
      <c r="PTT6" s="68"/>
      <c r="PTU6" s="68"/>
      <c r="PTV6" s="68"/>
      <c r="PTW6" s="68"/>
      <c r="PTX6" s="68"/>
      <c r="PTY6" s="68"/>
      <c r="PTZ6" s="68"/>
      <c r="PUA6" s="68"/>
      <c r="PUB6" s="68"/>
      <c r="PUC6" s="68"/>
      <c r="PUD6" s="68"/>
      <c r="PUE6" s="68"/>
      <c r="PUF6" s="68"/>
      <c r="PUG6" s="68"/>
      <c r="PUH6" s="68"/>
      <c r="PUI6" s="68"/>
      <c r="PUJ6" s="68"/>
      <c r="PUK6" s="68"/>
      <c r="PUL6" s="68"/>
      <c r="PUM6" s="68"/>
      <c r="PUN6" s="68"/>
      <c r="PUO6" s="68"/>
      <c r="PUP6" s="68"/>
      <c r="PUQ6" s="68"/>
      <c r="PUR6" s="68"/>
      <c r="PUS6" s="68"/>
      <c r="PUT6" s="68"/>
      <c r="PUU6" s="68"/>
      <c r="PUV6" s="68"/>
      <c r="PUW6" s="68"/>
      <c r="PUX6" s="68"/>
      <c r="PUY6" s="68"/>
      <c r="PUZ6" s="68"/>
      <c r="PVA6" s="68"/>
      <c r="PVB6" s="68"/>
      <c r="PVC6" s="68"/>
      <c r="PVD6" s="68"/>
      <c r="PVE6" s="68"/>
      <c r="PVF6" s="68"/>
      <c r="PVG6" s="68"/>
      <c r="PVH6" s="68"/>
      <c r="PVI6" s="68"/>
      <c r="PVJ6" s="68"/>
      <c r="PVK6" s="68"/>
      <c r="PVL6" s="68"/>
      <c r="PVM6" s="68"/>
      <c r="PVN6" s="68"/>
      <c r="PVO6" s="68"/>
      <c r="PVP6" s="68"/>
      <c r="PVQ6" s="68"/>
      <c r="PVR6" s="68"/>
      <c r="PVS6" s="68"/>
      <c r="PVT6" s="68"/>
      <c r="PVU6" s="68"/>
      <c r="PVV6" s="68"/>
      <c r="PVW6" s="68"/>
      <c r="PVX6" s="68"/>
      <c r="PVY6" s="68"/>
      <c r="PVZ6" s="68"/>
      <c r="PWA6" s="68"/>
      <c r="PWB6" s="68"/>
      <c r="PWC6" s="68"/>
      <c r="PWD6" s="68"/>
      <c r="PWE6" s="68"/>
      <c r="PWF6" s="68"/>
      <c r="PWG6" s="68"/>
      <c r="PWH6" s="68"/>
      <c r="PWI6" s="68"/>
      <c r="PWJ6" s="68"/>
      <c r="PWK6" s="68"/>
      <c r="PWL6" s="68"/>
      <c r="PWM6" s="68"/>
      <c r="PWN6" s="68"/>
      <c r="PWO6" s="68"/>
      <c r="PWP6" s="68"/>
      <c r="PWQ6" s="68"/>
      <c r="PWR6" s="68"/>
      <c r="PWS6" s="68"/>
      <c r="PWT6" s="68"/>
      <c r="PWU6" s="68"/>
      <c r="PWV6" s="68"/>
      <c r="PWW6" s="68"/>
      <c r="PWX6" s="68"/>
      <c r="PWY6" s="68"/>
      <c r="PWZ6" s="68"/>
      <c r="PXA6" s="68"/>
      <c r="PXB6" s="68"/>
      <c r="PXC6" s="68"/>
      <c r="PXD6" s="68"/>
      <c r="PXE6" s="68"/>
      <c r="PXF6" s="68"/>
      <c r="PXG6" s="68"/>
      <c r="PXH6" s="68"/>
      <c r="PXI6" s="68"/>
      <c r="PXJ6" s="68"/>
      <c r="PXK6" s="68"/>
      <c r="PXL6" s="68"/>
      <c r="PXM6" s="68"/>
      <c r="PXN6" s="68"/>
      <c r="PXO6" s="68"/>
      <c r="PXP6" s="68"/>
      <c r="PXQ6" s="68"/>
      <c r="PXR6" s="68"/>
      <c r="PXS6" s="68"/>
      <c r="PXT6" s="68"/>
      <c r="PXU6" s="68"/>
      <c r="PXV6" s="68"/>
      <c r="PXW6" s="68"/>
      <c r="PXX6" s="68"/>
      <c r="PXY6" s="68"/>
      <c r="PXZ6" s="68"/>
      <c r="PYA6" s="68"/>
      <c r="PYB6" s="68"/>
      <c r="PYC6" s="68"/>
      <c r="PYD6" s="68"/>
      <c r="PYE6" s="68"/>
      <c r="PYF6" s="68"/>
      <c r="PYG6" s="68"/>
      <c r="PYH6" s="68"/>
      <c r="PYI6" s="68"/>
      <c r="PYJ6" s="68"/>
      <c r="PYK6" s="68"/>
      <c r="PYL6" s="68"/>
      <c r="PYM6" s="68"/>
      <c r="PYN6" s="68"/>
      <c r="PYO6" s="68"/>
      <c r="PYP6" s="68"/>
      <c r="PYQ6" s="68"/>
      <c r="PYR6" s="68"/>
      <c r="PYS6" s="68"/>
      <c r="PYT6" s="68"/>
      <c r="PYU6" s="68"/>
      <c r="PYV6" s="68"/>
      <c r="PYW6" s="68"/>
      <c r="PYX6" s="68"/>
      <c r="PYY6" s="68"/>
      <c r="PYZ6" s="68"/>
      <c r="PZA6" s="68"/>
      <c r="PZB6" s="68"/>
      <c r="PZC6" s="68"/>
      <c r="PZD6" s="68"/>
      <c r="PZE6" s="68"/>
      <c r="PZF6" s="68"/>
      <c r="PZG6" s="68"/>
      <c r="PZH6" s="68"/>
      <c r="PZI6" s="68"/>
      <c r="PZJ6" s="68"/>
      <c r="PZK6" s="68"/>
      <c r="PZL6" s="68"/>
      <c r="PZM6" s="68"/>
      <c r="PZN6" s="68"/>
      <c r="PZO6" s="68"/>
      <c r="PZP6" s="68"/>
      <c r="PZQ6" s="68"/>
      <c r="PZR6" s="68"/>
      <c r="PZS6" s="68"/>
      <c r="PZT6" s="68"/>
      <c r="PZU6" s="68"/>
      <c r="PZV6" s="68"/>
      <c r="PZW6" s="68"/>
      <c r="PZX6" s="68"/>
      <c r="PZY6" s="68"/>
      <c r="PZZ6" s="68"/>
      <c r="QAA6" s="68"/>
      <c r="QAB6" s="68"/>
      <c r="QAC6" s="68"/>
      <c r="QAD6" s="68"/>
      <c r="QAE6" s="68"/>
      <c r="QAF6" s="68"/>
      <c r="QAG6" s="68"/>
      <c r="QAH6" s="68"/>
      <c r="QAI6" s="68"/>
      <c r="QAJ6" s="68"/>
      <c r="QAK6" s="68"/>
      <c r="QAL6" s="68"/>
      <c r="QAM6" s="68"/>
      <c r="QAN6" s="68"/>
      <c r="QAO6" s="68"/>
      <c r="QAP6" s="68"/>
      <c r="QAQ6" s="68"/>
      <c r="QAR6" s="68"/>
      <c r="QAS6" s="68"/>
      <c r="QAT6" s="68"/>
      <c r="QAU6" s="68"/>
      <c r="QAV6" s="68"/>
      <c r="QAW6" s="68"/>
      <c r="QAX6" s="68"/>
      <c r="QAY6" s="68"/>
      <c r="QAZ6" s="68"/>
      <c r="QBA6" s="68"/>
      <c r="QBB6" s="68"/>
      <c r="QBC6" s="68"/>
      <c r="QBD6" s="68"/>
      <c r="QBE6" s="68"/>
      <c r="QBF6" s="68"/>
      <c r="QBG6" s="68"/>
      <c r="QBH6" s="68"/>
      <c r="QBI6" s="68"/>
      <c r="QBJ6" s="68"/>
      <c r="QBK6" s="68"/>
      <c r="QBL6" s="68"/>
      <c r="QBM6" s="68"/>
      <c r="QBN6" s="68"/>
      <c r="QBO6" s="68"/>
      <c r="QBP6" s="68"/>
      <c r="QBQ6" s="68"/>
      <c r="QBR6" s="68"/>
      <c r="QBS6" s="68"/>
      <c r="QBT6" s="68"/>
      <c r="QBU6" s="68"/>
      <c r="QBV6" s="68"/>
      <c r="QBW6" s="68"/>
      <c r="QBX6" s="68"/>
      <c r="QBY6" s="68"/>
      <c r="QBZ6" s="68"/>
      <c r="QCA6" s="68"/>
      <c r="QCB6" s="68"/>
      <c r="QCC6" s="68"/>
      <c r="QCD6" s="68"/>
      <c r="QCE6" s="68"/>
      <c r="QCF6" s="68"/>
      <c r="QCG6" s="68"/>
      <c r="QCH6" s="68"/>
      <c r="QCI6" s="68"/>
      <c r="QCJ6" s="68"/>
      <c r="QCK6" s="68"/>
      <c r="QCL6" s="68"/>
      <c r="QCM6" s="68"/>
      <c r="QCN6" s="68"/>
      <c r="QCO6" s="68"/>
      <c r="QCP6" s="68"/>
      <c r="QCQ6" s="68"/>
      <c r="QCR6" s="68"/>
      <c r="QCS6" s="68"/>
      <c r="QCT6" s="68"/>
      <c r="QCU6" s="68"/>
      <c r="QCV6" s="68"/>
      <c r="QCW6" s="68"/>
      <c r="QCX6" s="68"/>
      <c r="QCY6" s="68"/>
      <c r="QCZ6" s="68"/>
      <c r="QDA6" s="68"/>
      <c r="QDB6" s="68"/>
      <c r="QDC6" s="68"/>
      <c r="QDD6" s="68"/>
      <c r="QDE6" s="68"/>
      <c r="QDF6" s="68"/>
      <c r="QDG6" s="68"/>
      <c r="QDH6" s="68"/>
      <c r="QDI6" s="68"/>
      <c r="QDJ6" s="68"/>
      <c r="QDK6" s="68"/>
      <c r="QDL6" s="68"/>
      <c r="QDM6" s="68"/>
      <c r="QDN6" s="68"/>
      <c r="QDO6" s="68"/>
      <c r="QDP6" s="68"/>
      <c r="QDQ6" s="68"/>
      <c r="QDR6" s="68"/>
      <c r="QDS6" s="68"/>
      <c r="QDT6" s="68"/>
      <c r="QDU6" s="68"/>
      <c r="QDV6" s="68"/>
      <c r="QDW6" s="68"/>
      <c r="QDX6" s="68"/>
      <c r="QDY6" s="68"/>
      <c r="QDZ6" s="68"/>
      <c r="QEA6" s="68"/>
      <c r="QEB6" s="68"/>
      <c r="QEC6" s="68"/>
      <c r="QED6" s="68"/>
      <c r="QEE6" s="68"/>
      <c r="QEF6" s="68"/>
      <c r="QEG6" s="68"/>
      <c r="QEH6" s="68"/>
      <c r="QEI6" s="68"/>
      <c r="QEJ6" s="68"/>
      <c r="QEK6" s="68"/>
      <c r="QEL6" s="68"/>
      <c r="QEM6" s="68"/>
      <c r="QEN6" s="68"/>
      <c r="QEO6" s="68"/>
      <c r="QEP6" s="68"/>
      <c r="QEQ6" s="68"/>
      <c r="QER6" s="68"/>
      <c r="QES6" s="68"/>
      <c r="QET6" s="68"/>
      <c r="QEU6" s="68"/>
      <c r="QEV6" s="68"/>
      <c r="QEW6" s="68"/>
      <c r="QEX6" s="68"/>
      <c r="QEY6" s="68"/>
      <c r="QEZ6" s="68"/>
      <c r="QFA6" s="68"/>
      <c r="QFB6" s="68"/>
      <c r="QFC6" s="68"/>
      <c r="QFD6" s="68"/>
      <c r="QFE6" s="68"/>
      <c r="QFF6" s="68"/>
      <c r="QFG6" s="68"/>
      <c r="QFH6" s="68"/>
      <c r="QFI6" s="68"/>
      <c r="QFJ6" s="68"/>
      <c r="QFK6" s="68"/>
      <c r="QFL6" s="68"/>
      <c r="QFM6" s="68"/>
      <c r="QFN6" s="68"/>
      <c r="QFO6" s="68"/>
      <c r="QFP6" s="68"/>
      <c r="QFQ6" s="68"/>
      <c r="QFR6" s="68"/>
      <c r="QFS6" s="68"/>
      <c r="QFT6" s="68"/>
      <c r="QFU6" s="68"/>
      <c r="QFV6" s="68"/>
      <c r="QFW6" s="68"/>
      <c r="QFX6" s="68"/>
      <c r="QFY6" s="68"/>
      <c r="QFZ6" s="68"/>
      <c r="QGA6" s="68"/>
      <c r="QGB6" s="68"/>
      <c r="QGC6" s="68"/>
      <c r="QGD6" s="68"/>
      <c r="QGE6" s="68"/>
      <c r="QGF6" s="68"/>
      <c r="QGG6" s="68"/>
      <c r="QGH6" s="68"/>
      <c r="QGI6" s="68"/>
      <c r="QGJ6" s="68"/>
      <c r="QGK6" s="68"/>
      <c r="QGL6" s="68"/>
      <c r="QGM6" s="68"/>
      <c r="QGN6" s="68"/>
      <c r="QGO6" s="68"/>
      <c r="QGP6" s="68"/>
      <c r="QGQ6" s="68"/>
      <c r="QGR6" s="68"/>
      <c r="QGS6" s="68"/>
      <c r="QGT6" s="68"/>
      <c r="QGU6" s="68"/>
      <c r="QGV6" s="68"/>
      <c r="QGW6" s="68"/>
      <c r="QGX6" s="68"/>
      <c r="QGY6" s="68"/>
      <c r="QGZ6" s="68"/>
      <c r="QHA6" s="68"/>
      <c r="QHB6" s="68"/>
      <c r="QHC6" s="68"/>
      <c r="QHD6" s="68"/>
      <c r="QHE6" s="68"/>
      <c r="QHF6" s="68"/>
      <c r="QHG6" s="68"/>
      <c r="QHH6" s="68"/>
      <c r="QHI6" s="68"/>
      <c r="QHJ6" s="68"/>
      <c r="QHK6" s="68"/>
      <c r="QHL6" s="68"/>
      <c r="QHM6" s="68"/>
      <c r="QHN6" s="68"/>
      <c r="QHO6" s="68"/>
      <c r="QHP6" s="68"/>
      <c r="QHQ6" s="68"/>
      <c r="QHR6" s="68"/>
      <c r="QHS6" s="68"/>
      <c r="QHT6" s="68"/>
      <c r="QHU6" s="68"/>
      <c r="QHV6" s="68"/>
      <c r="QHW6" s="68"/>
      <c r="QHX6" s="68"/>
      <c r="QHY6" s="68"/>
      <c r="QHZ6" s="68"/>
      <c r="QIA6" s="68"/>
      <c r="QIB6" s="68"/>
      <c r="QIC6" s="68"/>
      <c r="QID6" s="68"/>
      <c r="QIE6" s="68"/>
      <c r="QIF6" s="68"/>
      <c r="QIG6" s="68"/>
      <c r="QIH6" s="68"/>
      <c r="QII6" s="68"/>
      <c r="QIJ6" s="68"/>
      <c r="QIK6" s="68"/>
      <c r="QIL6" s="68"/>
      <c r="QIM6" s="68"/>
      <c r="QIN6" s="68"/>
      <c r="QIO6" s="68"/>
      <c r="QIP6" s="68"/>
      <c r="QIQ6" s="68"/>
      <c r="QIR6" s="68"/>
      <c r="QIS6" s="68"/>
      <c r="QIT6" s="68"/>
      <c r="QIU6" s="68"/>
      <c r="QIV6" s="68"/>
      <c r="QIW6" s="68"/>
      <c r="QIX6" s="68"/>
      <c r="QIY6" s="68"/>
      <c r="QIZ6" s="68"/>
      <c r="QJA6" s="68"/>
      <c r="QJB6" s="68"/>
      <c r="QJC6" s="68"/>
      <c r="QJD6" s="68"/>
      <c r="QJE6" s="68"/>
      <c r="QJF6" s="68"/>
      <c r="QJG6" s="68"/>
      <c r="QJH6" s="68"/>
      <c r="QJI6" s="68"/>
      <c r="QJJ6" s="68"/>
      <c r="QJK6" s="68"/>
      <c r="QJL6" s="68"/>
      <c r="QJM6" s="68"/>
      <c r="QJN6" s="68"/>
      <c r="QJO6" s="68"/>
      <c r="QJP6" s="68"/>
      <c r="QJQ6" s="68"/>
      <c r="QJR6" s="68"/>
      <c r="QJS6" s="68"/>
      <c r="QJT6" s="68"/>
      <c r="QJU6" s="68"/>
      <c r="QJV6" s="68"/>
      <c r="QJW6" s="68"/>
      <c r="QJX6" s="68"/>
      <c r="QJY6" s="68"/>
      <c r="QJZ6" s="68"/>
      <c r="QKA6" s="68"/>
      <c r="QKB6" s="68"/>
      <c r="QKC6" s="68"/>
      <c r="QKD6" s="68"/>
      <c r="QKE6" s="68"/>
      <c r="QKF6" s="68"/>
      <c r="QKG6" s="68"/>
      <c r="QKH6" s="68"/>
      <c r="QKI6" s="68"/>
      <c r="QKJ6" s="68"/>
      <c r="QKK6" s="68"/>
      <c r="QKL6" s="68"/>
      <c r="QKM6" s="68"/>
      <c r="QKN6" s="68"/>
      <c r="QKO6" s="68"/>
      <c r="QKP6" s="68"/>
      <c r="QKQ6" s="68"/>
      <c r="QKR6" s="68"/>
      <c r="QKS6" s="68"/>
      <c r="QKT6" s="68"/>
      <c r="QKU6" s="68"/>
      <c r="QKV6" s="68"/>
      <c r="QKW6" s="68"/>
      <c r="QKX6" s="68"/>
      <c r="QKY6" s="68"/>
      <c r="QKZ6" s="68"/>
      <c r="QLA6" s="68"/>
      <c r="QLB6" s="68"/>
      <c r="QLC6" s="68"/>
      <c r="QLD6" s="68"/>
      <c r="QLE6" s="68"/>
      <c r="QLF6" s="68"/>
      <c r="QLG6" s="68"/>
      <c r="QLH6" s="68"/>
      <c r="QLI6" s="68"/>
      <c r="QLJ6" s="68"/>
      <c r="QLK6" s="68"/>
      <c r="QLL6" s="68"/>
      <c r="QLM6" s="68"/>
      <c r="QLN6" s="68"/>
      <c r="QLO6" s="68"/>
      <c r="QLP6" s="68"/>
      <c r="QLQ6" s="68"/>
      <c r="QLR6" s="68"/>
      <c r="QLS6" s="68"/>
      <c r="QLT6" s="68"/>
      <c r="QLU6" s="68"/>
      <c r="QLV6" s="68"/>
      <c r="QLW6" s="68"/>
      <c r="QLX6" s="68"/>
      <c r="QLY6" s="68"/>
      <c r="QLZ6" s="68"/>
      <c r="QMA6" s="68"/>
      <c r="QMB6" s="68"/>
      <c r="QMC6" s="68"/>
      <c r="QMD6" s="68"/>
      <c r="QME6" s="68"/>
      <c r="QMF6" s="68"/>
      <c r="QMG6" s="68"/>
      <c r="QMH6" s="68"/>
      <c r="QMI6" s="68"/>
      <c r="QMJ6" s="68"/>
      <c r="QMK6" s="68"/>
      <c r="QML6" s="68"/>
      <c r="QMM6" s="68"/>
      <c r="QMN6" s="68"/>
      <c r="QMO6" s="68"/>
      <c r="QMP6" s="68"/>
      <c r="QMQ6" s="68"/>
      <c r="QMR6" s="68"/>
      <c r="QMS6" s="68"/>
      <c r="QMT6" s="68"/>
      <c r="QMU6" s="68"/>
      <c r="QMV6" s="68"/>
      <c r="QMW6" s="68"/>
      <c r="QMX6" s="68"/>
      <c r="QMY6" s="68"/>
      <c r="QMZ6" s="68"/>
      <c r="QNA6" s="68"/>
      <c r="QNB6" s="68"/>
      <c r="QNC6" s="68"/>
      <c r="QND6" s="68"/>
      <c r="QNE6" s="68"/>
      <c r="QNF6" s="68"/>
      <c r="QNG6" s="68"/>
      <c r="QNH6" s="68"/>
      <c r="QNI6" s="68"/>
      <c r="QNJ6" s="68"/>
      <c r="QNK6" s="68"/>
      <c r="QNL6" s="68"/>
      <c r="QNM6" s="68"/>
      <c r="QNN6" s="68"/>
      <c r="QNO6" s="68"/>
      <c r="QNP6" s="68"/>
      <c r="QNQ6" s="68"/>
      <c r="QNR6" s="68"/>
      <c r="QNS6" s="68"/>
      <c r="QNT6" s="68"/>
      <c r="QNU6" s="68"/>
      <c r="QNV6" s="68"/>
      <c r="QNW6" s="68"/>
      <c r="QNX6" s="68"/>
      <c r="QNY6" s="68"/>
      <c r="QNZ6" s="68"/>
      <c r="QOA6" s="68"/>
      <c r="QOB6" s="68"/>
      <c r="QOC6" s="68"/>
      <c r="QOD6" s="68"/>
      <c r="QOE6" s="68"/>
      <c r="QOF6" s="68"/>
      <c r="QOG6" s="68"/>
      <c r="QOH6" s="68"/>
      <c r="QOI6" s="68"/>
      <c r="QOJ6" s="68"/>
      <c r="QOK6" s="68"/>
      <c r="QOL6" s="68"/>
      <c r="QOM6" s="68"/>
      <c r="QON6" s="68"/>
      <c r="QOO6" s="68"/>
      <c r="QOP6" s="68"/>
      <c r="QOQ6" s="68"/>
      <c r="QOR6" s="68"/>
      <c r="QOS6" s="68"/>
      <c r="QOT6" s="68"/>
      <c r="QOU6" s="68"/>
      <c r="QOV6" s="68"/>
      <c r="QOW6" s="68"/>
      <c r="QOX6" s="68"/>
      <c r="QOY6" s="68"/>
      <c r="QOZ6" s="68"/>
      <c r="QPA6" s="68"/>
      <c r="QPB6" s="68"/>
      <c r="QPC6" s="68"/>
      <c r="QPD6" s="68"/>
      <c r="QPE6" s="68"/>
      <c r="QPF6" s="68"/>
      <c r="QPG6" s="68"/>
      <c r="QPH6" s="68"/>
      <c r="QPI6" s="68"/>
      <c r="QPJ6" s="68"/>
      <c r="QPK6" s="68"/>
      <c r="QPL6" s="68"/>
      <c r="QPM6" s="68"/>
      <c r="QPN6" s="68"/>
      <c r="QPO6" s="68"/>
      <c r="QPP6" s="68"/>
      <c r="QPQ6" s="68"/>
      <c r="QPR6" s="68"/>
      <c r="QPS6" s="68"/>
      <c r="QPT6" s="68"/>
      <c r="QPU6" s="68"/>
      <c r="QPV6" s="68"/>
      <c r="QPW6" s="68"/>
      <c r="QPX6" s="68"/>
      <c r="QPY6" s="68"/>
      <c r="QPZ6" s="68"/>
      <c r="QQA6" s="68"/>
      <c r="QQB6" s="68"/>
      <c r="QQC6" s="68"/>
      <c r="QQD6" s="68"/>
      <c r="QQE6" s="68"/>
      <c r="QQF6" s="68"/>
      <c r="QQG6" s="68"/>
      <c r="QQH6" s="68"/>
      <c r="QQI6" s="68"/>
      <c r="QQJ6" s="68"/>
      <c r="QQK6" s="68"/>
      <c r="QQL6" s="68"/>
      <c r="QQM6" s="68"/>
      <c r="QQN6" s="68"/>
      <c r="QQO6" s="68"/>
      <c r="QQP6" s="68"/>
      <c r="QQQ6" s="68"/>
      <c r="QQR6" s="68"/>
      <c r="QQS6" s="68"/>
      <c r="QQT6" s="68"/>
      <c r="QQU6" s="68"/>
      <c r="QQV6" s="68"/>
      <c r="QQW6" s="68"/>
      <c r="QQX6" s="68"/>
      <c r="QQY6" s="68"/>
      <c r="QQZ6" s="68"/>
      <c r="QRA6" s="68"/>
      <c r="QRB6" s="68"/>
      <c r="QRC6" s="68"/>
      <c r="QRD6" s="68"/>
      <c r="QRE6" s="68"/>
      <c r="QRF6" s="68"/>
      <c r="QRG6" s="68"/>
      <c r="QRH6" s="68"/>
      <c r="QRI6" s="68"/>
      <c r="QRJ6" s="68"/>
      <c r="QRK6" s="68"/>
      <c r="QRL6" s="68"/>
      <c r="QRM6" s="68"/>
      <c r="QRN6" s="68"/>
      <c r="QRO6" s="68"/>
      <c r="QRP6" s="68"/>
      <c r="QRQ6" s="68"/>
      <c r="QRR6" s="68"/>
      <c r="QRS6" s="68"/>
      <c r="QRT6" s="68"/>
      <c r="QRU6" s="68"/>
      <c r="QRV6" s="68"/>
      <c r="QRW6" s="68"/>
      <c r="QRX6" s="68"/>
      <c r="QRY6" s="68"/>
      <c r="QRZ6" s="68"/>
      <c r="QSA6" s="68"/>
      <c r="QSB6" s="68"/>
      <c r="QSC6" s="68"/>
      <c r="QSD6" s="68"/>
      <c r="QSE6" s="68"/>
      <c r="QSF6" s="68"/>
      <c r="QSG6" s="68"/>
      <c r="QSH6" s="68"/>
      <c r="QSI6" s="68"/>
      <c r="QSJ6" s="68"/>
      <c r="QSK6" s="68"/>
      <c r="QSL6" s="68"/>
      <c r="QSM6" s="68"/>
      <c r="QSN6" s="68"/>
      <c r="QSO6" s="68"/>
      <c r="QSP6" s="68"/>
      <c r="QSQ6" s="68"/>
      <c r="QSR6" s="68"/>
      <c r="QSS6" s="68"/>
      <c r="QST6" s="68"/>
      <c r="QSU6" s="68"/>
      <c r="QSV6" s="68"/>
      <c r="QSW6" s="68"/>
      <c r="QSX6" s="68"/>
      <c r="QSY6" s="68"/>
      <c r="QSZ6" s="68"/>
      <c r="QTA6" s="68"/>
      <c r="QTB6" s="68"/>
      <c r="QTC6" s="68"/>
      <c r="QTD6" s="68"/>
      <c r="QTE6" s="68"/>
      <c r="QTF6" s="68"/>
      <c r="QTG6" s="68"/>
      <c r="QTH6" s="68"/>
      <c r="QTI6" s="68"/>
      <c r="QTJ6" s="68"/>
      <c r="QTK6" s="68"/>
      <c r="QTL6" s="68"/>
      <c r="QTM6" s="68"/>
      <c r="QTN6" s="68"/>
      <c r="QTO6" s="68"/>
      <c r="QTP6" s="68"/>
      <c r="QTQ6" s="68"/>
      <c r="QTR6" s="68"/>
      <c r="QTS6" s="68"/>
      <c r="QTT6" s="68"/>
      <c r="QTU6" s="68"/>
      <c r="QTV6" s="68"/>
      <c r="QTW6" s="68"/>
      <c r="QTX6" s="68"/>
      <c r="QTY6" s="68"/>
      <c r="QTZ6" s="68"/>
      <c r="QUA6" s="68"/>
      <c r="QUB6" s="68"/>
      <c r="QUC6" s="68"/>
      <c r="QUD6" s="68"/>
      <c r="QUE6" s="68"/>
      <c r="QUF6" s="68"/>
      <c r="QUG6" s="68"/>
      <c r="QUH6" s="68"/>
      <c r="QUI6" s="68"/>
      <c r="QUJ6" s="68"/>
      <c r="QUK6" s="68"/>
      <c r="QUL6" s="68"/>
      <c r="QUM6" s="68"/>
      <c r="QUN6" s="68"/>
      <c r="QUO6" s="68"/>
      <c r="QUP6" s="68"/>
      <c r="QUQ6" s="68"/>
      <c r="QUR6" s="68"/>
      <c r="QUS6" s="68"/>
      <c r="QUT6" s="68"/>
      <c r="QUU6" s="68"/>
      <c r="QUV6" s="68"/>
      <c r="QUW6" s="68"/>
      <c r="QUX6" s="68"/>
      <c r="QUY6" s="68"/>
      <c r="QUZ6" s="68"/>
      <c r="QVA6" s="68"/>
      <c r="QVB6" s="68"/>
      <c r="QVC6" s="68"/>
      <c r="QVD6" s="68"/>
      <c r="QVE6" s="68"/>
      <c r="QVF6" s="68"/>
      <c r="QVG6" s="68"/>
      <c r="QVH6" s="68"/>
      <c r="QVI6" s="68"/>
      <c r="QVJ6" s="68"/>
      <c r="QVK6" s="68"/>
      <c r="QVL6" s="68"/>
      <c r="QVM6" s="68"/>
      <c r="QVN6" s="68"/>
      <c r="QVO6" s="68"/>
      <c r="QVP6" s="68"/>
      <c r="QVQ6" s="68"/>
      <c r="QVR6" s="68"/>
      <c r="QVS6" s="68"/>
      <c r="QVT6" s="68"/>
      <c r="QVU6" s="68"/>
      <c r="QVV6" s="68"/>
      <c r="QVW6" s="68"/>
      <c r="QVX6" s="68"/>
      <c r="QVY6" s="68"/>
      <c r="QVZ6" s="68"/>
      <c r="QWA6" s="68"/>
      <c r="QWB6" s="68"/>
      <c r="QWC6" s="68"/>
      <c r="QWD6" s="68"/>
      <c r="QWE6" s="68"/>
      <c r="QWF6" s="68"/>
      <c r="QWG6" s="68"/>
      <c r="QWH6" s="68"/>
      <c r="QWI6" s="68"/>
      <c r="QWJ6" s="68"/>
      <c r="QWK6" s="68"/>
      <c r="QWL6" s="68"/>
      <c r="QWM6" s="68"/>
      <c r="QWN6" s="68"/>
      <c r="QWO6" s="68"/>
      <c r="QWP6" s="68"/>
      <c r="QWQ6" s="68"/>
      <c r="QWR6" s="68"/>
      <c r="QWS6" s="68"/>
      <c r="QWT6" s="68"/>
      <c r="QWU6" s="68"/>
      <c r="QWV6" s="68"/>
      <c r="QWW6" s="68"/>
      <c r="QWX6" s="68"/>
      <c r="QWY6" s="68"/>
      <c r="QWZ6" s="68"/>
      <c r="QXA6" s="68"/>
      <c r="QXB6" s="68"/>
      <c r="QXC6" s="68"/>
      <c r="QXD6" s="68"/>
      <c r="QXE6" s="68"/>
      <c r="QXF6" s="68"/>
      <c r="QXG6" s="68"/>
      <c r="QXH6" s="68"/>
      <c r="QXI6" s="68"/>
      <c r="QXJ6" s="68"/>
      <c r="QXK6" s="68"/>
      <c r="QXL6" s="68"/>
      <c r="QXM6" s="68"/>
      <c r="QXN6" s="68"/>
      <c r="QXO6" s="68"/>
      <c r="QXP6" s="68"/>
      <c r="QXQ6" s="68"/>
      <c r="QXR6" s="68"/>
      <c r="QXS6" s="68"/>
      <c r="QXT6" s="68"/>
      <c r="QXU6" s="68"/>
      <c r="QXV6" s="68"/>
      <c r="QXW6" s="68"/>
      <c r="QXX6" s="68"/>
      <c r="QXY6" s="68"/>
      <c r="QXZ6" s="68"/>
      <c r="QYA6" s="68"/>
      <c r="QYB6" s="68"/>
      <c r="QYC6" s="68"/>
      <c r="QYD6" s="68"/>
      <c r="QYE6" s="68"/>
      <c r="QYF6" s="68"/>
      <c r="QYG6" s="68"/>
      <c r="QYH6" s="68"/>
      <c r="QYI6" s="68"/>
      <c r="QYJ6" s="68"/>
      <c r="QYK6" s="68"/>
      <c r="QYL6" s="68"/>
      <c r="QYM6" s="68"/>
      <c r="QYN6" s="68"/>
      <c r="QYO6" s="68"/>
      <c r="QYP6" s="68"/>
      <c r="QYQ6" s="68"/>
      <c r="QYR6" s="68"/>
      <c r="QYS6" s="68"/>
      <c r="QYT6" s="68"/>
      <c r="QYU6" s="68"/>
      <c r="QYV6" s="68"/>
      <c r="QYW6" s="68"/>
      <c r="QYX6" s="68"/>
      <c r="QYY6" s="68"/>
      <c r="QYZ6" s="68"/>
      <c r="QZA6" s="68"/>
      <c r="QZB6" s="68"/>
      <c r="QZC6" s="68"/>
      <c r="QZD6" s="68"/>
      <c r="QZE6" s="68"/>
      <c r="QZF6" s="68"/>
      <c r="QZG6" s="68"/>
      <c r="QZH6" s="68"/>
      <c r="QZI6" s="68"/>
      <c r="QZJ6" s="68"/>
      <c r="QZK6" s="68"/>
      <c r="QZL6" s="68"/>
      <c r="QZM6" s="68"/>
      <c r="QZN6" s="68"/>
      <c r="QZO6" s="68"/>
      <c r="QZP6" s="68"/>
      <c r="QZQ6" s="68"/>
      <c r="QZR6" s="68"/>
      <c r="QZS6" s="68"/>
      <c r="QZT6" s="68"/>
      <c r="QZU6" s="68"/>
      <c r="QZV6" s="68"/>
      <c r="QZW6" s="68"/>
      <c r="QZX6" s="68"/>
      <c r="QZY6" s="68"/>
      <c r="QZZ6" s="68"/>
      <c r="RAA6" s="68"/>
      <c r="RAB6" s="68"/>
      <c r="RAC6" s="68"/>
      <c r="RAD6" s="68"/>
      <c r="RAE6" s="68"/>
      <c r="RAF6" s="68"/>
      <c r="RAG6" s="68"/>
      <c r="RAH6" s="68"/>
      <c r="RAI6" s="68"/>
      <c r="RAJ6" s="68"/>
      <c r="RAK6" s="68"/>
      <c r="RAL6" s="68"/>
      <c r="RAM6" s="68"/>
      <c r="RAN6" s="68"/>
      <c r="RAO6" s="68"/>
      <c r="RAP6" s="68"/>
      <c r="RAQ6" s="68"/>
      <c r="RAR6" s="68"/>
      <c r="RAS6" s="68"/>
      <c r="RAT6" s="68"/>
      <c r="RAU6" s="68"/>
      <c r="RAV6" s="68"/>
      <c r="RAW6" s="68"/>
      <c r="RAX6" s="68"/>
      <c r="RAY6" s="68"/>
      <c r="RAZ6" s="68"/>
      <c r="RBA6" s="68"/>
      <c r="RBB6" s="68"/>
      <c r="RBC6" s="68"/>
      <c r="RBD6" s="68"/>
      <c r="RBE6" s="68"/>
      <c r="RBF6" s="68"/>
      <c r="RBG6" s="68"/>
      <c r="RBH6" s="68"/>
      <c r="RBI6" s="68"/>
      <c r="RBJ6" s="68"/>
      <c r="RBK6" s="68"/>
      <c r="RBL6" s="68"/>
      <c r="RBM6" s="68"/>
      <c r="RBN6" s="68"/>
      <c r="RBO6" s="68"/>
      <c r="RBP6" s="68"/>
      <c r="RBQ6" s="68"/>
      <c r="RBR6" s="68"/>
      <c r="RBS6" s="68"/>
      <c r="RBT6" s="68"/>
      <c r="RBU6" s="68"/>
      <c r="RBV6" s="68"/>
      <c r="RBW6" s="68"/>
      <c r="RBX6" s="68"/>
      <c r="RBY6" s="68"/>
      <c r="RBZ6" s="68"/>
      <c r="RCA6" s="68"/>
      <c r="RCB6" s="68"/>
      <c r="RCC6" s="68"/>
      <c r="RCD6" s="68"/>
      <c r="RCE6" s="68"/>
      <c r="RCF6" s="68"/>
      <c r="RCG6" s="68"/>
      <c r="RCH6" s="68"/>
      <c r="RCI6" s="68"/>
      <c r="RCJ6" s="68"/>
      <c r="RCK6" s="68"/>
      <c r="RCL6" s="68"/>
      <c r="RCM6" s="68"/>
      <c r="RCN6" s="68"/>
      <c r="RCO6" s="68"/>
      <c r="RCP6" s="68"/>
      <c r="RCQ6" s="68"/>
      <c r="RCR6" s="68"/>
      <c r="RCS6" s="68"/>
      <c r="RCT6" s="68"/>
      <c r="RCU6" s="68"/>
      <c r="RCV6" s="68"/>
      <c r="RCW6" s="68"/>
      <c r="RCX6" s="68"/>
      <c r="RCY6" s="68"/>
      <c r="RCZ6" s="68"/>
      <c r="RDA6" s="68"/>
      <c r="RDB6" s="68"/>
      <c r="RDC6" s="68"/>
      <c r="RDD6" s="68"/>
      <c r="RDE6" s="68"/>
      <c r="RDF6" s="68"/>
      <c r="RDG6" s="68"/>
      <c r="RDH6" s="68"/>
      <c r="RDI6" s="68"/>
      <c r="RDJ6" s="68"/>
      <c r="RDK6" s="68"/>
      <c r="RDL6" s="68"/>
      <c r="RDM6" s="68"/>
      <c r="RDN6" s="68"/>
      <c r="RDO6" s="68"/>
      <c r="RDP6" s="68"/>
      <c r="RDQ6" s="68"/>
      <c r="RDR6" s="68"/>
      <c r="RDS6" s="68"/>
      <c r="RDT6" s="68"/>
      <c r="RDU6" s="68"/>
      <c r="RDV6" s="68"/>
      <c r="RDW6" s="68"/>
      <c r="RDX6" s="68"/>
      <c r="RDY6" s="68"/>
      <c r="RDZ6" s="68"/>
      <c r="REA6" s="68"/>
      <c r="REB6" s="68"/>
      <c r="REC6" s="68"/>
      <c r="RED6" s="68"/>
      <c r="REE6" s="68"/>
      <c r="REF6" s="68"/>
      <c r="REG6" s="68"/>
      <c r="REH6" s="68"/>
      <c r="REI6" s="68"/>
      <c r="REJ6" s="68"/>
      <c r="REK6" s="68"/>
      <c r="REL6" s="68"/>
      <c r="REM6" s="68"/>
      <c r="REN6" s="68"/>
      <c r="REO6" s="68"/>
      <c r="REP6" s="68"/>
      <c r="REQ6" s="68"/>
      <c r="RER6" s="68"/>
      <c r="RES6" s="68"/>
      <c r="RET6" s="68"/>
      <c r="REU6" s="68"/>
      <c r="REV6" s="68"/>
      <c r="REW6" s="68"/>
      <c r="REX6" s="68"/>
      <c r="REY6" s="68"/>
      <c r="REZ6" s="68"/>
      <c r="RFA6" s="68"/>
      <c r="RFB6" s="68"/>
      <c r="RFC6" s="68"/>
      <c r="RFD6" s="68"/>
      <c r="RFE6" s="68"/>
      <c r="RFF6" s="68"/>
      <c r="RFG6" s="68"/>
      <c r="RFH6" s="68"/>
      <c r="RFI6" s="68"/>
      <c r="RFJ6" s="68"/>
      <c r="RFK6" s="68"/>
      <c r="RFL6" s="68"/>
      <c r="RFM6" s="68"/>
      <c r="RFN6" s="68"/>
      <c r="RFO6" s="68"/>
      <c r="RFP6" s="68"/>
      <c r="RFQ6" s="68"/>
      <c r="RFR6" s="68"/>
      <c r="RFS6" s="68"/>
      <c r="RFT6" s="68"/>
      <c r="RFU6" s="68"/>
      <c r="RFV6" s="68"/>
      <c r="RFW6" s="68"/>
      <c r="RFX6" s="68"/>
      <c r="RFY6" s="68"/>
      <c r="RFZ6" s="68"/>
      <c r="RGA6" s="68"/>
      <c r="RGB6" s="68"/>
      <c r="RGC6" s="68"/>
      <c r="RGD6" s="68"/>
      <c r="RGE6" s="68"/>
      <c r="RGF6" s="68"/>
      <c r="RGG6" s="68"/>
      <c r="RGH6" s="68"/>
      <c r="RGI6" s="68"/>
      <c r="RGJ6" s="68"/>
      <c r="RGK6" s="68"/>
      <c r="RGL6" s="68"/>
      <c r="RGM6" s="68"/>
      <c r="RGN6" s="68"/>
      <c r="RGO6" s="68"/>
      <c r="RGP6" s="68"/>
      <c r="RGQ6" s="68"/>
      <c r="RGR6" s="68"/>
      <c r="RGS6" s="68"/>
      <c r="RGT6" s="68"/>
      <c r="RGU6" s="68"/>
      <c r="RGV6" s="68"/>
      <c r="RGW6" s="68"/>
      <c r="RGX6" s="68"/>
      <c r="RGY6" s="68"/>
      <c r="RGZ6" s="68"/>
      <c r="RHA6" s="68"/>
      <c r="RHB6" s="68"/>
      <c r="RHC6" s="68"/>
      <c r="RHD6" s="68"/>
      <c r="RHE6" s="68"/>
      <c r="RHF6" s="68"/>
      <c r="RHG6" s="68"/>
      <c r="RHH6" s="68"/>
      <c r="RHI6" s="68"/>
      <c r="RHJ6" s="68"/>
      <c r="RHK6" s="68"/>
      <c r="RHL6" s="68"/>
      <c r="RHM6" s="68"/>
      <c r="RHN6" s="68"/>
      <c r="RHO6" s="68"/>
      <c r="RHP6" s="68"/>
      <c r="RHQ6" s="68"/>
      <c r="RHR6" s="68"/>
      <c r="RHS6" s="68"/>
      <c r="RHT6" s="68"/>
      <c r="RHU6" s="68"/>
      <c r="RHV6" s="68"/>
      <c r="RHW6" s="68"/>
      <c r="RHX6" s="68"/>
      <c r="RHY6" s="68"/>
      <c r="RHZ6" s="68"/>
      <c r="RIA6" s="68"/>
      <c r="RIB6" s="68"/>
      <c r="RIC6" s="68"/>
      <c r="RID6" s="68"/>
      <c r="RIE6" s="68"/>
      <c r="RIF6" s="68"/>
      <c r="RIG6" s="68"/>
      <c r="RIH6" s="68"/>
      <c r="RII6" s="68"/>
      <c r="RIJ6" s="68"/>
      <c r="RIK6" s="68"/>
      <c r="RIL6" s="68"/>
      <c r="RIM6" s="68"/>
      <c r="RIN6" s="68"/>
      <c r="RIO6" s="68"/>
      <c r="RIP6" s="68"/>
      <c r="RIQ6" s="68"/>
      <c r="RIR6" s="68"/>
      <c r="RIS6" s="68"/>
      <c r="RIT6" s="68"/>
      <c r="RIU6" s="68"/>
      <c r="RIV6" s="68"/>
      <c r="RIW6" s="68"/>
      <c r="RIX6" s="68"/>
      <c r="RIY6" s="68"/>
      <c r="RIZ6" s="68"/>
      <c r="RJA6" s="68"/>
      <c r="RJB6" s="68"/>
      <c r="RJC6" s="68"/>
      <c r="RJD6" s="68"/>
      <c r="RJE6" s="68"/>
      <c r="RJF6" s="68"/>
      <c r="RJG6" s="68"/>
      <c r="RJH6" s="68"/>
      <c r="RJI6" s="68"/>
      <c r="RJJ6" s="68"/>
      <c r="RJK6" s="68"/>
      <c r="RJL6" s="68"/>
      <c r="RJM6" s="68"/>
      <c r="RJN6" s="68"/>
      <c r="RJO6" s="68"/>
      <c r="RJP6" s="68"/>
      <c r="RJQ6" s="68"/>
      <c r="RJR6" s="68"/>
      <c r="RJS6" s="68"/>
      <c r="RJT6" s="68"/>
      <c r="RJU6" s="68"/>
      <c r="RJV6" s="68"/>
      <c r="RJW6" s="68"/>
      <c r="RJX6" s="68"/>
      <c r="RJY6" s="68"/>
      <c r="RJZ6" s="68"/>
      <c r="RKA6" s="68"/>
      <c r="RKB6" s="68"/>
      <c r="RKC6" s="68"/>
      <c r="RKD6" s="68"/>
      <c r="RKE6" s="68"/>
      <c r="RKF6" s="68"/>
      <c r="RKG6" s="68"/>
      <c r="RKH6" s="68"/>
      <c r="RKI6" s="68"/>
      <c r="RKJ6" s="68"/>
      <c r="RKK6" s="68"/>
      <c r="RKL6" s="68"/>
      <c r="RKM6" s="68"/>
      <c r="RKN6" s="68"/>
      <c r="RKO6" s="68"/>
      <c r="RKP6" s="68"/>
      <c r="RKQ6" s="68"/>
      <c r="RKR6" s="68"/>
      <c r="RKS6" s="68"/>
      <c r="RKT6" s="68"/>
      <c r="RKU6" s="68"/>
      <c r="RKV6" s="68"/>
      <c r="RKW6" s="68"/>
      <c r="RKX6" s="68"/>
      <c r="RKY6" s="68"/>
      <c r="RKZ6" s="68"/>
      <c r="RLA6" s="68"/>
      <c r="RLB6" s="68"/>
      <c r="RLC6" s="68"/>
      <c r="RLD6" s="68"/>
      <c r="RLE6" s="68"/>
      <c r="RLF6" s="68"/>
      <c r="RLG6" s="68"/>
      <c r="RLH6" s="68"/>
      <c r="RLI6" s="68"/>
      <c r="RLJ6" s="68"/>
      <c r="RLK6" s="68"/>
      <c r="RLL6" s="68"/>
      <c r="RLM6" s="68"/>
      <c r="RLN6" s="68"/>
      <c r="RLO6" s="68"/>
      <c r="RLP6" s="68"/>
      <c r="RLQ6" s="68"/>
      <c r="RLR6" s="68"/>
      <c r="RLS6" s="68"/>
      <c r="RLT6" s="68"/>
      <c r="RLU6" s="68"/>
      <c r="RLV6" s="68"/>
      <c r="RLW6" s="68"/>
      <c r="RLX6" s="68"/>
      <c r="RLY6" s="68"/>
      <c r="RLZ6" s="68"/>
      <c r="RMA6" s="68"/>
      <c r="RMB6" s="68"/>
      <c r="RMC6" s="68"/>
      <c r="RMD6" s="68"/>
      <c r="RME6" s="68"/>
      <c r="RMF6" s="68"/>
      <c r="RMG6" s="68"/>
      <c r="RMH6" s="68"/>
      <c r="RMI6" s="68"/>
      <c r="RMJ6" s="68"/>
      <c r="RMK6" s="68"/>
      <c r="RML6" s="68"/>
      <c r="RMM6" s="68"/>
      <c r="RMN6" s="68"/>
      <c r="RMO6" s="68"/>
      <c r="RMP6" s="68"/>
      <c r="RMQ6" s="68"/>
      <c r="RMR6" s="68"/>
      <c r="RMS6" s="68"/>
      <c r="RMT6" s="68"/>
      <c r="RMU6" s="68"/>
      <c r="RMV6" s="68"/>
      <c r="RMW6" s="68"/>
      <c r="RMX6" s="68"/>
      <c r="RMY6" s="68"/>
      <c r="RMZ6" s="68"/>
      <c r="RNA6" s="68"/>
      <c r="RNB6" s="68"/>
      <c r="RNC6" s="68"/>
      <c r="RND6" s="68"/>
      <c r="RNE6" s="68"/>
      <c r="RNF6" s="68"/>
      <c r="RNG6" s="68"/>
      <c r="RNH6" s="68"/>
      <c r="RNI6" s="68"/>
      <c r="RNJ6" s="68"/>
      <c r="RNK6" s="68"/>
      <c r="RNL6" s="68"/>
      <c r="RNM6" s="68"/>
      <c r="RNN6" s="68"/>
      <c r="RNO6" s="68"/>
      <c r="RNP6" s="68"/>
      <c r="RNQ6" s="68"/>
      <c r="RNR6" s="68"/>
      <c r="RNS6" s="68"/>
      <c r="RNT6" s="68"/>
      <c r="RNU6" s="68"/>
      <c r="RNV6" s="68"/>
      <c r="RNW6" s="68"/>
      <c r="RNX6" s="68"/>
      <c r="RNY6" s="68"/>
      <c r="RNZ6" s="68"/>
      <c r="ROA6" s="68"/>
      <c r="ROB6" s="68"/>
      <c r="ROC6" s="68"/>
      <c r="ROD6" s="68"/>
      <c r="ROE6" s="68"/>
      <c r="ROF6" s="68"/>
      <c r="ROG6" s="68"/>
      <c r="ROH6" s="68"/>
      <c r="ROI6" s="68"/>
      <c r="ROJ6" s="68"/>
      <c r="ROK6" s="68"/>
      <c r="ROL6" s="68"/>
      <c r="ROM6" s="68"/>
      <c r="RON6" s="68"/>
      <c r="ROO6" s="68"/>
      <c r="ROP6" s="68"/>
      <c r="ROQ6" s="68"/>
      <c r="ROR6" s="68"/>
      <c r="ROS6" s="68"/>
      <c r="ROT6" s="68"/>
      <c r="ROU6" s="68"/>
      <c r="ROV6" s="68"/>
      <c r="ROW6" s="68"/>
      <c r="ROX6" s="68"/>
      <c r="ROY6" s="68"/>
      <c r="ROZ6" s="68"/>
      <c r="RPA6" s="68"/>
      <c r="RPB6" s="68"/>
      <c r="RPC6" s="68"/>
      <c r="RPD6" s="68"/>
      <c r="RPE6" s="68"/>
      <c r="RPF6" s="68"/>
      <c r="RPG6" s="68"/>
      <c r="RPH6" s="68"/>
      <c r="RPI6" s="68"/>
      <c r="RPJ6" s="68"/>
      <c r="RPK6" s="68"/>
      <c r="RPL6" s="68"/>
      <c r="RPM6" s="68"/>
      <c r="RPN6" s="68"/>
      <c r="RPO6" s="68"/>
      <c r="RPP6" s="68"/>
      <c r="RPQ6" s="68"/>
      <c r="RPR6" s="68"/>
      <c r="RPS6" s="68"/>
      <c r="RPT6" s="68"/>
      <c r="RPU6" s="68"/>
      <c r="RPV6" s="68"/>
      <c r="RPW6" s="68"/>
      <c r="RPX6" s="68"/>
      <c r="RPY6" s="68"/>
      <c r="RPZ6" s="68"/>
      <c r="RQA6" s="68"/>
      <c r="RQB6" s="68"/>
      <c r="RQC6" s="68"/>
      <c r="RQD6" s="68"/>
      <c r="RQE6" s="68"/>
      <c r="RQF6" s="68"/>
      <c r="RQG6" s="68"/>
      <c r="RQH6" s="68"/>
      <c r="RQI6" s="68"/>
      <c r="RQJ6" s="68"/>
      <c r="RQK6" s="68"/>
      <c r="RQL6" s="68"/>
      <c r="RQM6" s="68"/>
      <c r="RQN6" s="68"/>
      <c r="RQO6" s="68"/>
      <c r="RQP6" s="68"/>
      <c r="RQQ6" s="68"/>
      <c r="RQR6" s="68"/>
      <c r="RQS6" s="68"/>
      <c r="RQT6" s="68"/>
      <c r="RQU6" s="68"/>
      <c r="RQV6" s="68"/>
      <c r="RQW6" s="68"/>
      <c r="RQX6" s="68"/>
      <c r="RQY6" s="68"/>
      <c r="RQZ6" s="68"/>
      <c r="RRA6" s="68"/>
      <c r="RRB6" s="68"/>
      <c r="RRC6" s="68"/>
      <c r="RRD6" s="68"/>
      <c r="RRE6" s="68"/>
      <c r="RRF6" s="68"/>
      <c r="RRG6" s="68"/>
      <c r="RRH6" s="68"/>
      <c r="RRI6" s="68"/>
      <c r="RRJ6" s="68"/>
      <c r="RRK6" s="68"/>
      <c r="RRL6" s="68"/>
      <c r="RRM6" s="68"/>
      <c r="RRN6" s="68"/>
      <c r="RRO6" s="68"/>
      <c r="RRP6" s="68"/>
      <c r="RRQ6" s="68"/>
      <c r="RRR6" s="68"/>
      <c r="RRS6" s="68"/>
      <c r="RRT6" s="68"/>
      <c r="RRU6" s="68"/>
      <c r="RRV6" s="68"/>
      <c r="RRW6" s="68"/>
      <c r="RRX6" s="68"/>
      <c r="RRY6" s="68"/>
      <c r="RRZ6" s="68"/>
      <c r="RSA6" s="68"/>
      <c r="RSB6" s="68"/>
      <c r="RSC6" s="68"/>
      <c r="RSD6" s="68"/>
      <c r="RSE6" s="68"/>
      <c r="RSF6" s="68"/>
      <c r="RSG6" s="68"/>
      <c r="RSH6" s="68"/>
      <c r="RSI6" s="68"/>
      <c r="RSJ6" s="68"/>
      <c r="RSK6" s="68"/>
      <c r="RSL6" s="68"/>
      <c r="RSM6" s="68"/>
      <c r="RSN6" s="68"/>
      <c r="RSO6" s="68"/>
      <c r="RSP6" s="68"/>
      <c r="RSQ6" s="68"/>
      <c r="RSR6" s="68"/>
      <c r="RSS6" s="68"/>
      <c r="RST6" s="68"/>
      <c r="RSU6" s="68"/>
      <c r="RSV6" s="68"/>
      <c r="RSW6" s="68"/>
      <c r="RSX6" s="68"/>
      <c r="RSY6" s="68"/>
      <c r="RSZ6" s="68"/>
      <c r="RTA6" s="68"/>
      <c r="RTB6" s="68"/>
      <c r="RTC6" s="68"/>
      <c r="RTD6" s="68"/>
      <c r="RTE6" s="68"/>
      <c r="RTF6" s="68"/>
      <c r="RTG6" s="68"/>
      <c r="RTH6" s="68"/>
      <c r="RTI6" s="68"/>
      <c r="RTJ6" s="68"/>
      <c r="RTK6" s="68"/>
      <c r="RTL6" s="68"/>
      <c r="RTM6" s="68"/>
      <c r="RTN6" s="68"/>
      <c r="RTO6" s="68"/>
      <c r="RTP6" s="68"/>
      <c r="RTQ6" s="68"/>
      <c r="RTR6" s="68"/>
      <c r="RTS6" s="68"/>
      <c r="RTT6" s="68"/>
      <c r="RTU6" s="68"/>
      <c r="RTV6" s="68"/>
      <c r="RTW6" s="68"/>
      <c r="RTX6" s="68"/>
      <c r="RTY6" s="68"/>
      <c r="RTZ6" s="68"/>
      <c r="RUA6" s="68"/>
      <c r="RUB6" s="68"/>
      <c r="RUC6" s="68"/>
      <c r="RUD6" s="68"/>
      <c r="RUE6" s="68"/>
      <c r="RUF6" s="68"/>
      <c r="RUG6" s="68"/>
      <c r="RUH6" s="68"/>
      <c r="RUI6" s="68"/>
      <c r="RUJ6" s="68"/>
      <c r="RUK6" s="68"/>
      <c r="RUL6" s="68"/>
      <c r="RUM6" s="68"/>
      <c r="RUN6" s="68"/>
      <c r="RUO6" s="68"/>
      <c r="RUP6" s="68"/>
      <c r="RUQ6" s="68"/>
      <c r="RUR6" s="68"/>
      <c r="RUS6" s="68"/>
      <c r="RUT6" s="68"/>
      <c r="RUU6" s="68"/>
      <c r="RUV6" s="68"/>
      <c r="RUW6" s="68"/>
      <c r="RUX6" s="68"/>
      <c r="RUY6" s="68"/>
      <c r="RUZ6" s="68"/>
      <c r="RVA6" s="68"/>
      <c r="RVB6" s="68"/>
      <c r="RVC6" s="68"/>
      <c r="RVD6" s="68"/>
      <c r="RVE6" s="68"/>
      <c r="RVF6" s="68"/>
      <c r="RVG6" s="68"/>
      <c r="RVH6" s="68"/>
      <c r="RVI6" s="68"/>
      <c r="RVJ6" s="68"/>
      <c r="RVK6" s="68"/>
      <c r="RVL6" s="68"/>
      <c r="RVM6" s="68"/>
      <c r="RVN6" s="68"/>
      <c r="RVO6" s="68"/>
      <c r="RVP6" s="68"/>
      <c r="RVQ6" s="68"/>
      <c r="RVR6" s="68"/>
      <c r="RVS6" s="68"/>
      <c r="RVT6" s="68"/>
      <c r="RVU6" s="68"/>
      <c r="RVV6" s="68"/>
      <c r="RVW6" s="68"/>
      <c r="RVX6" s="68"/>
      <c r="RVY6" s="68"/>
      <c r="RVZ6" s="68"/>
      <c r="RWA6" s="68"/>
      <c r="RWB6" s="68"/>
      <c r="RWC6" s="68"/>
      <c r="RWD6" s="68"/>
      <c r="RWE6" s="68"/>
      <c r="RWF6" s="68"/>
      <c r="RWG6" s="68"/>
      <c r="RWH6" s="68"/>
      <c r="RWI6" s="68"/>
      <c r="RWJ6" s="68"/>
      <c r="RWK6" s="68"/>
      <c r="RWL6" s="68"/>
      <c r="RWM6" s="68"/>
      <c r="RWN6" s="68"/>
      <c r="RWO6" s="68"/>
      <c r="RWP6" s="68"/>
      <c r="RWQ6" s="68"/>
      <c r="RWR6" s="68"/>
      <c r="RWS6" s="68"/>
      <c r="RWT6" s="68"/>
      <c r="RWU6" s="68"/>
      <c r="RWV6" s="68"/>
      <c r="RWW6" s="68"/>
      <c r="RWX6" s="68"/>
      <c r="RWY6" s="68"/>
      <c r="RWZ6" s="68"/>
      <c r="RXA6" s="68"/>
      <c r="RXB6" s="68"/>
      <c r="RXC6" s="68"/>
      <c r="RXD6" s="68"/>
      <c r="RXE6" s="68"/>
      <c r="RXF6" s="68"/>
      <c r="RXG6" s="68"/>
      <c r="RXH6" s="68"/>
      <c r="RXI6" s="68"/>
      <c r="RXJ6" s="68"/>
      <c r="RXK6" s="68"/>
      <c r="RXL6" s="68"/>
      <c r="RXM6" s="68"/>
      <c r="RXN6" s="68"/>
      <c r="RXO6" s="68"/>
      <c r="RXP6" s="68"/>
      <c r="RXQ6" s="68"/>
      <c r="RXR6" s="68"/>
      <c r="RXS6" s="68"/>
      <c r="RXT6" s="68"/>
      <c r="RXU6" s="68"/>
      <c r="RXV6" s="68"/>
      <c r="RXW6" s="68"/>
      <c r="RXX6" s="68"/>
      <c r="RXY6" s="68"/>
      <c r="RXZ6" s="68"/>
      <c r="RYA6" s="68"/>
      <c r="RYB6" s="68"/>
      <c r="RYC6" s="68"/>
      <c r="RYD6" s="68"/>
      <c r="RYE6" s="68"/>
      <c r="RYF6" s="68"/>
      <c r="RYG6" s="68"/>
      <c r="RYH6" s="68"/>
      <c r="RYI6" s="68"/>
      <c r="RYJ6" s="68"/>
      <c r="RYK6" s="68"/>
      <c r="RYL6" s="68"/>
      <c r="RYM6" s="68"/>
      <c r="RYN6" s="68"/>
      <c r="RYO6" s="68"/>
      <c r="RYP6" s="68"/>
      <c r="RYQ6" s="68"/>
      <c r="RYR6" s="68"/>
      <c r="RYS6" s="68"/>
      <c r="RYT6" s="68"/>
      <c r="RYU6" s="68"/>
      <c r="RYV6" s="68"/>
      <c r="RYW6" s="68"/>
      <c r="RYX6" s="68"/>
      <c r="RYY6" s="68"/>
      <c r="RYZ6" s="68"/>
      <c r="RZA6" s="68"/>
      <c r="RZB6" s="68"/>
      <c r="RZC6" s="68"/>
      <c r="RZD6" s="68"/>
      <c r="RZE6" s="68"/>
      <c r="RZF6" s="68"/>
      <c r="RZG6" s="68"/>
      <c r="RZH6" s="68"/>
      <c r="RZI6" s="68"/>
      <c r="RZJ6" s="68"/>
      <c r="RZK6" s="68"/>
      <c r="RZL6" s="68"/>
      <c r="RZM6" s="68"/>
      <c r="RZN6" s="68"/>
      <c r="RZO6" s="68"/>
      <c r="RZP6" s="68"/>
      <c r="RZQ6" s="68"/>
      <c r="RZR6" s="68"/>
      <c r="RZS6" s="68"/>
      <c r="RZT6" s="68"/>
      <c r="RZU6" s="68"/>
      <c r="RZV6" s="68"/>
      <c r="RZW6" s="68"/>
      <c r="RZX6" s="68"/>
      <c r="RZY6" s="68"/>
      <c r="RZZ6" s="68"/>
      <c r="SAA6" s="68"/>
      <c r="SAB6" s="68"/>
      <c r="SAC6" s="68"/>
      <c r="SAD6" s="68"/>
      <c r="SAE6" s="68"/>
      <c r="SAF6" s="68"/>
      <c r="SAG6" s="68"/>
      <c r="SAH6" s="68"/>
      <c r="SAI6" s="68"/>
      <c r="SAJ6" s="68"/>
      <c r="SAK6" s="68"/>
      <c r="SAL6" s="68"/>
      <c r="SAM6" s="68"/>
      <c r="SAN6" s="68"/>
      <c r="SAO6" s="68"/>
      <c r="SAP6" s="68"/>
      <c r="SAQ6" s="68"/>
      <c r="SAR6" s="68"/>
      <c r="SAS6" s="68"/>
      <c r="SAT6" s="68"/>
      <c r="SAU6" s="68"/>
      <c r="SAV6" s="68"/>
      <c r="SAW6" s="68"/>
      <c r="SAX6" s="68"/>
      <c r="SAY6" s="68"/>
      <c r="SAZ6" s="68"/>
      <c r="SBA6" s="68"/>
      <c r="SBB6" s="68"/>
      <c r="SBC6" s="68"/>
      <c r="SBD6" s="68"/>
      <c r="SBE6" s="68"/>
      <c r="SBF6" s="68"/>
      <c r="SBG6" s="68"/>
      <c r="SBH6" s="68"/>
      <c r="SBI6" s="68"/>
      <c r="SBJ6" s="68"/>
      <c r="SBK6" s="68"/>
      <c r="SBL6" s="68"/>
      <c r="SBM6" s="68"/>
      <c r="SBN6" s="68"/>
      <c r="SBO6" s="68"/>
      <c r="SBP6" s="68"/>
      <c r="SBQ6" s="68"/>
      <c r="SBR6" s="68"/>
      <c r="SBS6" s="68"/>
      <c r="SBT6" s="68"/>
      <c r="SBU6" s="68"/>
      <c r="SBV6" s="68"/>
      <c r="SBW6" s="68"/>
      <c r="SBX6" s="68"/>
      <c r="SBY6" s="68"/>
      <c r="SBZ6" s="68"/>
      <c r="SCA6" s="68"/>
      <c r="SCB6" s="68"/>
      <c r="SCC6" s="68"/>
      <c r="SCD6" s="68"/>
      <c r="SCE6" s="68"/>
      <c r="SCF6" s="68"/>
      <c r="SCG6" s="68"/>
      <c r="SCH6" s="68"/>
      <c r="SCI6" s="68"/>
      <c r="SCJ6" s="68"/>
      <c r="SCK6" s="68"/>
      <c r="SCL6" s="68"/>
      <c r="SCM6" s="68"/>
      <c r="SCN6" s="68"/>
      <c r="SCO6" s="68"/>
      <c r="SCP6" s="68"/>
      <c r="SCQ6" s="68"/>
      <c r="SCR6" s="68"/>
      <c r="SCS6" s="68"/>
      <c r="SCT6" s="68"/>
      <c r="SCU6" s="68"/>
      <c r="SCV6" s="68"/>
      <c r="SCW6" s="68"/>
      <c r="SCX6" s="68"/>
      <c r="SCY6" s="68"/>
      <c r="SCZ6" s="68"/>
      <c r="SDA6" s="68"/>
      <c r="SDB6" s="68"/>
      <c r="SDC6" s="68"/>
      <c r="SDD6" s="68"/>
      <c r="SDE6" s="68"/>
      <c r="SDF6" s="68"/>
      <c r="SDG6" s="68"/>
      <c r="SDH6" s="68"/>
      <c r="SDI6" s="68"/>
      <c r="SDJ6" s="68"/>
      <c r="SDK6" s="68"/>
      <c r="SDL6" s="68"/>
      <c r="SDM6" s="68"/>
      <c r="SDN6" s="68"/>
      <c r="SDO6" s="68"/>
      <c r="SDP6" s="68"/>
      <c r="SDQ6" s="68"/>
      <c r="SDR6" s="68"/>
      <c r="SDS6" s="68"/>
      <c r="SDT6" s="68"/>
      <c r="SDU6" s="68"/>
      <c r="SDV6" s="68"/>
      <c r="SDW6" s="68"/>
      <c r="SDX6" s="68"/>
      <c r="SDY6" s="68"/>
      <c r="SDZ6" s="68"/>
      <c r="SEA6" s="68"/>
      <c r="SEB6" s="68"/>
      <c r="SEC6" s="68"/>
      <c r="SED6" s="68"/>
      <c r="SEE6" s="68"/>
      <c r="SEF6" s="68"/>
      <c r="SEG6" s="68"/>
      <c r="SEH6" s="68"/>
      <c r="SEI6" s="68"/>
      <c r="SEJ6" s="68"/>
      <c r="SEK6" s="68"/>
      <c r="SEL6" s="68"/>
      <c r="SEM6" s="68"/>
      <c r="SEN6" s="68"/>
      <c r="SEO6" s="68"/>
      <c r="SEP6" s="68"/>
      <c r="SEQ6" s="68"/>
      <c r="SER6" s="68"/>
      <c r="SES6" s="68"/>
      <c r="SET6" s="68"/>
      <c r="SEU6" s="68"/>
      <c r="SEV6" s="68"/>
      <c r="SEW6" s="68"/>
      <c r="SEX6" s="68"/>
      <c r="SEY6" s="68"/>
      <c r="SEZ6" s="68"/>
      <c r="SFA6" s="68"/>
      <c r="SFB6" s="68"/>
      <c r="SFC6" s="68"/>
      <c r="SFD6" s="68"/>
      <c r="SFE6" s="68"/>
      <c r="SFF6" s="68"/>
      <c r="SFG6" s="68"/>
      <c r="SFH6" s="68"/>
      <c r="SFI6" s="68"/>
      <c r="SFJ6" s="68"/>
      <c r="SFK6" s="68"/>
      <c r="SFL6" s="68"/>
      <c r="SFM6" s="68"/>
      <c r="SFN6" s="68"/>
      <c r="SFO6" s="68"/>
      <c r="SFP6" s="68"/>
      <c r="SFQ6" s="68"/>
      <c r="SFR6" s="68"/>
      <c r="SFS6" s="68"/>
      <c r="SFT6" s="68"/>
      <c r="SFU6" s="68"/>
      <c r="SFV6" s="68"/>
      <c r="SFW6" s="68"/>
      <c r="SFX6" s="68"/>
      <c r="SFY6" s="68"/>
      <c r="SFZ6" s="68"/>
      <c r="SGA6" s="68"/>
      <c r="SGB6" s="68"/>
      <c r="SGC6" s="68"/>
      <c r="SGD6" s="68"/>
      <c r="SGE6" s="68"/>
      <c r="SGF6" s="68"/>
      <c r="SGG6" s="68"/>
      <c r="SGH6" s="68"/>
      <c r="SGI6" s="68"/>
      <c r="SGJ6" s="68"/>
      <c r="SGK6" s="68"/>
      <c r="SGL6" s="68"/>
      <c r="SGM6" s="68"/>
      <c r="SGN6" s="68"/>
      <c r="SGO6" s="68"/>
      <c r="SGP6" s="68"/>
      <c r="SGQ6" s="68"/>
      <c r="SGR6" s="68"/>
      <c r="SGS6" s="68"/>
      <c r="SGT6" s="68"/>
      <c r="SGU6" s="68"/>
      <c r="SGV6" s="68"/>
      <c r="SGW6" s="68"/>
      <c r="SGX6" s="68"/>
      <c r="SGY6" s="68"/>
      <c r="SGZ6" s="68"/>
      <c r="SHA6" s="68"/>
      <c r="SHB6" s="68"/>
      <c r="SHC6" s="68"/>
      <c r="SHD6" s="68"/>
      <c r="SHE6" s="68"/>
      <c r="SHF6" s="68"/>
      <c r="SHG6" s="68"/>
      <c r="SHH6" s="68"/>
      <c r="SHI6" s="68"/>
      <c r="SHJ6" s="68"/>
      <c r="SHK6" s="68"/>
      <c r="SHL6" s="68"/>
      <c r="SHM6" s="68"/>
      <c r="SHN6" s="68"/>
      <c r="SHO6" s="68"/>
      <c r="SHP6" s="68"/>
      <c r="SHQ6" s="68"/>
      <c r="SHR6" s="68"/>
      <c r="SHS6" s="68"/>
      <c r="SHT6" s="68"/>
      <c r="SHU6" s="68"/>
      <c r="SHV6" s="68"/>
      <c r="SHW6" s="68"/>
      <c r="SHX6" s="68"/>
      <c r="SHY6" s="68"/>
      <c r="SHZ6" s="68"/>
      <c r="SIA6" s="68"/>
      <c r="SIB6" s="68"/>
      <c r="SIC6" s="68"/>
      <c r="SID6" s="68"/>
      <c r="SIE6" s="68"/>
      <c r="SIF6" s="68"/>
      <c r="SIG6" s="68"/>
      <c r="SIH6" s="68"/>
      <c r="SII6" s="68"/>
      <c r="SIJ6" s="68"/>
      <c r="SIK6" s="68"/>
      <c r="SIL6" s="68"/>
      <c r="SIM6" s="68"/>
      <c r="SIN6" s="68"/>
      <c r="SIO6" s="68"/>
      <c r="SIP6" s="68"/>
      <c r="SIQ6" s="68"/>
      <c r="SIR6" s="68"/>
      <c r="SIS6" s="68"/>
      <c r="SIT6" s="68"/>
      <c r="SIU6" s="68"/>
      <c r="SIV6" s="68"/>
      <c r="SIW6" s="68"/>
      <c r="SIX6" s="68"/>
      <c r="SIY6" s="68"/>
      <c r="SIZ6" s="68"/>
      <c r="SJA6" s="68"/>
      <c r="SJB6" s="68"/>
      <c r="SJC6" s="68"/>
      <c r="SJD6" s="68"/>
      <c r="SJE6" s="68"/>
      <c r="SJF6" s="68"/>
      <c r="SJG6" s="68"/>
      <c r="SJH6" s="68"/>
      <c r="SJI6" s="68"/>
      <c r="SJJ6" s="68"/>
      <c r="SJK6" s="68"/>
      <c r="SJL6" s="68"/>
      <c r="SJM6" s="68"/>
      <c r="SJN6" s="68"/>
      <c r="SJO6" s="68"/>
      <c r="SJP6" s="68"/>
      <c r="SJQ6" s="68"/>
      <c r="SJR6" s="68"/>
      <c r="SJS6" s="68"/>
      <c r="SJT6" s="68"/>
      <c r="SJU6" s="68"/>
      <c r="SJV6" s="68"/>
      <c r="SJW6" s="68"/>
      <c r="SJX6" s="68"/>
      <c r="SJY6" s="68"/>
      <c r="SJZ6" s="68"/>
      <c r="SKA6" s="68"/>
      <c r="SKB6" s="68"/>
      <c r="SKC6" s="68"/>
      <c r="SKD6" s="68"/>
      <c r="SKE6" s="68"/>
      <c r="SKF6" s="68"/>
      <c r="SKG6" s="68"/>
      <c r="SKH6" s="68"/>
      <c r="SKI6" s="68"/>
      <c r="SKJ6" s="68"/>
      <c r="SKK6" s="68"/>
      <c r="SKL6" s="68"/>
      <c r="SKM6" s="68"/>
      <c r="SKN6" s="68"/>
      <c r="SKO6" s="68"/>
      <c r="SKP6" s="68"/>
      <c r="SKQ6" s="68"/>
      <c r="SKR6" s="68"/>
      <c r="SKS6" s="68"/>
      <c r="SKT6" s="68"/>
      <c r="SKU6" s="68"/>
      <c r="SKV6" s="68"/>
      <c r="SKW6" s="68"/>
      <c r="SKX6" s="68"/>
      <c r="SKY6" s="68"/>
      <c r="SKZ6" s="68"/>
      <c r="SLA6" s="68"/>
      <c r="SLB6" s="68"/>
      <c r="SLC6" s="68"/>
      <c r="SLD6" s="68"/>
      <c r="SLE6" s="68"/>
      <c r="SLF6" s="68"/>
      <c r="SLG6" s="68"/>
      <c r="SLH6" s="68"/>
      <c r="SLI6" s="68"/>
      <c r="SLJ6" s="68"/>
      <c r="SLK6" s="68"/>
      <c r="SLL6" s="68"/>
      <c r="SLM6" s="68"/>
      <c r="SLN6" s="68"/>
      <c r="SLO6" s="68"/>
      <c r="SLP6" s="68"/>
      <c r="SLQ6" s="68"/>
      <c r="SLR6" s="68"/>
      <c r="SLS6" s="68"/>
      <c r="SLT6" s="68"/>
      <c r="SLU6" s="68"/>
      <c r="SLV6" s="68"/>
      <c r="SLW6" s="68"/>
      <c r="SLX6" s="68"/>
      <c r="SLY6" s="68"/>
      <c r="SLZ6" s="68"/>
      <c r="SMA6" s="68"/>
      <c r="SMB6" s="68"/>
      <c r="SMC6" s="68"/>
      <c r="SMD6" s="68"/>
      <c r="SME6" s="68"/>
      <c r="SMF6" s="68"/>
      <c r="SMG6" s="68"/>
      <c r="SMH6" s="68"/>
      <c r="SMI6" s="68"/>
      <c r="SMJ6" s="68"/>
      <c r="SMK6" s="68"/>
      <c r="SML6" s="68"/>
      <c r="SMM6" s="68"/>
      <c r="SMN6" s="68"/>
      <c r="SMO6" s="68"/>
      <c r="SMP6" s="68"/>
      <c r="SMQ6" s="68"/>
      <c r="SMR6" s="68"/>
      <c r="SMS6" s="68"/>
      <c r="SMT6" s="68"/>
      <c r="SMU6" s="68"/>
      <c r="SMV6" s="68"/>
      <c r="SMW6" s="68"/>
      <c r="SMX6" s="68"/>
      <c r="SMY6" s="68"/>
      <c r="SMZ6" s="68"/>
      <c r="SNA6" s="68"/>
      <c r="SNB6" s="68"/>
      <c r="SNC6" s="68"/>
      <c r="SND6" s="68"/>
      <c r="SNE6" s="68"/>
      <c r="SNF6" s="68"/>
      <c r="SNG6" s="68"/>
      <c r="SNH6" s="68"/>
      <c r="SNI6" s="68"/>
      <c r="SNJ6" s="68"/>
      <c r="SNK6" s="68"/>
      <c r="SNL6" s="68"/>
      <c r="SNM6" s="68"/>
      <c r="SNN6" s="68"/>
      <c r="SNO6" s="68"/>
      <c r="SNP6" s="68"/>
      <c r="SNQ6" s="68"/>
      <c r="SNR6" s="68"/>
      <c r="SNS6" s="68"/>
      <c r="SNT6" s="68"/>
      <c r="SNU6" s="68"/>
      <c r="SNV6" s="68"/>
      <c r="SNW6" s="68"/>
      <c r="SNX6" s="68"/>
      <c r="SNY6" s="68"/>
      <c r="SNZ6" s="68"/>
      <c r="SOA6" s="68"/>
      <c r="SOB6" s="68"/>
      <c r="SOC6" s="68"/>
      <c r="SOD6" s="68"/>
      <c r="SOE6" s="68"/>
      <c r="SOF6" s="68"/>
      <c r="SOG6" s="68"/>
      <c r="SOH6" s="68"/>
      <c r="SOI6" s="68"/>
      <c r="SOJ6" s="68"/>
      <c r="SOK6" s="68"/>
      <c r="SOL6" s="68"/>
      <c r="SOM6" s="68"/>
      <c r="SON6" s="68"/>
      <c r="SOO6" s="68"/>
      <c r="SOP6" s="68"/>
      <c r="SOQ6" s="68"/>
      <c r="SOR6" s="68"/>
      <c r="SOS6" s="68"/>
      <c r="SOT6" s="68"/>
      <c r="SOU6" s="68"/>
      <c r="SOV6" s="68"/>
      <c r="SOW6" s="68"/>
      <c r="SOX6" s="68"/>
      <c r="SOY6" s="68"/>
      <c r="SOZ6" s="68"/>
      <c r="SPA6" s="68"/>
      <c r="SPB6" s="68"/>
      <c r="SPC6" s="68"/>
      <c r="SPD6" s="68"/>
      <c r="SPE6" s="68"/>
      <c r="SPF6" s="68"/>
      <c r="SPG6" s="68"/>
      <c r="SPH6" s="68"/>
      <c r="SPI6" s="68"/>
      <c r="SPJ6" s="68"/>
      <c r="SPK6" s="68"/>
      <c r="SPL6" s="68"/>
      <c r="SPM6" s="68"/>
      <c r="SPN6" s="68"/>
      <c r="SPO6" s="68"/>
      <c r="SPP6" s="68"/>
      <c r="SPQ6" s="68"/>
      <c r="SPR6" s="68"/>
      <c r="SPS6" s="68"/>
      <c r="SPT6" s="68"/>
      <c r="SPU6" s="68"/>
      <c r="SPV6" s="68"/>
      <c r="SPW6" s="68"/>
      <c r="SPX6" s="68"/>
      <c r="SPY6" s="68"/>
      <c r="SPZ6" s="68"/>
      <c r="SQA6" s="68"/>
      <c r="SQB6" s="68"/>
      <c r="SQC6" s="68"/>
      <c r="SQD6" s="68"/>
      <c r="SQE6" s="68"/>
      <c r="SQF6" s="68"/>
      <c r="SQG6" s="68"/>
      <c r="SQH6" s="68"/>
      <c r="SQI6" s="68"/>
      <c r="SQJ6" s="68"/>
      <c r="SQK6" s="68"/>
      <c r="SQL6" s="68"/>
      <c r="SQM6" s="68"/>
      <c r="SQN6" s="68"/>
      <c r="SQO6" s="68"/>
      <c r="SQP6" s="68"/>
      <c r="SQQ6" s="68"/>
      <c r="SQR6" s="68"/>
      <c r="SQS6" s="68"/>
      <c r="SQT6" s="68"/>
      <c r="SQU6" s="68"/>
      <c r="SQV6" s="68"/>
      <c r="SQW6" s="68"/>
      <c r="SQX6" s="68"/>
      <c r="SQY6" s="68"/>
      <c r="SQZ6" s="68"/>
      <c r="SRA6" s="68"/>
      <c r="SRB6" s="68"/>
      <c r="SRC6" s="68"/>
      <c r="SRD6" s="68"/>
      <c r="SRE6" s="68"/>
      <c r="SRF6" s="68"/>
      <c r="SRG6" s="68"/>
      <c r="SRH6" s="68"/>
      <c r="SRI6" s="68"/>
      <c r="SRJ6" s="68"/>
      <c r="SRK6" s="68"/>
      <c r="SRL6" s="68"/>
      <c r="SRM6" s="68"/>
      <c r="SRN6" s="68"/>
      <c r="SRO6" s="68"/>
      <c r="SRP6" s="68"/>
      <c r="SRQ6" s="68"/>
      <c r="SRR6" s="68"/>
      <c r="SRS6" s="68"/>
      <c r="SRT6" s="68"/>
      <c r="SRU6" s="68"/>
      <c r="SRV6" s="68"/>
      <c r="SRW6" s="68"/>
      <c r="SRX6" s="68"/>
      <c r="SRY6" s="68"/>
      <c r="SRZ6" s="68"/>
      <c r="SSA6" s="68"/>
      <c r="SSB6" s="68"/>
      <c r="SSC6" s="68"/>
      <c r="SSD6" s="68"/>
      <c r="SSE6" s="68"/>
      <c r="SSF6" s="68"/>
      <c r="SSG6" s="68"/>
      <c r="SSH6" s="68"/>
      <c r="SSI6" s="68"/>
      <c r="SSJ6" s="68"/>
      <c r="SSK6" s="68"/>
      <c r="SSL6" s="68"/>
      <c r="SSM6" s="68"/>
      <c r="SSN6" s="68"/>
      <c r="SSO6" s="68"/>
      <c r="SSP6" s="68"/>
      <c r="SSQ6" s="68"/>
      <c r="SSR6" s="68"/>
      <c r="SSS6" s="68"/>
      <c r="SST6" s="68"/>
      <c r="SSU6" s="68"/>
      <c r="SSV6" s="68"/>
      <c r="SSW6" s="68"/>
      <c r="SSX6" s="68"/>
      <c r="SSY6" s="68"/>
      <c r="SSZ6" s="68"/>
      <c r="STA6" s="68"/>
      <c r="STB6" s="68"/>
      <c r="STC6" s="68"/>
      <c r="STD6" s="68"/>
      <c r="STE6" s="68"/>
      <c r="STF6" s="68"/>
      <c r="STG6" s="68"/>
      <c r="STH6" s="68"/>
      <c r="STI6" s="68"/>
      <c r="STJ6" s="68"/>
      <c r="STK6" s="68"/>
      <c r="STL6" s="68"/>
      <c r="STM6" s="68"/>
      <c r="STN6" s="68"/>
      <c r="STO6" s="68"/>
      <c r="STP6" s="68"/>
      <c r="STQ6" s="68"/>
      <c r="STR6" s="68"/>
      <c r="STS6" s="68"/>
      <c r="STT6" s="68"/>
      <c r="STU6" s="68"/>
      <c r="STV6" s="68"/>
      <c r="STW6" s="68"/>
      <c r="STX6" s="68"/>
      <c r="STY6" s="68"/>
      <c r="STZ6" s="68"/>
      <c r="SUA6" s="68"/>
      <c r="SUB6" s="68"/>
      <c r="SUC6" s="68"/>
      <c r="SUD6" s="68"/>
      <c r="SUE6" s="68"/>
      <c r="SUF6" s="68"/>
      <c r="SUG6" s="68"/>
      <c r="SUH6" s="68"/>
      <c r="SUI6" s="68"/>
      <c r="SUJ6" s="68"/>
      <c r="SUK6" s="68"/>
      <c r="SUL6" s="68"/>
      <c r="SUM6" s="68"/>
      <c r="SUN6" s="68"/>
      <c r="SUO6" s="68"/>
      <c r="SUP6" s="68"/>
      <c r="SUQ6" s="68"/>
      <c r="SUR6" s="68"/>
      <c r="SUS6" s="68"/>
      <c r="SUT6" s="68"/>
      <c r="SUU6" s="68"/>
      <c r="SUV6" s="68"/>
      <c r="SUW6" s="68"/>
      <c r="SUX6" s="68"/>
      <c r="SUY6" s="68"/>
      <c r="SUZ6" s="68"/>
      <c r="SVA6" s="68"/>
      <c r="SVB6" s="68"/>
      <c r="SVC6" s="68"/>
      <c r="SVD6" s="68"/>
      <c r="SVE6" s="68"/>
      <c r="SVF6" s="68"/>
      <c r="SVG6" s="68"/>
      <c r="SVH6" s="68"/>
      <c r="SVI6" s="68"/>
      <c r="SVJ6" s="68"/>
      <c r="SVK6" s="68"/>
      <c r="SVL6" s="68"/>
      <c r="SVM6" s="68"/>
      <c r="SVN6" s="68"/>
      <c r="SVO6" s="68"/>
      <c r="SVP6" s="68"/>
      <c r="SVQ6" s="68"/>
      <c r="SVR6" s="68"/>
      <c r="SVS6" s="68"/>
      <c r="SVT6" s="68"/>
      <c r="SVU6" s="68"/>
      <c r="SVV6" s="68"/>
      <c r="SVW6" s="68"/>
      <c r="SVX6" s="68"/>
      <c r="SVY6" s="68"/>
      <c r="SVZ6" s="68"/>
      <c r="SWA6" s="68"/>
      <c r="SWB6" s="68"/>
      <c r="SWC6" s="68"/>
      <c r="SWD6" s="68"/>
      <c r="SWE6" s="68"/>
      <c r="SWF6" s="68"/>
      <c r="SWG6" s="68"/>
      <c r="SWH6" s="68"/>
      <c r="SWI6" s="68"/>
      <c r="SWJ6" s="68"/>
      <c r="SWK6" s="68"/>
      <c r="SWL6" s="68"/>
      <c r="SWM6" s="68"/>
      <c r="SWN6" s="68"/>
      <c r="SWO6" s="68"/>
      <c r="SWP6" s="68"/>
      <c r="SWQ6" s="68"/>
      <c r="SWR6" s="68"/>
      <c r="SWS6" s="68"/>
      <c r="SWT6" s="68"/>
      <c r="SWU6" s="68"/>
      <c r="SWV6" s="68"/>
      <c r="SWW6" s="68"/>
      <c r="SWX6" s="68"/>
      <c r="SWY6" s="68"/>
      <c r="SWZ6" s="68"/>
      <c r="SXA6" s="68"/>
      <c r="SXB6" s="68"/>
      <c r="SXC6" s="68"/>
      <c r="SXD6" s="68"/>
      <c r="SXE6" s="68"/>
      <c r="SXF6" s="68"/>
      <c r="SXG6" s="68"/>
      <c r="SXH6" s="68"/>
      <c r="SXI6" s="68"/>
      <c r="SXJ6" s="68"/>
      <c r="SXK6" s="68"/>
      <c r="SXL6" s="68"/>
      <c r="SXM6" s="68"/>
      <c r="SXN6" s="68"/>
      <c r="SXO6" s="68"/>
      <c r="SXP6" s="68"/>
      <c r="SXQ6" s="68"/>
      <c r="SXR6" s="68"/>
      <c r="SXS6" s="68"/>
      <c r="SXT6" s="68"/>
      <c r="SXU6" s="68"/>
      <c r="SXV6" s="68"/>
      <c r="SXW6" s="68"/>
      <c r="SXX6" s="68"/>
      <c r="SXY6" s="68"/>
      <c r="SXZ6" s="68"/>
      <c r="SYA6" s="68"/>
      <c r="SYB6" s="68"/>
      <c r="SYC6" s="68"/>
      <c r="SYD6" s="68"/>
      <c r="SYE6" s="68"/>
      <c r="SYF6" s="68"/>
      <c r="SYG6" s="68"/>
      <c r="SYH6" s="68"/>
      <c r="SYI6" s="68"/>
      <c r="SYJ6" s="68"/>
      <c r="SYK6" s="68"/>
      <c r="SYL6" s="68"/>
      <c r="SYM6" s="68"/>
      <c r="SYN6" s="68"/>
      <c r="SYO6" s="68"/>
      <c r="SYP6" s="68"/>
      <c r="SYQ6" s="68"/>
      <c r="SYR6" s="68"/>
      <c r="SYS6" s="68"/>
      <c r="SYT6" s="68"/>
      <c r="SYU6" s="68"/>
      <c r="SYV6" s="68"/>
      <c r="SYW6" s="68"/>
      <c r="SYX6" s="68"/>
      <c r="SYY6" s="68"/>
      <c r="SYZ6" s="68"/>
      <c r="SZA6" s="68"/>
      <c r="SZB6" s="68"/>
      <c r="SZC6" s="68"/>
      <c r="SZD6" s="68"/>
      <c r="SZE6" s="68"/>
      <c r="SZF6" s="68"/>
      <c r="SZG6" s="68"/>
      <c r="SZH6" s="68"/>
      <c r="SZI6" s="68"/>
      <c r="SZJ6" s="68"/>
      <c r="SZK6" s="68"/>
      <c r="SZL6" s="68"/>
      <c r="SZM6" s="68"/>
      <c r="SZN6" s="68"/>
      <c r="SZO6" s="68"/>
      <c r="SZP6" s="68"/>
      <c r="SZQ6" s="68"/>
      <c r="SZR6" s="68"/>
      <c r="SZS6" s="68"/>
      <c r="SZT6" s="68"/>
      <c r="SZU6" s="68"/>
      <c r="SZV6" s="68"/>
      <c r="SZW6" s="68"/>
      <c r="SZX6" s="68"/>
      <c r="SZY6" s="68"/>
      <c r="SZZ6" s="68"/>
      <c r="TAA6" s="68"/>
      <c r="TAB6" s="68"/>
      <c r="TAC6" s="68"/>
      <c r="TAD6" s="68"/>
      <c r="TAE6" s="68"/>
      <c r="TAF6" s="68"/>
      <c r="TAG6" s="68"/>
      <c r="TAH6" s="68"/>
      <c r="TAI6" s="68"/>
      <c r="TAJ6" s="68"/>
      <c r="TAK6" s="68"/>
      <c r="TAL6" s="68"/>
      <c r="TAM6" s="68"/>
      <c r="TAN6" s="68"/>
      <c r="TAO6" s="68"/>
      <c r="TAP6" s="68"/>
      <c r="TAQ6" s="68"/>
      <c r="TAR6" s="68"/>
      <c r="TAS6" s="68"/>
      <c r="TAT6" s="68"/>
      <c r="TAU6" s="68"/>
      <c r="TAV6" s="68"/>
      <c r="TAW6" s="68"/>
      <c r="TAX6" s="68"/>
      <c r="TAY6" s="68"/>
      <c r="TAZ6" s="68"/>
      <c r="TBA6" s="68"/>
      <c r="TBB6" s="68"/>
      <c r="TBC6" s="68"/>
      <c r="TBD6" s="68"/>
      <c r="TBE6" s="68"/>
      <c r="TBF6" s="68"/>
      <c r="TBG6" s="68"/>
      <c r="TBH6" s="68"/>
      <c r="TBI6" s="68"/>
      <c r="TBJ6" s="68"/>
      <c r="TBK6" s="68"/>
      <c r="TBL6" s="68"/>
      <c r="TBM6" s="68"/>
      <c r="TBN6" s="68"/>
      <c r="TBO6" s="68"/>
      <c r="TBP6" s="68"/>
      <c r="TBQ6" s="68"/>
      <c r="TBR6" s="68"/>
      <c r="TBS6" s="68"/>
      <c r="TBT6" s="68"/>
      <c r="TBU6" s="68"/>
      <c r="TBV6" s="68"/>
      <c r="TBW6" s="68"/>
      <c r="TBX6" s="68"/>
      <c r="TBY6" s="68"/>
      <c r="TBZ6" s="68"/>
      <c r="TCA6" s="68"/>
      <c r="TCB6" s="68"/>
      <c r="TCC6" s="68"/>
      <c r="TCD6" s="68"/>
      <c r="TCE6" s="68"/>
      <c r="TCF6" s="68"/>
      <c r="TCG6" s="68"/>
      <c r="TCH6" s="68"/>
      <c r="TCI6" s="68"/>
      <c r="TCJ6" s="68"/>
      <c r="TCK6" s="68"/>
      <c r="TCL6" s="68"/>
      <c r="TCM6" s="68"/>
      <c r="TCN6" s="68"/>
      <c r="TCO6" s="68"/>
      <c r="TCP6" s="68"/>
      <c r="TCQ6" s="68"/>
      <c r="TCR6" s="68"/>
      <c r="TCS6" s="68"/>
      <c r="TCT6" s="68"/>
      <c r="TCU6" s="68"/>
      <c r="TCV6" s="68"/>
      <c r="TCW6" s="68"/>
      <c r="TCX6" s="68"/>
      <c r="TCY6" s="68"/>
      <c r="TCZ6" s="68"/>
      <c r="TDA6" s="68"/>
      <c r="TDB6" s="68"/>
      <c r="TDC6" s="68"/>
      <c r="TDD6" s="68"/>
      <c r="TDE6" s="68"/>
      <c r="TDF6" s="68"/>
      <c r="TDG6" s="68"/>
      <c r="TDH6" s="68"/>
      <c r="TDI6" s="68"/>
      <c r="TDJ6" s="68"/>
      <c r="TDK6" s="68"/>
      <c r="TDL6" s="68"/>
      <c r="TDM6" s="68"/>
      <c r="TDN6" s="68"/>
      <c r="TDO6" s="68"/>
      <c r="TDP6" s="68"/>
      <c r="TDQ6" s="68"/>
      <c r="TDR6" s="68"/>
      <c r="TDS6" s="68"/>
      <c r="TDT6" s="68"/>
      <c r="TDU6" s="68"/>
      <c r="TDV6" s="68"/>
      <c r="TDW6" s="68"/>
      <c r="TDX6" s="68"/>
      <c r="TDY6" s="68"/>
      <c r="TDZ6" s="68"/>
      <c r="TEA6" s="68"/>
      <c r="TEB6" s="68"/>
      <c r="TEC6" s="68"/>
      <c r="TED6" s="68"/>
      <c r="TEE6" s="68"/>
      <c r="TEF6" s="68"/>
      <c r="TEG6" s="68"/>
      <c r="TEH6" s="68"/>
      <c r="TEI6" s="68"/>
      <c r="TEJ6" s="68"/>
      <c r="TEK6" s="68"/>
      <c r="TEL6" s="68"/>
      <c r="TEM6" s="68"/>
      <c r="TEN6" s="68"/>
      <c r="TEO6" s="68"/>
      <c r="TEP6" s="68"/>
      <c r="TEQ6" s="68"/>
      <c r="TER6" s="68"/>
      <c r="TES6" s="68"/>
      <c r="TET6" s="68"/>
      <c r="TEU6" s="68"/>
      <c r="TEV6" s="68"/>
      <c r="TEW6" s="68"/>
      <c r="TEX6" s="68"/>
      <c r="TEY6" s="68"/>
      <c r="TEZ6" s="68"/>
      <c r="TFA6" s="68"/>
      <c r="TFB6" s="68"/>
      <c r="TFC6" s="68"/>
      <c r="TFD6" s="68"/>
      <c r="TFE6" s="68"/>
      <c r="TFF6" s="68"/>
      <c r="TFG6" s="68"/>
      <c r="TFH6" s="68"/>
      <c r="TFI6" s="68"/>
      <c r="TFJ6" s="68"/>
      <c r="TFK6" s="68"/>
      <c r="TFL6" s="68"/>
      <c r="TFM6" s="68"/>
      <c r="TFN6" s="68"/>
      <c r="TFO6" s="68"/>
      <c r="TFP6" s="68"/>
      <c r="TFQ6" s="68"/>
      <c r="TFR6" s="68"/>
      <c r="TFS6" s="68"/>
      <c r="TFT6" s="68"/>
      <c r="TFU6" s="68"/>
      <c r="TFV6" s="68"/>
      <c r="TFW6" s="68"/>
      <c r="TFX6" s="68"/>
      <c r="TFY6" s="68"/>
      <c r="TFZ6" s="68"/>
      <c r="TGA6" s="68"/>
      <c r="TGB6" s="68"/>
      <c r="TGC6" s="68"/>
      <c r="TGD6" s="68"/>
      <c r="TGE6" s="68"/>
      <c r="TGF6" s="68"/>
      <c r="TGG6" s="68"/>
      <c r="TGH6" s="68"/>
      <c r="TGI6" s="68"/>
      <c r="TGJ6" s="68"/>
      <c r="TGK6" s="68"/>
      <c r="TGL6" s="68"/>
      <c r="TGM6" s="68"/>
      <c r="TGN6" s="68"/>
      <c r="TGO6" s="68"/>
      <c r="TGP6" s="68"/>
      <c r="TGQ6" s="68"/>
      <c r="TGR6" s="68"/>
      <c r="TGS6" s="68"/>
      <c r="TGT6" s="68"/>
      <c r="TGU6" s="68"/>
      <c r="TGV6" s="68"/>
      <c r="TGW6" s="68"/>
      <c r="TGX6" s="68"/>
      <c r="TGY6" s="68"/>
      <c r="TGZ6" s="68"/>
      <c r="THA6" s="68"/>
      <c r="THB6" s="68"/>
      <c r="THC6" s="68"/>
      <c r="THD6" s="68"/>
      <c r="THE6" s="68"/>
      <c r="THF6" s="68"/>
      <c r="THG6" s="68"/>
      <c r="THH6" s="68"/>
      <c r="THI6" s="68"/>
      <c r="THJ6" s="68"/>
      <c r="THK6" s="68"/>
      <c r="THL6" s="68"/>
      <c r="THM6" s="68"/>
      <c r="THN6" s="68"/>
      <c r="THO6" s="68"/>
      <c r="THP6" s="68"/>
      <c r="THQ6" s="68"/>
      <c r="THR6" s="68"/>
      <c r="THS6" s="68"/>
      <c r="THT6" s="68"/>
      <c r="THU6" s="68"/>
      <c r="THV6" s="68"/>
      <c r="THW6" s="68"/>
      <c r="THX6" s="68"/>
      <c r="THY6" s="68"/>
      <c r="THZ6" s="68"/>
      <c r="TIA6" s="68"/>
      <c r="TIB6" s="68"/>
      <c r="TIC6" s="68"/>
      <c r="TID6" s="68"/>
      <c r="TIE6" s="68"/>
      <c r="TIF6" s="68"/>
      <c r="TIG6" s="68"/>
      <c r="TIH6" s="68"/>
      <c r="TII6" s="68"/>
      <c r="TIJ6" s="68"/>
      <c r="TIK6" s="68"/>
      <c r="TIL6" s="68"/>
      <c r="TIM6" s="68"/>
      <c r="TIN6" s="68"/>
      <c r="TIO6" s="68"/>
      <c r="TIP6" s="68"/>
      <c r="TIQ6" s="68"/>
      <c r="TIR6" s="68"/>
      <c r="TIS6" s="68"/>
      <c r="TIT6" s="68"/>
      <c r="TIU6" s="68"/>
      <c r="TIV6" s="68"/>
      <c r="TIW6" s="68"/>
      <c r="TIX6" s="68"/>
      <c r="TIY6" s="68"/>
      <c r="TIZ6" s="68"/>
      <c r="TJA6" s="68"/>
      <c r="TJB6" s="68"/>
      <c r="TJC6" s="68"/>
      <c r="TJD6" s="68"/>
      <c r="TJE6" s="68"/>
      <c r="TJF6" s="68"/>
      <c r="TJG6" s="68"/>
      <c r="TJH6" s="68"/>
      <c r="TJI6" s="68"/>
      <c r="TJJ6" s="68"/>
      <c r="TJK6" s="68"/>
      <c r="TJL6" s="68"/>
      <c r="TJM6" s="68"/>
      <c r="TJN6" s="68"/>
      <c r="TJO6" s="68"/>
      <c r="TJP6" s="68"/>
      <c r="TJQ6" s="68"/>
      <c r="TJR6" s="68"/>
      <c r="TJS6" s="68"/>
      <c r="TJT6" s="68"/>
      <c r="TJU6" s="68"/>
      <c r="TJV6" s="68"/>
      <c r="TJW6" s="68"/>
      <c r="TJX6" s="68"/>
      <c r="TJY6" s="68"/>
      <c r="TJZ6" s="68"/>
      <c r="TKA6" s="68"/>
      <c r="TKB6" s="68"/>
      <c r="TKC6" s="68"/>
      <c r="TKD6" s="68"/>
      <c r="TKE6" s="68"/>
      <c r="TKF6" s="68"/>
      <c r="TKG6" s="68"/>
      <c r="TKH6" s="68"/>
      <c r="TKI6" s="68"/>
      <c r="TKJ6" s="68"/>
      <c r="TKK6" s="68"/>
      <c r="TKL6" s="68"/>
      <c r="TKM6" s="68"/>
      <c r="TKN6" s="68"/>
      <c r="TKO6" s="68"/>
      <c r="TKP6" s="68"/>
      <c r="TKQ6" s="68"/>
      <c r="TKR6" s="68"/>
      <c r="TKS6" s="68"/>
      <c r="TKT6" s="68"/>
      <c r="TKU6" s="68"/>
      <c r="TKV6" s="68"/>
      <c r="TKW6" s="68"/>
      <c r="TKX6" s="68"/>
      <c r="TKY6" s="68"/>
      <c r="TKZ6" s="68"/>
      <c r="TLA6" s="68"/>
      <c r="TLB6" s="68"/>
      <c r="TLC6" s="68"/>
      <c r="TLD6" s="68"/>
      <c r="TLE6" s="68"/>
      <c r="TLF6" s="68"/>
      <c r="TLG6" s="68"/>
      <c r="TLH6" s="68"/>
      <c r="TLI6" s="68"/>
      <c r="TLJ6" s="68"/>
      <c r="TLK6" s="68"/>
      <c r="TLL6" s="68"/>
      <c r="TLM6" s="68"/>
      <c r="TLN6" s="68"/>
      <c r="TLO6" s="68"/>
      <c r="TLP6" s="68"/>
      <c r="TLQ6" s="68"/>
      <c r="TLR6" s="68"/>
      <c r="TLS6" s="68"/>
      <c r="TLT6" s="68"/>
      <c r="TLU6" s="68"/>
      <c r="TLV6" s="68"/>
      <c r="TLW6" s="68"/>
      <c r="TLX6" s="68"/>
      <c r="TLY6" s="68"/>
      <c r="TLZ6" s="68"/>
      <c r="TMA6" s="68"/>
      <c r="TMB6" s="68"/>
      <c r="TMC6" s="68"/>
      <c r="TMD6" s="68"/>
      <c r="TME6" s="68"/>
      <c r="TMF6" s="68"/>
      <c r="TMG6" s="68"/>
      <c r="TMH6" s="68"/>
      <c r="TMI6" s="68"/>
      <c r="TMJ6" s="68"/>
      <c r="TMK6" s="68"/>
      <c r="TML6" s="68"/>
      <c r="TMM6" s="68"/>
      <c r="TMN6" s="68"/>
      <c r="TMO6" s="68"/>
      <c r="TMP6" s="68"/>
      <c r="TMQ6" s="68"/>
      <c r="TMR6" s="68"/>
      <c r="TMS6" s="68"/>
      <c r="TMT6" s="68"/>
      <c r="TMU6" s="68"/>
      <c r="TMV6" s="68"/>
      <c r="TMW6" s="68"/>
      <c r="TMX6" s="68"/>
      <c r="TMY6" s="68"/>
      <c r="TMZ6" s="68"/>
      <c r="TNA6" s="68"/>
      <c r="TNB6" s="68"/>
      <c r="TNC6" s="68"/>
      <c r="TND6" s="68"/>
      <c r="TNE6" s="68"/>
      <c r="TNF6" s="68"/>
      <c r="TNG6" s="68"/>
      <c r="TNH6" s="68"/>
      <c r="TNI6" s="68"/>
      <c r="TNJ6" s="68"/>
      <c r="TNK6" s="68"/>
      <c r="TNL6" s="68"/>
      <c r="TNM6" s="68"/>
      <c r="TNN6" s="68"/>
      <c r="TNO6" s="68"/>
      <c r="TNP6" s="68"/>
      <c r="TNQ6" s="68"/>
      <c r="TNR6" s="68"/>
      <c r="TNS6" s="68"/>
      <c r="TNT6" s="68"/>
      <c r="TNU6" s="68"/>
      <c r="TNV6" s="68"/>
      <c r="TNW6" s="68"/>
      <c r="TNX6" s="68"/>
      <c r="TNY6" s="68"/>
      <c r="TNZ6" s="68"/>
      <c r="TOA6" s="68"/>
      <c r="TOB6" s="68"/>
      <c r="TOC6" s="68"/>
      <c r="TOD6" s="68"/>
      <c r="TOE6" s="68"/>
      <c r="TOF6" s="68"/>
      <c r="TOG6" s="68"/>
      <c r="TOH6" s="68"/>
      <c r="TOI6" s="68"/>
      <c r="TOJ6" s="68"/>
      <c r="TOK6" s="68"/>
      <c r="TOL6" s="68"/>
      <c r="TOM6" s="68"/>
      <c r="TON6" s="68"/>
      <c r="TOO6" s="68"/>
      <c r="TOP6" s="68"/>
      <c r="TOQ6" s="68"/>
      <c r="TOR6" s="68"/>
      <c r="TOS6" s="68"/>
      <c r="TOT6" s="68"/>
      <c r="TOU6" s="68"/>
      <c r="TOV6" s="68"/>
      <c r="TOW6" s="68"/>
      <c r="TOX6" s="68"/>
      <c r="TOY6" s="68"/>
      <c r="TOZ6" s="68"/>
      <c r="TPA6" s="68"/>
      <c r="TPB6" s="68"/>
      <c r="TPC6" s="68"/>
      <c r="TPD6" s="68"/>
      <c r="TPE6" s="68"/>
      <c r="TPF6" s="68"/>
      <c r="TPG6" s="68"/>
      <c r="TPH6" s="68"/>
      <c r="TPI6" s="68"/>
      <c r="TPJ6" s="68"/>
      <c r="TPK6" s="68"/>
      <c r="TPL6" s="68"/>
      <c r="TPM6" s="68"/>
      <c r="TPN6" s="68"/>
      <c r="TPO6" s="68"/>
      <c r="TPP6" s="68"/>
      <c r="TPQ6" s="68"/>
      <c r="TPR6" s="68"/>
      <c r="TPS6" s="68"/>
      <c r="TPT6" s="68"/>
      <c r="TPU6" s="68"/>
      <c r="TPV6" s="68"/>
      <c r="TPW6" s="68"/>
      <c r="TPX6" s="68"/>
      <c r="TPY6" s="68"/>
      <c r="TPZ6" s="68"/>
      <c r="TQA6" s="68"/>
      <c r="TQB6" s="68"/>
      <c r="TQC6" s="68"/>
      <c r="TQD6" s="68"/>
      <c r="TQE6" s="68"/>
      <c r="TQF6" s="68"/>
      <c r="TQG6" s="68"/>
      <c r="TQH6" s="68"/>
      <c r="TQI6" s="68"/>
      <c r="TQJ6" s="68"/>
      <c r="TQK6" s="68"/>
      <c r="TQL6" s="68"/>
      <c r="TQM6" s="68"/>
      <c r="TQN6" s="68"/>
      <c r="TQO6" s="68"/>
      <c r="TQP6" s="68"/>
      <c r="TQQ6" s="68"/>
      <c r="TQR6" s="68"/>
      <c r="TQS6" s="68"/>
      <c r="TQT6" s="68"/>
      <c r="TQU6" s="68"/>
      <c r="TQV6" s="68"/>
      <c r="TQW6" s="68"/>
      <c r="TQX6" s="68"/>
      <c r="TQY6" s="68"/>
      <c r="TQZ6" s="68"/>
      <c r="TRA6" s="68"/>
      <c r="TRB6" s="68"/>
      <c r="TRC6" s="68"/>
      <c r="TRD6" s="68"/>
      <c r="TRE6" s="68"/>
      <c r="TRF6" s="68"/>
      <c r="TRG6" s="68"/>
      <c r="TRH6" s="68"/>
      <c r="TRI6" s="68"/>
      <c r="TRJ6" s="68"/>
      <c r="TRK6" s="68"/>
      <c r="TRL6" s="68"/>
      <c r="TRM6" s="68"/>
      <c r="TRN6" s="68"/>
      <c r="TRO6" s="68"/>
      <c r="TRP6" s="68"/>
      <c r="TRQ6" s="68"/>
      <c r="TRR6" s="68"/>
      <c r="TRS6" s="68"/>
      <c r="TRT6" s="68"/>
      <c r="TRU6" s="68"/>
      <c r="TRV6" s="68"/>
      <c r="TRW6" s="68"/>
      <c r="TRX6" s="68"/>
      <c r="TRY6" s="68"/>
      <c r="TRZ6" s="68"/>
      <c r="TSA6" s="68"/>
      <c r="TSB6" s="68"/>
      <c r="TSC6" s="68"/>
      <c r="TSD6" s="68"/>
      <c r="TSE6" s="68"/>
      <c r="TSF6" s="68"/>
      <c r="TSG6" s="68"/>
      <c r="TSH6" s="68"/>
      <c r="TSI6" s="68"/>
      <c r="TSJ6" s="68"/>
      <c r="TSK6" s="68"/>
      <c r="TSL6" s="68"/>
      <c r="TSM6" s="68"/>
      <c r="TSN6" s="68"/>
      <c r="TSO6" s="68"/>
      <c r="TSP6" s="68"/>
      <c r="TSQ6" s="68"/>
      <c r="TSR6" s="68"/>
      <c r="TSS6" s="68"/>
      <c r="TST6" s="68"/>
      <c r="TSU6" s="68"/>
      <c r="TSV6" s="68"/>
      <c r="TSW6" s="68"/>
      <c r="TSX6" s="68"/>
      <c r="TSY6" s="68"/>
      <c r="TSZ6" s="68"/>
      <c r="TTA6" s="68"/>
      <c r="TTB6" s="68"/>
      <c r="TTC6" s="68"/>
      <c r="TTD6" s="68"/>
      <c r="TTE6" s="68"/>
      <c r="TTF6" s="68"/>
      <c r="TTG6" s="68"/>
      <c r="TTH6" s="68"/>
      <c r="TTI6" s="68"/>
      <c r="TTJ6" s="68"/>
      <c r="TTK6" s="68"/>
      <c r="TTL6" s="68"/>
      <c r="TTM6" s="68"/>
      <c r="TTN6" s="68"/>
      <c r="TTO6" s="68"/>
      <c r="TTP6" s="68"/>
      <c r="TTQ6" s="68"/>
      <c r="TTR6" s="68"/>
      <c r="TTS6" s="68"/>
      <c r="TTT6" s="68"/>
      <c r="TTU6" s="68"/>
      <c r="TTV6" s="68"/>
      <c r="TTW6" s="68"/>
      <c r="TTX6" s="68"/>
      <c r="TTY6" s="68"/>
      <c r="TTZ6" s="68"/>
      <c r="TUA6" s="68"/>
      <c r="TUB6" s="68"/>
      <c r="TUC6" s="68"/>
      <c r="TUD6" s="68"/>
      <c r="TUE6" s="68"/>
      <c r="TUF6" s="68"/>
      <c r="TUG6" s="68"/>
      <c r="TUH6" s="68"/>
      <c r="TUI6" s="68"/>
      <c r="TUJ6" s="68"/>
      <c r="TUK6" s="68"/>
      <c r="TUL6" s="68"/>
      <c r="TUM6" s="68"/>
      <c r="TUN6" s="68"/>
      <c r="TUO6" s="68"/>
      <c r="TUP6" s="68"/>
      <c r="TUQ6" s="68"/>
      <c r="TUR6" s="68"/>
      <c r="TUS6" s="68"/>
      <c r="TUT6" s="68"/>
      <c r="TUU6" s="68"/>
      <c r="TUV6" s="68"/>
      <c r="TUW6" s="68"/>
      <c r="TUX6" s="68"/>
      <c r="TUY6" s="68"/>
      <c r="TUZ6" s="68"/>
      <c r="TVA6" s="68"/>
      <c r="TVB6" s="68"/>
      <c r="TVC6" s="68"/>
      <c r="TVD6" s="68"/>
      <c r="TVE6" s="68"/>
      <c r="TVF6" s="68"/>
      <c r="TVG6" s="68"/>
      <c r="TVH6" s="68"/>
      <c r="TVI6" s="68"/>
      <c r="TVJ6" s="68"/>
      <c r="TVK6" s="68"/>
      <c r="TVL6" s="68"/>
      <c r="TVM6" s="68"/>
      <c r="TVN6" s="68"/>
      <c r="TVO6" s="68"/>
      <c r="TVP6" s="68"/>
      <c r="TVQ6" s="68"/>
      <c r="TVR6" s="68"/>
      <c r="TVS6" s="68"/>
      <c r="TVT6" s="68"/>
      <c r="TVU6" s="68"/>
      <c r="TVV6" s="68"/>
      <c r="TVW6" s="68"/>
      <c r="TVX6" s="68"/>
      <c r="TVY6" s="68"/>
      <c r="TVZ6" s="68"/>
      <c r="TWA6" s="68"/>
      <c r="TWB6" s="68"/>
      <c r="TWC6" s="68"/>
      <c r="TWD6" s="68"/>
      <c r="TWE6" s="68"/>
      <c r="TWF6" s="68"/>
      <c r="TWG6" s="68"/>
      <c r="TWH6" s="68"/>
      <c r="TWI6" s="68"/>
      <c r="TWJ6" s="68"/>
      <c r="TWK6" s="68"/>
      <c r="TWL6" s="68"/>
      <c r="TWM6" s="68"/>
      <c r="TWN6" s="68"/>
      <c r="TWO6" s="68"/>
      <c r="TWP6" s="68"/>
      <c r="TWQ6" s="68"/>
      <c r="TWR6" s="68"/>
      <c r="TWS6" s="68"/>
      <c r="TWT6" s="68"/>
      <c r="TWU6" s="68"/>
      <c r="TWV6" s="68"/>
      <c r="TWW6" s="68"/>
      <c r="TWX6" s="68"/>
      <c r="TWY6" s="68"/>
      <c r="TWZ6" s="68"/>
      <c r="TXA6" s="68"/>
      <c r="TXB6" s="68"/>
      <c r="TXC6" s="68"/>
      <c r="TXD6" s="68"/>
      <c r="TXE6" s="68"/>
      <c r="TXF6" s="68"/>
      <c r="TXG6" s="68"/>
      <c r="TXH6" s="68"/>
      <c r="TXI6" s="68"/>
      <c r="TXJ6" s="68"/>
      <c r="TXK6" s="68"/>
      <c r="TXL6" s="68"/>
      <c r="TXM6" s="68"/>
      <c r="TXN6" s="68"/>
      <c r="TXO6" s="68"/>
      <c r="TXP6" s="68"/>
      <c r="TXQ6" s="68"/>
      <c r="TXR6" s="68"/>
      <c r="TXS6" s="68"/>
      <c r="TXT6" s="68"/>
      <c r="TXU6" s="68"/>
      <c r="TXV6" s="68"/>
      <c r="TXW6" s="68"/>
      <c r="TXX6" s="68"/>
      <c r="TXY6" s="68"/>
      <c r="TXZ6" s="68"/>
      <c r="TYA6" s="68"/>
      <c r="TYB6" s="68"/>
      <c r="TYC6" s="68"/>
      <c r="TYD6" s="68"/>
      <c r="TYE6" s="68"/>
      <c r="TYF6" s="68"/>
      <c r="TYG6" s="68"/>
      <c r="TYH6" s="68"/>
      <c r="TYI6" s="68"/>
      <c r="TYJ6" s="68"/>
      <c r="TYK6" s="68"/>
      <c r="TYL6" s="68"/>
      <c r="TYM6" s="68"/>
      <c r="TYN6" s="68"/>
      <c r="TYO6" s="68"/>
      <c r="TYP6" s="68"/>
      <c r="TYQ6" s="68"/>
      <c r="TYR6" s="68"/>
      <c r="TYS6" s="68"/>
      <c r="TYT6" s="68"/>
      <c r="TYU6" s="68"/>
      <c r="TYV6" s="68"/>
      <c r="TYW6" s="68"/>
      <c r="TYX6" s="68"/>
      <c r="TYY6" s="68"/>
      <c r="TYZ6" s="68"/>
      <c r="TZA6" s="68"/>
      <c r="TZB6" s="68"/>
      <c r="TZC6" s="68"/>
      <c r="TZD6" s="68"/>
      <c r="TZE6" s="68"/>
      <c r="TZF6" s="68"/>
      <c r="TZG6" s="68"/>
      <c r="TZH6" s="68"/>
      <c r="TZI6" s="68"/>
      <c r="TZJ6" s="68"/>
      <c r="TZK6" s="68"/>
      <c r="TZL6" s="68"/>
      <c r="TZM6" s="68"/>
      <c r="TZN6" s="68"/>
      <c r="TZO6" s="68"/>
      <c r="TZP6" s="68"/>
      <c r="TZQ6" s="68"/>
      <c r="TZR6" s="68"/>
      <c r="TZS6" s="68"/>
      <c r="TZT6" s="68"/>
      <c r="TZU6" s="68"/>
      <c r="TZV6" s="68"/>
      <c r="TZW6" s="68"/>
      <c r="TZX6" s="68"/>
      <c r="TZY6" s="68"/>
      <c r="TZZ6" s="68"/>
      <c r="UAA6" s="68"/>
      <c r="UAB6" s="68"/>
      <c r="UAC6" s="68"/>
      <c r="UAD6" s="68"/>
      <c r="UAE6" s="68"/>
      <c r="UAF6" s="68"/>
      <c r="UAG6" s="68"/>
      <c r="UAH6" s="68"/>
      <c r="UAI6" s="68"/>
      <c r="UAJ6" s="68"/>
      <c r="UAK6" s="68"/>
      <c r="UAL6" s="68"/>
      <c r="UAM6" s="68"/>
      <c r="UAN6" s="68"/>
      <c r="UAO6" s="68"/>
      <c r="UAP6" s="68"/>
      <c r="UAQ6" s="68"/>
      <c r="UAR6" s="68"/>
      <c r="UAS6" s="68"/>
      <c r="UAT6" s="68"/>
      <c r="UAU6" s="68"/>
      <c r="UAV6" s="68"/>
      <c r="UAW6" s="68"/>
      <c r="UAX6" s="68"/>
      <c r="UAY6" s="68"/>
      <c r="UAZ6" s="68"/>
      <c r="UBA6" s="68"/>
      <c r="UBB6" s="68"/>
      <c r="UBC6" s="68"/>
      <c r="UBD6" s="68"/>
      <c r="UBE6" s="68"/>
      <c r="UBF6" s="68"/>
      <c r="UBG6" s="68"/>
      <c r="UBH6" s="68"/>
      <c r="UBI6" s="68"/>
      <c r="UBJ6" s="68"/>
      <c r="UBK6" s="68"/>
      <c r="UBL6" s="68"/>
      <c r="UBM6" s="68"/>
      <c r="UBN6" s="68"/>
      <c r="UBO6" s="68"/>
      <c r="UBP6" s="68"/>
      <c r="UBQ6" s="68"/>
      <c r="UBR6" s="68"/>
      <c r="UBS6" s="68"/>
      <c r="UBT6" s="68"/>
      <c r="UBU6" s="68"/>
      <c r="UBV6" s="68"/>
      <c r="UBW6" s="68"/>
      <c r="UBX6" s="68"/>
      <c r="UBY6" s="68"/>
      <c r="UBZ6" s="68"/>
      <c r="UCA6" s="68"/>
      <c r="UCB6" s="68"/>
      <c r="UCC6" s="68"/>
      <c r="UCD6" s="68"/>
      <c r="UCE6" s="68"/>
      <c r="UCF6" s="68"/>
      <c r="UCG6" s="68"/>
      <c r="UCH6" s="68"/>
      <c r="UCI6" s="68"/>
      <c r="UCJ6" s="68"/>
      <c r="UCK6" s="68"/>
      <c r="UCL6" s="68"/>
      <c r="UCM6" s="68"/>
      <c r="UCN6" s="68"/>
      <c r="UCO6" s="68"/>
      <c r="UCP6" s="68"/>
      <c r="UCQ6" s="68"/>
      <c r="UCR6" s="68"/>
      <c r="UCS6" s="68"/>
      <c r="UCT6" s="68"/>
      <c r="UCU6" s="68"/>
      <c r="UCV6" s="68"/>
      <c r="UCW6" s="68"/>
      <c r="UCX6" s="68"/>
      <c r="UCY6" s="68"/>
      <c r="UCZ6" s="68"/>
      <c r="UDA6" s="68"/>
      <c r="UDB6" s="68"/>
      <c r="UDC6" s="68"/>
      <c r="UDD6" s="68"/>
      <c r="UDE6" s="68"/>
      <c r="UDF6" s="68"/>
      <c r="UDG6" s="68"/>
      <c r="UDH6" s="68"/>
      <c r="UDI6" s="68"/>
      <c r="UDJ6" s="68"/>
      <c r="UDK6" s="68"/>
      <c r="UDL6" s="68"/>
      <c r="UDM6" s="68"/>
      <c r="UDN6" s="68"/>
      <c r="UDO6" s="68"/>
      <c r="UDP6" s="68"/>
      <c r="UDQ6" s="68"/>
      <c r="UDR6" s="68"/>
      <c r="UDS6" s="68"/>
      <c r="UDT6" s="68"/>
      <c r="UDU6" s="68"/>
      <c r="UDV6" s="68"/>
      <c r="UDW6" s="68"/>
      <c r="UDX6" s="68"/>
      <c r="UDY6" s="68"/>
      <c r="UDZ6" s="68"/>
      <c r="UEA6" s="68"/>
      <c r="UEB6" s="68"/>
      <c r="UEC6" s="68"/>
      <c r="UED6" s="68"/>
      <c r="UEE6" s="68"/>
      <c r="UEF6" s="68"/>
      <c r="UEG6" s="68"/>
      <c r="UEH6" s="68"/>
      <c r="UEI6" s="68"/>
      <c r="UEJ6" s="68"/>
      <c r="UEK6" s="68"/>
      <c r="UEL6" s="68"/>
      <c r="UEM6" s="68"/>
      <c r="UEN6" s="68"/>
      <c r="UEO6" s="68"/>
      <c r="UEP6" s="68"/>
      <c r="UEQ6" s="68"/>
      <c r="UER6" s="68"/>
      <c r="UES6" s="68"/>
      <c r="UET6" s="68"/>
      <c r="UEU6" s="68"/>
      <c r="UEV6" s="68"/>
      <c r="UEW6" s="68"/>
      <c r="UEX6" s="68"/>
      <c r="UEY6" s="68"/>
      <c r="UEZ6" s="68"/>
      <c r="UFA6" s="68"/>
      <c r="UFB6" s="68"/>
      <c r="UFC6" s="68"/>
      <c r="UFD6" s="68"/>
      <c r="UFE6" s="68"/>
      <c r="UFF6" s="68"/>
      <c r="UFG6" s="68"/>
      <c r="UFH6" s="68"/>
      <c r="UFI6" s="68"/>
      <c r="UFJ6" s="68"/>
      <c r="UFK6" s="68"/>
      <c r="UFL6" s="68"/>
      <c r="UFM6" s="68"/>
      <c r="UFN6" s="68"/>
      <c r="UFO6" s="68"/>
      <c r="UFP6" s="68"/>
      <c r="UFQ6" s="68"/>
      <c r="UFR6" s="68"/>
      <c r="UFS6" s="68"/>
      <c r="UFT6" s="68"/>
      <c r="UFU6" s="68"/>
      <c r="UFV6" s="68"/>
      <c r="UFW6" s="68"/>
      <c r="UFX6" s="68"/>
      <c r="UFY6" s="68"/>
      <c r="UFZ6" s="68"/>
      <c r="UGA6" s="68"/>
      <c r="UGB6" s="68"/>
      <c r="UGC6" s="68"/>
      <c r="UGD6" s="68"/>
      <c r="UGE6" s="68"/>
      <c r="UGF6" s="68"/>
      <c r="UGG6" s="68"/>
      <c r="UGH6" s="68"/>
      <c r="UGI6" s="68"/>
      <c r="UGJ6" s="68"/>
      <c r="UGK6" s="68"/>
      <c r="UGL6" s="68"/>
      <c r="UGM6" s="68"/>
      <c r="UGN6" s="68"/>
      <c r="UGO6" s="68"/>
      <c r="UGP6" s="68"/>
      <c r="UGQ6" s="68"/>
      <c r="UGR6" s="68"/>
      <c r="UGS6" s="68"/>
      <c r="UGT6" s="68"/>
      <c r="UGU6" s="68"/>
      <c r="UGV6" s="68"/>
      <c r="UGW6" s="68"/>
      <c r="UGX6" s="68"/>
      <c r="UGY6" s="68"/>
      <c r="UGZ6" s="68"/>
      <c r="UHA6" s="68"/>
      <c r="UHB6" s="68"/>
      <c r="UHC6" s="68"/>
      <c r="UHD6" s="68"/>
      <c r="UHE6" s="68"/>
      <c r="UHF6" s="68"/>
      <c r="UHG6" s="68"/>
      <c r="UHH6" s="68"/>
      <c r="UHI6" s="68"/>
      <c r="UHJ6" s="68"/>
      <c r="UHK6" s="68"/>
      <c r="UHL6" s="68"/>
      <c r="UHM6" s="68"/>
      <c r="UHN6" s="68"/>
      <c r="UHO6" s="68"/>
      <c r="UHP6" s="68"/>
      <c r="UHQ6" s="68"/>
      <c r="UHR6" s="68"/>
      <c r="UHS6" s="68"/>
      <c r="UHT6" s="68"/>
      <c r="UHU6" s="68"/>
      <c r="UHV6" s="68"/>
      <c r="UHW6" s="68"/>
      <c r="UHX6" s="68"/>
      <c r="UHY6" s="68"/>
      <c r="UHZ6" s="68"/>
      <c r="UIA6" s="68"/>
      <c r="UIB6" s="68"/>
      <c r="UIC6" s="68"/>
      <c r="UID6" s="68"/>
      <c r="UIE6" s="68"/>
      <c r="UIF6" s="68"/>
      <c r="UIG6" s="68"/>
      <c r="UIH6" s="68"/>
      <c r="UII6" s="68"/>
      <c r="UIJ6" s="68"/>
      <c r="UIK6" s="68"/>
      <c r="UIL6" s="68"/>
      <c r="UIM6" s="68"/>
      <c r="UIN6" s="68"/>
      <c r="UIO6" s="68"/>
      <c r="UIP6" s="68"/>
      <c r="UIQ6" s="68"/>
      <c r="UIR6" s="68"/>
      <c r="UIS6" s="68"/>
      <c r="UIT6" s="68"/>
      <c r="UIU6" s="68"/>
      <c r="UIV6" s="68"/>
      <c r="UIW6" s="68"/>
      <c r="UIX6" s="68"/>
      <c r="UIY6" s="68"/>
      <c r="UIZ6" s="68"/>
      <c r="UJA6" s="68"/>
      <c r="UJB6" s="68"/>
      <c r="UJC6" s="68"/>
      <c r="UJD6" s="68"/>
      <c r="UJE6" s="68"/>
      <c r="UJF6" s="68"/>
      <c r="UJG6" s="68"/>
      <c r="UJH6" s="68"/>
      <c r="UJI6" s="68"/>
      <c r="UJJ6" s="68"/>
      <c r="UJK6" s="68"/>
      <c r="UJL6" s="68"/>
      <c r="UJM6" s="68"/>
      <c r="UJN6" s="68"/>
      <c r="UJO6" s="68"/>
      <c r="UJP6" s="68"/>
      <c r="UJQ6" s="68"/>
      <c r="UJR6" s="68"/>
      <c r="UJS6" s="68"/>
      <c r="UJT6" s="68"/>
      <c r="UJU6" s="68"/>
      <c r="UJV6" s="68"/>
      <c r="UJW6" s="68"/>
      <c r="UJX6" s="68"/>
      <c r="UJY6" s="68"/>
      <c r="UJZ6" s="68"/>
      <c r="UKA6" s="68"/>
      <c r="UKB6" s="68"/>
      <c r="UKC6" s="68"/>
      <c r="UKD6" s="68"/>
      <c r="UKE6" s="68"/>
      <c r="UKF6" s="68"/>
      <c r="UKG6" s="68"/>
      <c r="UKH6" s="68"/>
      <c r="UKI6" s="68"/>
      <c r="UKJ6" s="68"/>
      <c r="UKK6" s="68"/>
      <c r="UKL6" s="68"/>
      <c r="UKM6" s="68"/>
      <c r="UKN6" s="68"/>
      <c r="UKO6" s="68"/>
      <c r="UKP6" s="68"/>
      <c r="UKQ6" s="68"/>
      <c r="UKR6" s="68"/>
      <c r="UKS6" s="68"/>
      <c r="UKT6" s="68"/>
      <c r="UKU6" s="68"/>
      <c r="UKV6" s="68"/>
      <c r="UKW6" s="68"/>
      <c r="UKX6" s="68"/>
      <c r="UKY6" s="68"/>
      <c r="UKZ6" s="68"/>
      <c r="ULA6" s="68"/>
      <c r="ULB6" s="68"/>
      <c r="ULC6" s="68"/>
      <c r="ULD6" s="68"/>
      <c r="ULE6" s="68"/>
      <c r="ULF6" s="68"/>
      <c r="ULG6" s="68"/>
      <c r="ULH6" s="68"/>
      <c r="ULI6" s="68"/>
      <c r="ULJ6" s="68"/>
      <c r="ULK6" s="68"/>
      <c r="ULL6" s="68"/>
      <c r="ULM6" s="68"/>
      <c r="ULN6" s="68"/>
      <c r="ULO6" s="68"/>
      <c r="ULP6" s="68"/>
      <c r="ULQ6" s="68"/>
      <c r="ULR6" s="68"/>
      <c r="ULS6" s="68"/>
      <c r="ULT6" s="68"/>
      <c r="ULU6" s="68"/>
      <c r="ULV6" s="68"/>
      <c r="ULW6" s="68"/>
      <c r="ULX6" s="68"/>
      <c r="ULY6" s="68"/>
      <c r="ULZ6" s="68"/>
      <c r="UMA6" s="68"/>
      <c r="UMB6" s="68"/>
      <c r="UMC6" s="68"/>
      <c r="UMD6" s="68"/>
      <c r="UME6" s="68"/>
      <c r="UMF6" s="68"/>
      <c r="UMG6" s="68"/>
      <c r="UMH6" s="68"/>
      <c r="UMI6" s="68"/>
      <c r="UMJ6" s="68"/>
      <c r="UMK6" s="68"/>
      <c r="UML6" s="68"/>
      <c r="UMM6" s="68"/>
      <c r="UMN6" s="68"/>
      <c r="UMO6" s="68"/>
      <c r="UMP6" s="68"/>
      <c r="UMQ6" s="68"/>
      <c r="UMR6" s="68"/>
      <c r="UMS6" s="68"/>
      <c r="UMT6" s="68"/>
      <c r="UMU6" s="68"/>
      <c r="UMV6" s="68"/>
      <c r="UMW6" s="68"/>
      <c r="UMX6" s="68"/>
      <c r="UMY6" s="68"/>
      <c r="UMZ6" s="68"/>
      <c r="UNA6" s="68"/>
      <c r="UNB6" s="68"/>
      <c r="UNC6" s="68"/>
      <c r="UND6" s="68"/>
      <c r="UNE6" s="68"/>
      <c r="UNF6" s="68"/>
      <c r="UNG6" s="68"/>
      <c r="UNH6" s="68"/>
      <c r="UNI6" s="68"/>
      <c r="UNJ6" s="68"/>
      <c r="UNK6" s="68"/>
      <c r="UNL6" s="68"/>
      <c r="UNM6" s="68"/>
      <c r="UNN6" s="68"/>
      <c r="UNO6" s="68"/>
      <c r="UNP6" s="68"/>
      <c r="UNQ6" s="68"/>
      <c r="UNR6" s="68"/>
      <c r="UNS6" s="68"/>
      <c r="UNT6" s="68"/>
      <c r="UNU6" s="68"/>
      <c r="UNV6" s="68"/>
      <c r="UNW6" s="68"/>
      <c r="UNX6" s="68"/>
      <c r="UNY6" s="68"/>
      <c r="UNZ6" s="68"/>
      <c r="UOA6" s="68"/>
      <c r="UOB6" s="68"/>
      <c r="UOC6" s="68"/>
      <c r="UOD6" s="68"/>
      <c r="UOE6" s="68"/>
      <c r="UOF6" s="68"/>
      <c r="UOG6" s="68"/>
      <c r="UOH6" s="68"/>
      <c r="UOI6" s="68"/>
      <c r="UOJ6" s="68"/>
      <c r="UOK6" s="68"/>
      <c r="UOL6" s="68"/>
      <c r="UOM6" s="68"/>
      <c r="UON6" s="68"/>
      <c r="UOO6" s="68"/>
      <c r="UOP6" s="68"/>
      <c r="UOQ6" s="68"/>
      <c r="UOR6" s="68"/>
      <c r="UOS6" s="68"/>
      <c r="UOT6" s="68"/>
      <c r="UOU6" s="68"/>
      <c r="UOV6" s="68"/>
      <c r="UOW6" s="68"/>
      <c r="UOX6" s="68"/>
      <c r="UOY6" s="68"/>
      <c r="UOZ6" s="68"/>
      <c r="UPA6" s="68"/>
      <c r="UPB6" s="68"/>
      <c r="UPC6" s="68"/>
      <c r="UPD6" s="68"/>
      <c r="UPE6" s="68"/>
      <c r="UPF6" s="68"/>
      <c r="UPG6" s="68"/>
      <c r="UPH6" s="68"/>
      <c r="UPI6" s="68"/>
      <c r="UPJ6" s="68"/>
      <c r="UPK6" s="68"/>
      <c r="UPL6" s="68"/>
      <c r="UPM6" s="68"/>
      <c r="UPN6" s="68"/>
      <c r="UPO6" s="68"/>
      <c r="UPP6" s="68"/>
      <c r="UPQ6" s="68"/>
      <c r="UPR6" s="68"/>
      <c r="UPS6" s="68"/>
      <c r="UPT6" s="68"/>
      <c r="UPU6" s="68"/>
      <c r="UPV6" s="68"/>
      <c r="UPW6" s="68"/>
      <c r="UPX6" s="68"/>
      <c r="UPY6" s="68"/>
      <c r="UPZ6" s="68"/>
      <c r="UQA6" s="68"/>
      <c r="UQB6" s="68"/>
      <c r="UQC6" s="68"/>
      <c r="UQD6" s="68"/>
      <c r="UQE6" s="68"/>
      <c r="UQF6" s="68"/>
      <c r="UQG6" s="68"/>
      <c r="UQH6" s="68"/>
      <c r="UQI6" s="68"/>
      <c r="UQJ6" s="68"/>
      <c r="UQK6" s="68"/>
      <c r="UQL6" s="68"/>
      <c r="UQM6" s="68"/>
      <c r="UQN6" s="68"/>
      <c r="UQO6" s="68"/>
      <c r="UQP6" s="68"/>
      <c r="UQQ6" s="68"/>
      <c r="UQR6" s="68"/>
      <c r="UQS6" s="68"/>
      <c r="UQT6" s="68"/>
      <c r="UQU6" s="68"/>
      <c r="UQV6" s="68"/>
      <c r="UQW6" s="68"/>
      <c r="UQX6" s="68"/>
      <c r="UQY6" s="68"/>
      <c r="UQZ6" s="68"/>
      <c r="URA6" s="68"/>
      <c r="URB6" s="68"/>
      <c r="URC6" s="68"/>
      <c r="URD6" s="68"/>
      <c r="URE6" s="68"/>
      <c r="URF6" s="68"/>
      <c r="URG6" s="68"/>
      <c r="URH6" s="68"/>
      <c r="URI6" s="68"/>
      <c r="URJ6" s="68"/>
      <c r="URK6" s="68"/>
      <c r="URL6" s="68"/>
      <c r="URM6" s="68"/>
      <c r="URN6" s="68"/>
      <c r="URO6" s="68"/>
      <c r="URP6" s="68"/>
      <c r="URQ6" s="68"/>
      <c r="URR6" s="68"/>
      <c r="URS6" s="68"/>
      <c r="URT6" s="68"/>
      <c r="URU6" s="68"/>
      <c r="URV6" s="68"/>
      <c r="URW6" s="68"/>
      <c r="URX6" s="68"/>
      <c r="URY6" s="68"/>
      <c r="URZ6" s="68"/>
      <c r="USA6" s="68"/>
      <c r="USB6" s="68"/>
      <c r="USC6" s="68"/>
      <c r="USD6" s="68"/>
      <c r="USE6" s="68"/>
      <c r="USF6" s="68"/>
      <c r="USG6" s="68"/>
      <c r="USH6" s="68"/>
      <c r="USI6" s="68"/>
      <c r="USJ6" s="68"/>
      <c r="USK6" s="68"/>
      <c r="USL6" s="68"/>
      <c r="USM6" s="68"/>
      <c r="USN6" s="68"/>
      <c r="USO6" s="68"/>
      <c r="USP6" s="68"/>
      <c r="USQ6" s="68"/>
      <c r="USR6" s="68"/>
      <c r="USS6" s="68"/>
      <c r="UST6" s="68"/>
      <c r="USU6" s="68"/>
      <c r="USV6" s="68"/>
      <c r="USW6" s="68"/>
      <c r="USX6" s="68"/>
      <c r="USY6" s="68"/>
      <c r="USZ6" s="68"/>
      <c r="UTA6" s="68"/>
      <c r="UTB6" s="68"/>
      <c r="UTC6" s="68"/>
      <c r="UTD6" s="68"/>
      <c r="UTE6" s="68"/>
      <c r="UTF6" s="68"/>
      <c r="UTG6" s="68"/>
      <c r="UTH6" s="68"/>
      <c r="UTI6" s="68"/>
      <c r="UTJ6" s="68"/>
      <c r="UTK6" s="68"/>
      <c r="UTL6" s="68"/>
      <c r="UTM6" s="68"/>
      <c r="UTN6" s="68"/>
      <c r="UTO6" s="68"/>
      <c r="UTP6" s="68"/>
      <c r="UTQ6" s="68"/>
      <c r="UTR6" s="68"/>
      <c r="UTS6" s="68"/>
      <c r="UTT6" s="68"/>
      <c r="UTU6" s="68"/>
      <c r="UTV6" s="68"/>
      <c r="UTW6" s="68"/>
      <c r="UTX6" s="68"/>
      <c r="UTY6" s="68"/>
      <c r="UTZ6" s="68"/>
      <c r="UUA6" s="68"/>
      <c r="UUB6" s="68"/>
      <c r="UUC6" s="68"/>
      <c r="UUD6" s="68"/>
      <c r="UUE6" s="68"/>
      <c r="UUF6" s="68"/>
      <c r="UUG6" s="68"/>
      <c r="UUH6" s="68"/>
      <c r="UUI6" s="68"/>
      <c r="UUJ6" s="68"/>
      <c r="UUK6" s="68"/>
      <c r="UUL6" s="68"/>
      <c r="UUM6" s="68"/>
      <c r="UUN6" s="68"/>
      <c r="UUO6" s="68"/>
      <c r="UUP6" s="68"/>
      <c r="UUQ6" s="68"/>
      <c r="UUR6" s="68"/>
      <c r="UUS6" s="68"/>
      <c r="UUT6" s="68"/>
      <c r="UUU6" s="68"/>
      <c r="UUV6" s="68"/>
      <c r="UUW6" s="68"/>
      <c r="UUX6" s="68"/>
      <c r="UUY6" s="68"/>
      <c r="UUZ6" s="68"/>
      <c r="UVA6" s="68"/>
      <c r="UVB6" s="68"/>
      <c r="UVC6" s="68"/>
      <c r="UVD6" s="68"/>
      <c r="UVE6" s="68"/>
      <c r="UVF6" s="68"/>
      <c r="UVG6" s="68"/>
      <c r="UVH6" s="68"/>
      <c r="UVI6" s="68"/>
      <c r="UVJ6" s="68"/>
      <c r="UVK6" s="68"/>
      <c r="UVL6" s="68"/>
      <c r="UVM6" s="68"/>
      <c r="UVN6" s="68"/>
      <c r="UVO6" s="68"/>
      <c r="UVP6" s="68"/>
      <c r="UVQ6" s="68"/>
      <c r="UVR6" s="68"/>
      <c r="UVS6" s="68"/>
      <c r="UVT6" s="68"/>
      <c r="UVU6" s="68"/>
      <c r="UVV6" s="68"/>
      <c r="UVW6" s="68"/>
      <c r="UVX6" s="68"/>
      <c r="UVY6" s="68"/>
      <c r="UVZ6" s="68"/>
      <c r="UWA6" s="68"/>
      <c r="UWB6" s="68"/>
      <c r="UWC6" s="68"/>
      <c r="UWD6" s="68"/>
      <c r="UWE6" s="68"/>
      <c r="UWF6" s="68"/>
      <c r="UWG6" s="68"/>
      <c r="UWH6" s="68"/>
      <c r="UWI6" s="68"/>
      <c r="UWJ6" s="68"/>
      <c r="UWK6" s="68"/>
      <c r="UWL6" s="68"/>
      <c r="UWM6" s="68"/>
      <c r="UWN6" s="68"/>
      <c r="UWO6" s="68"/>
      <c r="UWP6" s="68"/>
      <c r="UWQ6" s="68"/>
      <c r="UWR6" s="68"/>
      <c r="UWS6" s="68"/>
      <c r="UWT6" s="68"/>
      <c r="UWU6" s="68"/>
      <c r="UWV6" s="68"/>
      <c r="UWW6" s="68"/>
      <c r="UWX6" s="68"/>
      <c r="UWY6" s="68"/>
      <c r="UWZ6" s="68"/>
      <c r="UXA6" s="68"/>
      <c r="UXB6" s="68"/>
      <c r="UXC6" s="68"/>
      <c r="UXD6" s="68"/>
      <c r="UXE6" s="68"/>
      <c r="UXF6" s="68"/>
      <c r="UXG6" s="68"/>
      <c r="UXH6" s="68"/>
      <c r="UXI6" s="68"/>
      <c r="UXJ6" s="68"/>
      <c r="UXK6" s="68"/>
      <c r="UXL6" s="68"/>
      <c r="UXM6" s="68"/>
      <c r="UXN6" s="68"/>
      <c r="UXO6" s="68"/>
      <c r="UXP6" s="68"/>
      <c r="UXQ6" s="68"/>
      <c r="UXR6" s="68"/>
      <c r="UXS6" s="68"/>
      <c r="UXT6" s="68"/>
      <c r="UXU6" s="68"/>
      <c r="UXV6" s="68"/>
      <c r="UXW6" s="68"/>
      <c r="UXX6" s="68"/>
      <c r="UXY6" s="68"/>
      <c r="UXZ6" s="68"/>
      <c r="UYA6" s="68"/>
      <c r="UYB6" s="68"/>
      <c r="UYC6" s="68"/>
      <c r="UYD6" s="68"/>
      <c r="UYE6" s="68"/>
      <c r="UYF6" s="68"/>
      <c r="UYG6" s="68"/>
      <c r="UYH6" s="68"/>
      <c r="UYI6" s="68"/>
      <c r="UYJ6" s="68"/>
      <c r="UYK6" s="68"/>
      <c r="UYL6" s="68"/>
      <c r="UYM6" s="68"/>
      <c r="UYN6" s="68"/>
      <c r="UYO6" s="68"/>
      <c r="UYP6" s="68"/>
      <c r="UYQ6" s="68"/>
      <c r="UYR6" s="68"/>
      <c r="UYS6" s="68"/>
      <c r="UYT6" s="68"/>
      <c r="UYU6" s="68"/>
      <c r="UYV6" s="68"/>
      <c r="UYW6" s="68"/>
      <c r="UYX6" s="68"/>
      <c r="UYY6" s="68"/>
      <c r="UYZ6" s="68"/>
      <c r="UZA6" s="68"/>
      <c r="UZB6" s="68"/>
      <c r="UZC6" s="68"/>
      <c r="UZD6" s="68"/>
      <c r="UZE6" s="68"/>
      <c r="UZF6" s="68"/>
      <c r="UZG6" s="68"/>
      <c r="UZH6" s="68"/>
      <c r="UZI6" s="68"/>
      <c r="UZJ6" s="68"/>
      <c r="UZK6" s="68"/>
      <c r="UZL6" s="68"/>
      <c r="UZM6" s="68"/>
      <c r="UZN6" s="68"/>
      <c r="UZO6" s="68"/>
      <c r="UZP6" s="68"/>
      <c r="UZQ6" s="68"/>
      <c r="UZR6" s="68"/>
      <c r="UZS6" s="68"/>
      <c r="UZT6" s="68"/>
      <c r="UZU6" s="68"/>
      <c r="UZV6" s="68"/>
      <c r="UZW6" s="68"/>
      <c r="UZX6" s="68"/>
      <c r="UZY6" s="68"/>
      <c r="UZZ6" s="68"/>
      <c r="VAA6" s="68"/>
      <c r="VAB6" s="68"/>
      <c r="VAC6" s="68"/>
      <c r="VAD6" s="68"/>
      <c r="VAE6" s="68"/>
      <c r="VAF6" s="68"/>
      <c r="VAG6" s="68"/>
      <c r="VAH6" s="68"/>
      <c r="VAI6" s="68"/>
      <c r="VAJ6" s="68"/>
      <c r="VAK6" s="68"/>
      <c r="VAL6" s="68"/>
      <c r="VAM6" s="68"/>
      <c r="VAN6" s="68"/>
      <c r="VAO6" s="68"/>
      <c r="VAP6" s="68"/>
      <c r="VAQ6" s="68"/>
      <c r="VAR6" s="68"/>
      <c r="VAS6" s="68"/>
      <c r="VAT6" s="68"/>
      <c r="VAU6" s="68"/>
      <c r="VAV6" s="68"/>
      <c r="VAW6" s="68"/>
      <c r="VAX6" s="68"/>
      <c r="VAY6" s="68"/>
      <c r="VAZ6" s="68"/>
      <c r="VBA6" s="68"/>
      <c r="VBB6" s="68"/>
      <c r="VBC6" s="68"/>
      <c r="VBD6" s="68"/>
      <c r="VBE6" s="68"/>
      <c r="VBF6" s="68"/>
      <c r="VBG6" s="68"/>
      <c r="VBH6" s="68"/>
      <c r="VBI6" s="68"/>
      <c r="VBJ6" s="68"/>
      <c r="VBK6" s="68"/>
      <c r="VBL6" s="68"/>
      <c r="VBM6" s="68"/>
      <c r="VBN6" s="68"/>
      <c r="VBO6" s="68"/>
      <c r="VBP6" s="68"/>
      <c r="VBQ6" s="68"/>
      <c r="VBR6" s="68"/>
      <c r="VBS6" s="68"/>
      <c r="VBT6" s="68"/>
      <c r="VBU6" s="68"/>
      <c r="VBV6" s="68"/>
      <c r="VBW6" s="68"/>
      <c r="VBX6" s="68"/>
      <c r="VBY6" s="68"/>
      <c r="VBZ6" s="68"/>
      <c r="VCA6" s="68"/>
      <c r="VCB6" s="68"/>
      <c r="VCC6" s="68"/>
      <c r="VCD6" s="68"/>
      <c r="VCE6" s="68"/>
      <c r="VCF6" s="68"/>
      <c r="VCG6" s="68"/>
      <c r="VCH6" s="68"/>
      <c r="VCI6" s="68"/>
      <c r="VCJ6" s="68"/>
      <c r="VCK6" s="68"/>
      <c r="VCL6" s="68"/>
      <c r="VCM6" s="68"/>
      <c r="VCN6" s="68"/>
      <c r="VCO6" s="68"/>
      <c r="VCP6" s="68"/>
      <c r="VCQ6" s="68"/>
      <c r="VCR6" s="68"/>
      <c r="VCS6" s="68"/>
      <c r="VCT6" s="68"/>
      <c r="VCU6" s="68"/>
      <c r="VCV6" s="68"/>
      <c r="VCW6" s="68"/>
      <c r="VCX6" s="68"/>
      <c r="VCY6" s="68"/>
      <c r="VCZ6" s="68"/>
      <c r="VDA6" s="68"/>
      <c r="VDB6" s="68"/>
      <c r="VDC6" s="68"/>
      <c r="VDD6" s="68"/>
      <c r="VDE6" s="68"/>
      <c r="VDF6" s="68"/>
      <c r="VDG6" s="68"/>
      <c r="VDH6" s="68"/>
      <c r="VDI6" s="68"/>
      <c r="VDJ6" s="68"/>
      <c r="VDK6" s="68"/>
      <c r="VDL6" s="68"/>
      <c r="VDM6" s="68"/>
      <c r="VDN6" s="68"/>
      <c r="VDO6" s="68"/>
      <c r="VDP6" s="68"/>
      <c r="VDQ6" s="68"/>
      <c r="VDR6" s="68"/>
      <c r="VDS6" s="68"/>
      <c r="VDT6" s="68"/>
      <c r="VDU6" s="68"/>
      <c r="VDV6" s="68"/>
      <c r="VDW6" s="68"/>
      <c r="VDX6" s="68"/>
      <c r="VDY6" s="68"/>
      <c r="VDZ6" s="68"/>
      <c r="VEA6" s="68"/>
      <c r="VEB6" s="68"/>
      <c r="VEC6" s="68"/>
      <c r="VED6" s="68"/>
      <c r="VEE6" s="68"/>
      <c r="VEF6" s="68"/>
      <c r="VEG6" s="68"/>
      <c r="VEH6" s="68"/>
      <c r="VEI6" s="68"/>
      <c r="VEJ6" s="68"/>
      <c r="VEK6" s="68"/>
      <c r="VEL6" s="68"/>
      <c r="VEM6" s="68"/>
      <c r="VEN6" s="68"/>
      <c r="VEO6" s="68"/>
      <c r="VEP6" s="68"/>
      <c r="VEQ6" s="68"/>
      <c r="VER6" s="68"/>
      <c r="VES6" s="68"/>
      <c r="VET6" s="68"/>
      <c r="VEU6" s="68"/>
      <c r="VEV6" s="68"/>
      <c r="VEW6" s="68"/>
      <c r="VEX6" s="68"/>
      <c r="VEY6" s="68"/>
      <c r="VEZ6" s="68"/>
      <c r="VFA6" s="68"/>
      <c r="VFB6" s="68"/>
      <c r="VFC6" s="68"/>
      <c r="VFD6" s="68"/>
      <c r="VFE6" s="68"/>
      <c r="VFF6" s="68"/>
      <c r="VFG6" s="68"/>
      <c r="VFH6" s="68"/>
      <c r="VFI6" s="68"/>
      <c r="VFJ6" s="68"/>
      <c r="VFK6" s="68"/>
      <c r="VFL6" s="68"/>
      <c r="VFM6" s="68"/>
      <c r="VFN6" s="68"/>
      <c r="VFO6" s="68"/>
      <c r="VFP6" s="68"/>
      <c r="VFQ6" s="68"/>
      <c r="VFR6" s="68"/>
      <c r="VFS6" s="68"/>
      <c r="VFT6" s="68"/>
      <c r="VFU6" s="68"/>
      <c r="VFV6" s="68"/>
      <c r="VFW6" s="68"/>
      <c r="VFX6" s="68"/>
      <c r="VFY6" s="68"/>
      <c r="VFZ6" s="68"/>
      <c r="VGA6" s="68"/>
      <c r="VGB6" s="68"/>
      <c r="VGC6" s="68"/>
      <c r="VGD6" s="68"/>
      <c r="VGE6" s="68"/>
      <c r="VGF6" s="68"/>
      <c r="VGG6" s="68"/>
      <c r="VGH6" s="68"/>
      <c r="VGI6" s="68"/>
      <c r="VGJ6" s="68"/>
      <c r="VGK6" s="68"/>
      <c r="VGL6" s="68"/>
      <c r="VGM6" s="68"/>
      <c r="VGN6" s="68"/>
      <c r="VGO6" s="68"/>
      <c r="VGP6" s="68"/>
      <c r="VGQ6" s="68"/>
      <c r="VGR6" s="68"/>
      <c r="VGS6" s="68"/>
      <c r="VGT6" s="68"/>
      <c r="VGU6" s="68"/>
      <c r="VGV6" s="68"/>
      <c r="VGW6" s="68"/>
      <c r="VGX6" s="68"/>
      <c r="VGY6" s="68"/>
      <c r="VGZ6" s="68"/>
      <c r="VHA6" s="68"/>
      <c r="VHB6" s="68"/>
      <c r="VHC6" s="68"/>
      <c r="VHD6" s="68"/>
      <c r="VHE6" s="68"/>
      <c r="VHF6" s="68"/>
      <c r="VHG6" s="68"/>
      <c r="VHH6" s="68"/>
      <c r="VHI6" s="68"/>
      <c r="VHJ6" s="68"/>
      <c r="VHK6" s="68"/>
      <c r="VHL6" s="68"/>
      <c r="VHM6" s="68"/>
      <c r="VHN6" s="68"/>
      <c r="VHO6" s="68"/>
      <c r="VHP6" s="68"/>
      <c r="VHQ6" s="68"/>
      <c r="VHR6" s="68"/>
      <c r="VHS6" s="68"/>
      <c r="VHT6" s="68"/>
      <c r="VHU6" s="68"/>
      <c r="VHV6" s="68"/>
      <c r="VHW6" s="68"/>
      <c r="VHX6" s="68"/>
      <c r="VHY6" s="68"/>
      <c r="VHZ6" s="68"/>
      <c r="VIA6" s="68"/>
      <c r="VIB6" s="68"/>
      <c r="VIC6" s="68"/>
      <c r="VID6" s="68"/>
      <c r="VIE6" s="68"/>
      <c r="VIF6" s="68"/>
      <c r="VIG6" s="68"/>
      <c r="VIH6" s="68"/>
      <c r="VII6" s="68"/>
      <c r="VIJ6" s="68"/>
      <c r="VIK6" s="68"/>
      <c r="VIL6" s="68"/>
      <c r="VIM6" s="68"/>
      <c r="VIN6" s="68"/>
      <c r="VIO6" s="68"/>
      <c r="VIP6" s="68"/>
      <c r="VIQ6" s="68"/>
      <c r="VIR6" s="68"/>
      <c r="VIS6" s="68"/>
      <c r="VIT6" s="68"/>
      <c r="VIU6" s="68"/>
      <c r="VIV6" s="68"/>
      <c r="VIW6" s="68"/>
      <c r="VIX6" s="68"/>
      <c r="VIY6" s="68"/>
      <c r="VIZ6" s="68"/>
      <c r="VJA6" s="68"/>
      <c r="VJB6" s="68"/>
      <c r="VJC6" s="68"/>
      <c r="VJD6" s="68"/>
      <c r="VJE6" s="68"/>
      <c r="VJF6" s="68"/>
      <c r="VJG6" s="68"/>
      <c r="VJH6" s="68"/>
      <c r="VJI6" s="68"/>
      <c r="VJJ6" s="68"/>
      <c r="VJK6" s="68"/>
      <c r="VJL6" s="68"/>
      <c r="VJM6" s="68"/>
      <c r="VJN6" s="68"/>
      <c r="VJO6" s="68"/>
      <c r="VJP6" s="68"/>
      <c r="VJQ6" s="68"/>
      <c r="VJR6" s="68"/>
      <c r="VJS6" s="68"/>
      <c r="VJT6" s="68"/>
      <c r="VJU6" s="68"/>
      <c r="VJV6" s="68"/>
      <c r="VJW6" s="68"/>
      <c r="VJX6" s="68"/>
      <c r="VJY6" s="68"/>
      <c r="VJZ6" s="68"/>
      <c r="VKA6" s="68"/>
      <c r="VKB6" s="68"/>
      <c r="VKC6" s="68"/>
      <c r="VKD6" s="68"/>
      <c r="VKE6" s="68"/>
      <c r="VKF6" s="68"/>
      <c r="VKG6" s="68"/>
      <c r="VKH6" s="68"/>
      <c r="VKI6" s="68"/>
      <c r="VKJ6" s="68"/>
      <c r="VKK6" s="68"/>
      <c r="VKL6" s="68"/>
      <c r="VKM6" s="68"/>
      <c r="VKN6" s="68"/>
      <c r="VKO6" s="68"/>
      <c r="VKP6" s="68"/>
      <c r="VKQ6" s="68"/>
      <c r="VKR6" s="68"/>
      <c r="VKS6" s="68"/>
      <c r="VKT6" s="68"/>
      <c r="VKU6" s="68"/>
      <c r="VKV6" s="68"/>
      <c r="VKW6" s="68"/>
      <c r="VKX6" s="68"/>
      <c r="VKY6" s="68"/>
      <c r="VKZ6" s="68"/>
      <c r="VLA6" s="68"/>
      <c r="VLB6" s="68"/>
      <c r="VLC6" s="68"/>
      <c r="VLD6" s="68"/>
      <c r="VLE6" s="68"/>
      <c r="VLF6" s="68"/>
      <c r="VLG6" s="68"/>
      <c r="VLH6" s="68"/>
      <c r="VLI6" s="68"/>
      <c r="VLJ6" s="68"/>
      <c r="VLK6" s="68"/>
      <c r="VLL6" s="68"/>
      <c r="VLM6" s="68"/>
      <c r="VLN6" s="68"/>
      <c r="VLO6" s="68"/>
      <c r="VLP6" s="68"/>
      <c r="VLQ6" s="68"/>
      <c r="VLR6" s="68"/>
      <c r="VLS6" s="68"/>
      <c r="VLT6" s="68"/>
      <c r="VLU6" s="68"/>
      <c r="VLV6" s="68"/>
      <c r="VLW6" s="68"/>
      <c r="VLX6" s="68"/>
      <c r="VLY6" s="68"/>
      <c r="VLZ6" s="68"/>
      <c r="VMA6" s="68"/>
      <c r="VMB6" s="68"/>
      <c r="VMC6" s="68"/>
      <c r="VMD6" s="68"/>
      <c r="VME6" s="68"/>
      <c r="VMF6" s="68"/>
      <c r="VMG6" s="68"/>
      <c r="VMH6" s="68"/>
      <c r="VMI6" s="68"/>
      <c r="VMJ6" s="68"/>
      <c r="VMK6" s="68"/>
      <c r="VML6" s="68"/>
      <c r="VMM6" s="68"/>
      <c r="VMN6" s="68"/>
      <c r="VMO6" s="68"/>
      <c r="VMP6" s="68"/>
      <c r="VMQ6" s="68"/>
      <c r="VMR6" s="68"/>
      <c r="VMS6" s="68"/>
      <c r="VMT6" s="68"/>
      <c r="VMU6" s="68"/>
      <c r="VMV6" s="68"/>
      <c r="VMW6" s="68"/>
      <c r="VMX6" s="68"/>
      <c r="VMY6" s="68"/>
      <c r="VMZ6" s="68"/>
      <c r="VNA6" s="68"/>
      <c r="VNB6" s="68"/>
      <c r="VNC6" s="68"/>
      <c r="VND6" s="68"/>
      <c r="VNE6" s="68"/>
      <c r="VNF6" s="68"/>
      <c r="VNG6" s="68"/>
      <c r="VNH6" s="68"/>
      <c r="VNI6" s="68"/>
      <c r="VNJ6" s="68"/>
      <c r="VNK6" s="68"/>
      <c r="VNL6" s="68"/>
      <c r="VNM6" s="68"/>
      <c r="VNN6" s="68"/>
      <c r="VNO6" s="68"/>
      <c r="VNP6" s="68"/>
      <c r="VNQ6" s="68"/>
      <c r="VNR6" s="68"/>
      <c r="VNS6" s="68"/>
      <c r="VNT6" s="68"/>
      <c r="VNU6" s="68"/>
      <c r="VNV6" s="68"/>
      <c r="VNW6" s="68"/>
      <c r="VNX6" s="68"/>
      <c r="VNY6" s="68"/>
      <c r="VNZ6" s="68"/>
      <c r="VOA6" s="68"/>
      <c r="VOB6" s="68"/>
      <c r="VOC6" s="68"/>
      <c r="VOD6" s="68"/>
      <c r="VOE6" s="68"/>
      <c r="VOF6" s="68"/>
      <c r="VOG6" s="68"/>
      <c r="VOH6" s="68"/>
      <c r="VOI6" s="68"/>
      <c r="VOJ6" s="68"/>
      <c r="VOK6" s="68"/>
      <c r="VOL6" s="68"/>
      <c r="VOM6" s="68"/>
      <c r="VON6" s="68"/>
      <c r="VOO6" s="68"/>
      <c r="VOP6" s="68"/>
      <c r="VOQ6" s="68"/>
      <c r="VOR6" s="68"/>
      <c r="VOS6" s="68"/>
      <c r="VOT6" s="68"/>
      <c r="VOU6" s="68"/>
      <c r="VOV6" s="68"/>
      <c r="VOW6" s="68"/>
      <c r="VOX6" s="68"/>
      <c r="VOY6" s="68"/>
      <c r="VOZ6" s="68"/>
      <c r="VPA6" s="68"/>
      <c r="VPB6" s="68"/>
      <c r="VPC6" s="68"/>
      <c r="VPD6" s="68"/>
      <c r="VPE6" s="68"/>
      <c r="VPF6" s="68"/>
      <c r="VPG6" s="68"/>
      <c r="VPH6" s="68"/>
      <c r="VPI6" s="68"/>
      <c r="VPJ6" s="68"/>
      <c r="VPK6" s="68"/>
      <c r="VPL6" s="68"/>
      <c r="VPM6" s="68"/>
      <c r="VPN6" s="68"/>
      <c r="VPO6" s="68"/>
      <c r="VPP6" s="68"/>
      <c r="VPQ6" s="68"/>
      <c r="VPR6" s="68"/>
      <c r="VPS6" s="68"/>
      <c r="VPT6" s="68"/>
      <c r="VPU6" s="68"/>
      <c r="VPV6" s="68"/>
      <c r="VPW6" s="68"/>
      <c r="VPX6" s="68"/>
      <c r="VPY6" s="68"/>
      <c r="VPZ6" s="68"/>
      <c r="VQA6" s="68"/>
      <c r="VQB6" s="68"/>
      <c r="VQC6" s="68"/>
      <c r="VQD6" s="68"/>
      <c r="VQE6" s="68"/>
      <c r="VQF6" s="68"/>
      <c r="VQG6" s="68"/>
      <c r="VQH6" s="68"/>
      <c r="VQI6" s="68"/>
      <c r="VQJ6" s="68"/>
      <c r="VQK6" s="68"/>
      <c r="VQL6" s="68"/>
      <c r="VQM6" s="68"/>
      <c r="VQN6" s="68"/>
      <c r="VQO6" s="68"/>
      <c r="VQP6" s="68"/>
      <c r="VQQ6" s="68"/>
      <c r="VQR6" s="68"/>
      <c r="VQS6" s="68"/>
      <c r="VQT6" s="68"/>
      <c r="VQU6" s="68"/>
      <c r="VQV6" s="68"/>
      <c r="VQW6" s="68"/>
      <c r="VQX6" s="68"/>
      <c r="VQY6" s="68"/>
      <c r="VQZ6" s="68"/>
      <c r="VRA6" s="68"/>
      <c r="VRB6" s="68"/>
      <c r="VRC6" s="68"/>
      <c r="VRD6" s="68"/>
      <c r="VRE6" s="68"/>
      <c r="VRF6" s="68"/>
      <c r="VRG6" s="68"/>
      <c r="VRH6" s="68"/>
      <c r="VRI6" s="68"/>
      <c r="VRJ6" s="68"/>
      <c r="VRK6" s="68"/>
      <c r="VRL6" s="68"/>
      <c r="VRM6" s="68"/>
      <c r="VRN6" s="68"/>
      <c r="VRO6" s="68"/>
      <c r="VRP6" s="68"/>
      <c r="VRQ6" s="68"/>
      <c r="VRR6" s="68"/>
      <c r="VRS6" s="68"/>
      <c r="VRT6" s="68"/>
      <c r="VRU6" s="68"/>
      <c r="VRV6" s="68"/>
      <c r="VRW6" s="68"/>
      <c r="VRX6" s="68"/>
      <c r="VRY6" s="68"/>
      <c r="VRZ6" s="68"/>
      <c r="VSA6" s="68"/>
      <c r="VSB6" s="68"/>
      <c r="VSC6" s="68"/>
      <c r="VSD6" s="68"/>
      <c r="VSE6" s="68"/>
      <c r="VSF6" s="68"/>
      <c r="VSG6" s="68"/>
      <c r="VSH6" s="68"/>
      <c r="VSI6" s="68"/>
      <c r="VSJ6" s="68"/>
      <c r="VSK6" s="68"/>
      <c r="VSL6" s="68"/>
      <c r="VSM6" s="68"/>
      <c r="VSN6" s="68"/>
      <c r="VSO6" s="68"/>
      <c r="VSP6" s="68"/>
      <c r="VSQ6" s="68"/>
      <c r="VSR6" s="68"/>
      <c r="VSS6" s="68"/>
      <c r="VST6" s="68"/>
      <c r="VSU6" s="68"/>
      <c r="VSV6" s="68"/>
      <c r="VSW6" s="68"/>
      <c r="VSX6" s="68"/>
      <c r="VSY6" s="68"/>
      <c r="VSZ6" s="68"/>
      <c r="VTA6" s="68"/>
      <c r="VTB6" s="68"/>
      <c r="VTC6" s="68"/>
      <c r="VTD6" s="68"/>
      <c r="VTE6" s="68"/>
      <c r="VTF6" s="68"/>
      <c r="VTG6" s="68"/>
      <c r="VTH6" s="68"/>
      <c r="VTI6" s="68"/>
      <c r="VTJ6" s="68"/>
      <c r="VTK6" s="68"/>
      <c r="VTL6" s="68"/>
      <c r="VTM6" s="68"/>
      <c r="VTN6" s="68"/>
      <c r="VTO6" s="68"/>
      <c r="VTP6" s="68"/>
      <c r="VTQ6" s="68"/>
      <c r="VTR6" s="68"/>
      <c r="VTS6" s="68"/>
      <c r="VTT6" s="68"/>
      <c r="VTU6" s="68"/>
      <c r="VTV6" s="68"/>
      <c r="VTW6" s="68"/>
      <c r="VTX6" s="68"/>
      <c r="VTY6" s="68"/>
      <c r="VTZ6" s="68"/>
      <c r="VUA6" s="68"/>
      <c r="VUB6" s="68"/>
      <c r="VUC6" s="68"/>
      <c r="VUD6" s="68"/>
      <c r="VUE6" s="68"/>
      <c r="VUF6" s="68"/>
      <c r="VUG6" s="68"/>
      <c r="VUH6" s="68"/>
      <c r="VUI6" s="68"/>
      <c r="VUJ6" s="68"/>
      <c r="VUK6" s="68"/>
      <c r="VUL6" s="68"/>
      <c r="VUM6" s="68"/>
      <c r="VUN6" s="68"/>
      <c r="VUO6" s="68"/>
      <c r="VUP6" s="68"/>
      <c r="VUQ6" s="68"/>
      <c r="VUR6" s="68"/>
      <c r="VUS6" s="68"/>
      <c r="VUT6" s="68"/>
      <c r="VUU6" s="68"/>
      <c r="VUV6" s="68"/>
      <c r="VUW6" s="68"/>
      <c r="VUX6" s="68"/>
      <c r="VUY6" s="68"/>
      <c r="VUZ6" s="68"/>
      <c r="VVA6" s="68"/>
      <c r="VVB6" s="68"/>
      <c r="VVC6" s="68"/>
      <c r="VVD6" s="68"/>
      <c r="VVE6" s="68"/>
      <c r="VVF6" s="68"/>
      <c r="VVG6" s="68"/>
      <c r="VVH6" s="68"/>
      <c r="VVI6" s="68"/>
      <c r="VVJ6" s="68"/>
      <c r="VVK6" s="68"/>
      <c r="VVL6" s="68"/>
      <c r="VVM6" s="68"/>
      <c r="VVN6" s="68"/>
      <c r="VVO6" s="68"/>
      <c r="VVP6" s="68"/>
      <c r="VVQ6" s="68"/>
      <c r="VVR6" s="68"/>
      <c r="VVS6" s="68"/>
      <c r="VVT6" s="68"/>
      <c r="VVU6" s="68"/>
      <c r="VVV6" s="68"/>
      <c r="VVW6" s="68"/>
      <c r="VVX6" s="68"/>
      <c r="VVY6" s="68"/>
      <c r="VVZ6" s="68"/>
      <c r="VWA6" s="68"/>
      <c r="VWB6" s="68"/>
      <c r="VWC6" s="68"/>
      <c r="VWD6" s="68"/>
      <c r="VWE6" s="68"/>
      <c r="VWF6" s="68"/>
      <c r="VWG6" s="68"/>
      <c r="VWH6" s="68"/>
      <c r="VWI6" s="68"/>
      <c r="VWJ6" s="68"/>
      <c r="VWK6" s="68"/>
      <c r="VWL6" s="68"/>
      <c r="VWM6" s="68"/>
      <c r="VWN6" s="68"/>
      <c r="VWO6" s="68"/>
      <c r="VWP6" s="68"/>
      <c r="VWQ6" s="68"/>
      <c r="VWR6" s="68"/>
      <c r="VWS6" s="68"/>
      <c r="VWT6" s="68"/>
      <c r="VWU6" s="68"/>
      <c r="VWV6" s="68"/>
      <c r="VWW6" s="68"/>
      <c r="VWX6" s="68"/>
      <c r="VWY6" s="68"/>
      <c r="VWZ6" s="68"/>
      <c r="VXA6" s="68"/>
      <c r="VXB6" s="68"/>
      <c r="VXC6" s="68"/>
      <c r="VXD6" s="68"/>
      <c r="VXE6" s="68"/>
      <c r="VXF6" s="68"/>
      <c r="VXG6" s="68"/>
      <c r="VXH6" s="68"/>
      <c r="VXI6" s="68"/>
      <c r="VXJ6" s="68"/>
      <c r="VXK6" s="68"/>
      <c r="VXL6" s="68"/>
      <c r="VXM6" s="68"/>
      <c r="VXN6" s="68"/>
      <c r="VXO6" s="68"/>
      <c r="VXP6" s="68"/>
      <c r="VXQ6" s="68"/>
      <c r="VXR6" s="68"/>
      <c r="VXS6" s="68"/>
      <c r="VXT6" s="68"/>
      <c r="VXU6" s="68"/>
      <c r="VXV6" s="68"/>
      <c r="VXW6" s="68"/>
      <c r="VXX6" s="68"/>
      <c r="VXY6" s="68"/>
      <c r="VXZ6" s="68"/>
      <c r="VYA6" s="68"/>
      <c r="VYB6" s="68"/>
      <c r="VYC6" s="68"/>
      <c r="VYD6" s="68"/>
      <c r="VYE6" s="68"/>
      <c r="VYF6" s="68"/>
      <c r="VYG6" s="68"/>
      <c r="VYH6" s="68"/>
      <c r="VYI6" s="68"/>
      <c r="VYJ6" s="68"/>
      <c r="VYK6" s="68"/>
      <c r="VYL6" s="68"/>
      <c r="VYM6" s="68"/>
      <c r="VYN6" s="68"/>
      <c r="VYO6" s="68"/>
      <c r="VYP6" s="68"/>
      <c r="VYQ6" s="68"/>
      <c r="VYR6" s="68"/>
      <c r="VYS6" s="68"/>
      <c r="VYT6" s="68"/>
      <c r="VYU6" s="68"/>
      <c r="VYV6" s="68"/>
      <c r="VYW6" s="68"/>
      <c r="VYX6" s="68"/>
      <c r="VYY6" s="68"/>
      <c r="VYZ6" s="68"/>
      <c r="VZA6" s="68"/>
      <c r="VZB6" s="68"/>
      <c r="VZC6" s="68"/>
      <c r="VZD6" s="68"/>
      <c r="VZE6" s="68"/>
      <c r="VZF6" s="68"/>
      <c r="VZG6" s="68"/>
      <c r="VZH6" s="68"/>
      <c r="VZI6" s="68"/>
      <c r="VZJ6" s="68"/>
      <c r="VZK6" s="68"/>
      <c r="VZL6" s="68"/>
      <c r="VZM6" s="68"/>
      <c r="VZN6" s="68"/>
      <c r="VZO6" s="68"/>
      <c r="VZP6" s="68"/>
      <c r="VZQ6" s="68"/>
      <c r="VZR6" s="68"/>
      <c r="VZS6" s="68"/>
      <c r="VZT6" s="68"/>
      <c r="VZU6" s="68"/>
      <c r="VZV6" s="68"/>
      <c r="VZW6" s="68"/>
      <c r="VZX6" s="68"/>
      <c r="VZY6" s="68"/>
      <c r="VZZ6" s="68"/>
      <c r="WAA6" s="68"/>
      <c r="WAB6" s="68"/>
      <c r="WAC6" s="68"/>
      <c r="WAD6" s="68"/>
      <c r="WAE6" s="68"/>
      <c r="WAF6" s="68"/>
      <c r="WAG6" s="68"/>
      <c r="WAH6" s="68"/>
      <c r="WAI6" s="68"/>
      <c r="WAJ6" s="68"/>
      <c r="WAK6" s="68"/>
      <c r="WAL6" s="68"/>
      <c r="WAM6" s="68"/>
      <c r="WAN6" s="68"/>
      <c r="WAO6" s="68"/>
      <c r="WAP6" s="68"/>
      <c r="WAQ6" s="68"/>
      <c r="WAR6" s="68"/>
      <c r="WAS6" s="68"/>
      <c r="WAT6" s="68"/>
      <c r="WAU6" s="68"/>
      <c r="WAV6" s="68"/>
      <c r="WAW6" s="68"/>
      <c r="WAX6" s="68"/>
      <c r="WAY6" s="68"/>
      <c r="WAZ6" s="68"/>
      <c r="WBA6" s="68"/>
      <c r="WBB6" s="68"/>
      <c r="WBC6" s="68"/>
      <c r="WBD6" s="68"/>
      <c r="WBE6" s="68"/>
      <c r="WBF6" s="68"/>
      <c r="WBG6" s="68"/>
      <c r="WBH6" s="68"/>
      <c r="WBI6" s="68"/>
      <c r="WBJ6" s="68"/>
      <c r="WBK6" s="68"/>
      <c r="WBL6" s="68"/>
      <c r="WBM6" s="68"/>
      <c r="WBN6" s="68"/>
      <c r="WBO6" s="68"/>
      <c r="WBP6" s="68"/>
      <c r="WBQ6" s="68"/>
      <c r="WBR6" s="68"/>
      <c r="WBS6" s="68"/>
      <c r="WBT6" s="68"/>
      <c r="WBU6" s="68"/>
      <c r="WBV6" s="68"/>
      <c r="WBW6" s="68"/>
      <c r="WBX6" s="68"/>
      <c r="WBY6" s="68"/>
      <c r="WBZ6" s="68"/>
      <c r="WCA6" s="68"/>
      <c r="WCB6" s="68"/>
      <c r="WCC6" s="68"/>
      <c r="WCD6" s="68"/>
      <c r="WCE6" s="68"/>
      <c r="WCF6" s="68"/>
      <c r="WCG6" s="68"/>
      <c r="WCH6" s="68"/>
      <c r="WCI6" s="68"/>
      <c r="WCJ6" s="68"/>
      <c r="WCK6" s="68"/>
      <c r="WCL6" s="68"/>
      <c r="WCM6" s="68"/>
      <c r="WCN6" s="68"/>
      <c r="WCO6" s="68"/>
      <c r="WCP6" s="68"/>
      <c r="WCQ6" s="68"/>
      <c r="WCR6" s="68"/>
      <c r="WCS6" s="68"/>
      <c r="WCT6" s="68"/>
      <c r="WCU6" s="68"/>
      <c r="WCV6" s="68"/>
      <c r="WCW6" s="68"/>
      <c r="WCX6" s="68"/>
      <c r="WCY6" s="68"/>
      <c r="WCZ6" s="68"/>
      <c r="WDA6" s="68"/>
      <c r="WDB6" s="68"/>
      <c r="WDC6" s="68"/>
      <c r="WDD6" s="68"/>
      <c r="WDE6" s="68"/>
      <c r="WDF6" s="68"/>
      <c r="WDG6" s="68"/>
      <c r="WDH6" s="68"/>
      <c r="WDI6" s="68"/>
      <c r="WDJ6" s="68"/>
      <c r="WDK6" s="68"/>
      <c r="WDL6" s="68"/>
      <c r="WDM6" s="68"/>
      <c r="WDN6" s="68"/>
      <c r="WDO6" s="68"/>
      <c r="WDP6" s="68"/>
      <c r="WDQ6" s="68"/>
      <c r="WDR6" s="68"/>
      <c r="WDS6" s="68"/>
      <c r="WDT6" s="68"/>
      <c r="WDU6" s="68"/>
      <c r="WDV6" s="68"/>
      <c r="WDW6" s="68"/>
      <c r="WDX6" s="68"/>
      <c r="WDY6" s="68"/>
      <c r="WDZ6" s="68"/>
      <c r="WEA6" s="68"/>
      <c r="WEB6" s="68"/>
      <c r="WEC6" s="68"/>
      <c r="WED6" s="68"/>
      <c r="WEE6" s="68"/>
      <c r="WEF6" s="68"/>
      <c r="WEG6" s="68"/>
      <c r="WEH6" s="68"/>
      <c r="WEI6" s="68"/>
      <c r="WEJ6" s="68"/>
      <c r="WEK6" s="68"/>
      <c r="WEL6" s="68"/>
      <c r="WEM6" s="68"/>
      <c r="WEN6" s="68"/>
      <c r="WEO6" s="68"/>
      <c r="WEP6" s="68"/>
      <c r="WEQ6" s="68"/>
      <c r="WER6" s="68"/>
      <c r="WES6" s="68"/>
      <c r="WET6" s="68"/>
      <c r="WEU6" s="68"/>
      <c r="WEV6" s="68"/>
      <c r="WEW6" s="68"/>
      <c r="WEX6" s="68"/>
      <c r="WEY6" s="68"/>
      <c r="WEZ6" s="68"/>
      <c r="WFA6" s="68"/>
      <c r="WFB6" s="68"/>
      <c r="WFC6" s="68"/>
      <c r="WFD6" s="68"/>
      <c r="WFE6" s="68"/>
      <c r="WFF6" s="68"/>
      <c r="WFG6" s="68"/>
      <c r="WFH6" s="68"/>
      <c r="WFI6" s="68"/>
      <c r="WFJ6" s="68"/>
      <c r="WFK6" s="68"/>
      <c r="WFL6" s="68"/>
      <c r="WFM6" s="68"/>
      <c r="WFN6" s="68"/>
      <c r="WFO6" s="68"/>
      <c r="WFP6" s="68"/>
      <c r="WFQ6" s="68"/>
      <c r="WFR6" s="68"/>
      <c r="WFS6" s="68"/>
      <c r="WFT6" s="68"/>
      <c r="WFU6" s="68"/>
      <c r="WFV6" s="68"/>
      <c r="WFW6" s="68"/>
      <c r="WFX6" s="68"/>
      <c r="WFY6" s="68"/>
      <c r="WFZ6" s="68"/>
      <c r="WGA6" s="68"/>
      <c r="WGB6" s="68"/>
      <c r="WGC6" s="68"/>
      <c r="WGD6" s="68"/>
      <c r="WGE6" s="68"/>
      <c r="WGF6" s="68"/>
      <c r="WGG6" s="68"/>
      <c r="WGH6" s="68"/>
      <c r="WGI6" s="68"/>
      <c r="WGJ6" s="68"/>
      <c r="WGK6" s="68"/>
      <c r="WGL6" s="68"/>
      <c r="WGM6" s="68"/>
      <c r="WGN6" s="68"/>
      <c r="WGO6" s="68"/>
      <c r="WGP6" s="68"/>
      <c r="WGQ6" s="68"/>
      <c r="WGR6" s="68"/>
      <c r="WGS6" s="68"/>
      <c r="WGT6" s="68"/>
      <c r="WGU6" s="68"/>
      <c r="WGV6" s="68"/>
      <c r="WGW6" s="68"/>
      <c r="WGX6" s="68"/>
      <c r="WGY6" s="68"/>
      <c r="WGZ6" s="68"/>
      <c r="WHA6" s="68"/>
      <c r="WHB6" s="68"/>
      <c r="WHC6" s="68"/>
      <c r="WHD6" s="68"/>
      <c r="WHE6" s="68"/>
      <c r="WHF6" s="68"/>
      <c r="WHG6" s="68"/>
      <c r="WHH6" s="68"/>
      <c r="WHI6" s="68"/>
      <c r="WHJ6" s="68"/>
      <c r="WHK6" s="68"/>
      <c r="WHL6" s="68"/>
      <c r="WHM6" s="68"/>
      <c r="WHN6" s="68"/>
      <c r="WHO6" s="68"/>
      <c r="WHP6" s="68"/>
      <c r="WHQ6" s="68"/>
      <c r="WHR6" s="68"/>
      <c r="WHS6" s="68"/>
      <c r="WHT6" s="68"/>
      <c r="WHU6" s="68"/>
      <c r="WHV6" s="68"/>
      <c r="WHW6" s="68"/>
      <c r="WHX6" s="68"/>
      <c r="WHY6" s="68"/>
      <c r="WHZ6" s="68"/>
      <c r="WIA6" s="68"/>
      <c r="WIB6" s="68"/>
      <c r="WIC6" s="68"/>
      <c r="WID6" s="68"/>
      <c r="WIE6" s="68"/>
      <c r="WIF6" s="68"/>
      <c r="WIG6" s="68"/>
      <c r="WIH6" s="68"/>
      <c r="WII6" s="68"/>
      <c r="WIJ6" s="68"/>
      <c r="WIK6" s="68"/>
      <c r="WIL6" s="68"/>
      <c r="WIM6" s="68"/>
      <c r="WIN6" s="68"/>
      <c r="WIO6" s="68"/>
      <c r="WIP6" s="68"/>
      <c r="WIQ6" s="68"/>
      <c r="WIR6" s="68"/>
      <c r="WIS6" s="68"/>
      <c r="WIT6" s="68"/>
      <c r="WIU6" s="68"/>
      <c r="WIV6" s="68"/>
      <c r="WIW6" s="68"/>
      <c r="WIX6" s="68"/>
      <c r="WIY6" s="68"/>
      <c r="WIZ6" s="68"/>
      <c r="WJA6" s="68"/>
      <c r="WJB6" s="68"/>
      <c r="WJC6" s="68"/>
      <c r="WJD6" s="68"/>
      <c r="WJE6" s="68"/>
      <c r="WJF6" s="68"/>
      <c r="WJG6" s="68"/>
      <c r="WJH6" s="68"/>
      <c r="WJI6" s="68"/>
      <c r="WJJ6" s="68"/>
      <c r="WJK6" s="68"/>
      <c r="WJL6" s="68"/>
      <c r="WJM6" s="68"/>
      <c r="WJN6" s="68"/>
      <c r="WJO6" s="68"/>
      <c r="WJP6" s="68"/>
      <c r="WJQ6" s="68"/>
      <c r="WJR6" s="68"/>
      <c r="WJS6" s="68"/>
      <c r="WJT6" s="68"/>
      <c r="WJU6" s="68"/>
      <c r="WJV6" s="68"/>
      <c r="WJW6" s="68"/>
      <c r="WJX6" s="68"/>
      <c r="WJY6" s="68"/>
      <c r="WJZ6" s="68"/>
      <c r="WKA6" s="68"/>
      <c r="WKB6" s="68"/>
      <c r="WKC6" s="68"/>
      <c r="WKD6" s="68"/>
      <c r="WKE6" s="68"/>
      <c r="WKF6" s="68"/>
      <c r="WKG6" s="68"/>
      <c r="WKH6" s="68"/>
      <c r="WKI6" s="68"/>
      <c r="WKJ6" s="68"/>
      <c r="WKK6" s="68"/>
      <c r="WKL6" s="68"/>
      <c r="WKM6" s="68"/>
      <c r="WKN6" s="68"/>
      <c r="WKO6" s="68"/>
      <c r="WKP6" s="68"/>
      <c r="WKQ6" s="68"/>
      <c r="WKR6" s="68"/>
      <c r="WKS6" s="68"/>
      <c r="WKT6" s="68"/>
      <c r="WKU6" s="68"/>
      <c r="WKV6" s="68"/>
      <c r="WKW6" s="68"/>
      <c r="WKX6" s="68"/>
      <c r="WKY6" s="68"/>
      <c r="WKZ6" s="68"/>
      <c r="WLA6" s="68"/>
      <c r="WLB6" s="68"/>
      <c r="WLC6" s="68"/>
      <c r="WLD6" s="68"/>
      <c r="WLE6" s="68"/>
      <c r="WLF6" s="68"/>
      <c r="WLG6" s="68"/>
      <c r="WLH6" s="68"/>
      <c r="WLI6" s="68"/>
      <c r="WLJ6" s="68"/>
      <c r="WLK6" s="68"/>
      <c r="WLL6" s="68"/>
      <c r="WLM6" s="68"/>
      <c r="WLN6" s="68"/>
      <c r="WLO6" s="68"/>
      <c r="WLP6" s="68"/>
      <c r="WLQ6" s="68"/>
      <c r="WLR6" s="68"/>
      <c r="WLS6" s="68"/>
      <c r="WLT6" s="68"/>
      <c r="WLU6" s="68"/>
      <c r="WLV6" s="68"/>
      <c r="WLW6" s="68"/>
      <c r="WLX6" s="68"/>
      <c r="WLY6" s="68"/>
      <c r="WLZ6" s="68"/>
      <c r="WMA6" s="68"/>
      <c r="WMB6" s="68"/>
      <c r="WMC6" s="68"/>
      <c r="WMD6" s="68"/>
      <c r="WME6" s="68"/>
      <c r="WMF6" s="68"/>
      <c r="WMG6" s="68"/>
      <c r="WMH6" s="68"/>
      <c r="WMI6" s="68"/>
      <c r="WMJ6" s="68"/>
      <c r="WMK6" s="68"/>
      <c r="WML6" s="68"/>
      <c r="WMM6" s="68"/>
      <c r="WMN6" s="68"/>
      <c r="WMO6" s="68"/>
      <c r="WMP6" s="68"/>
      <c r="WMQ6" s="68"/>
      <c r="WMR6" s="68"/>
      <c r="WMS6" s="68"/>
      <c r="WMT6" s="68"/>
      <c r="WMU6" s="68"/>
      <c r="WMV6" s="68"/>
      <c r="WMW6" s="68"/>
      <c r="WMX6" s="68"/>
      <c r="WMY6" s="68"/>
      <c r="WMZ6" s="68"/>
      <c r="WNA6" s="68"/>
      <c r="WNB6" s="68"/>
      <c r="WNC6" s="68"/>
      <c r="WND6" s="68"/>
      <c r="WNE6" s="68"/>
      <c r="WNF6" s="68"/>
      <c r="WNG6" s="68"/>
      <c r="WNH6" s="68"/>
      <c r="WNI6" s="68"/>
      <c r="WNJ6" s="68"/>
      <c r="WNK6" s="68"/>
      <c r="WNL6" s="68"/>
      <c r="WNM6" s="68"/>
      <c r="WNN6" s="68"/>
      <c r="WNO6" s="68"/>
      <c r="WNP6" s="68"/>
      <c r="WNQ6" s="68"/>
      <c r="WNR6" s="68"/>
      <c r="WNS6" s="68"/>
      <c r="WNT6" s="68"/>
      <c r="WNU6" s="68"/>
      <c r="WNV6" s="68"/>
      <c r="WNW6" s="68"/>
      <c r="WNX6" s="68"/>
      <c r="WNY6" s="68"/>
      <c r="WNZ6" s="68"/>
      <c r="WOA6" s="68"/>
      <c r="WOB6" s="68"/>
      <c r="WOC6" s="68"/>
      <c r="WOD6" s="68"/>
      <c r="WOE6" s="68"/>
      <c r="WOF6" s="68"/>
      <c r="WOG6" s="68"/>
      <c r="WOH6" s="68"/>
      <c r="WOI6" s="68"/>
      <c r="WOJ6" s="68"/>
      <c r="WOK6" s="68"/>
      <c r="WOL6" s="68"/>
      <c r="WOM6" s="68"/>
      <c r="WON6" s="68"/>
      <c r="WOO6" s="68"/>
      <c r="WOP6" s="68"/>
      <c r="WOQ6" s="68"/>
      <c r="WOR6" s="68"/>
      <c r="WOS6" s="68"/>
      <c r="WOT6" s="68"/>
      <c r="WOU6" s="68"/>
      <c r="WOV6" s="68"/>
      <c r="WOW6" s="68"/>
      <c r="WOX6" s="68"/>
      <c r="WOY6" s="68"/>
      <c r="WOZ6" s="68"/>
      <c r="WPA6" s="68"/>
      <c r="WPB6" s="68"/>
      <c r="WPC6" s="68"/>
      <c r="WPD6" s="68"/>
      <c r="WPE6" s="68"/>
      <c r="WPF6" s="68"/>
      <c r="WPG6" s="68"/>
      <c r="WPH6" s="68"/>
      <c r="WPI6" s="68"/>
      <c r="WPJ6" s="68"/>
      <c r="WPK6" s="68"/>
      <c r="WPL6" s="68"/>
      <c r="WPM6" s="68"/>
      <c r="WPN6" s="68"/>
      <c r="WPO6" s="68"/>
      <c r="WPP6" s="68"/>
      <c r="WPQ6" s="68"/>
      <c r="WPR6" s="68"/>
      <c r="WPS6" s="68"/>
      <c r="WPT6" s="68"/>
      <c r="WPU6" s="68"/>
      <c r="WPV6" s="68"/>
      <c r="WPW6" s="68"/>
      <c r="WPX6" s="68"/>
      <c r="WPY6" s="68"/>
      <c r="WPZ6" s="68"/>
      <c r="WQA6" s="68"/>
      <c r="WQB6" s="68"/>
      <c r="WQC6" s="68"/>
      <c r="WQD6" s="68"/>
      <c r="WQE6" s="68"/>
      <c r="WQF6" s="68"/>
      <c r="WQG6" s="68"/>
      <c r="WQH6" s="68"/>
      <c r="WQI6" s="68"/>
      <c r="WQJ6" s="68"/>
      <c r="WQK6" s="68"/>
      <c r="WQL6" s="68"/>
      <c r="WQM6" s="68"/>
      <c r="WQN6" s="68"/>
      <c r="WQO6" s="68"/>
      <c r="WQP6" s="68"/>
      <c r="WQQ6" s="68"/>
      <c r="WQR6" s="68"/>
      <c r="WQS6" s="68"/>
      <c r="WQT6" s="68"/>
      <c r="WQU6" s="68"/>
      <c r="WQV6" s="68"/>
      <c r="WQW6" s="68"/>
      <c r="WQX6" s="68"/>
      <c r="WQY6" s="68"/>
      <c r="WQZ6" s="68"/>
      <c r="WRA6" s="68"/>
      <c r="WRB6" s="68"/>
      <c r="WRC6" s="68"/>
      <c r="WRD6" s="68"/>
      <c r="WRE6" s="68"/>
      <c r="WRF6" s="68"/>
      <c r="WRG6" s="68"/>
      <c r="WRH6" s="68"/>
      <c r="WRI6" s="68"/>
      <c r="WRJ6" s="68"/>
      <c r="WRK6" s="68"/>
      <c r="WRL6" s="68"/>
      <c r="WRM6" s="68"/>
      <c r="WRN6" s="68"/>
      <c r="WRO6" s="68"/>
      <c r="WRP6" s="68"/>
      <c r="WRQ6" s="68"/>
      <c r="WRR6" s="68"/>
      <c r="WRS6" s="68"/>
      <c r="WRT6" s="68"/>
      <c r="WRU6" s="68"/>
      <c r="WRV6" s="68"/>
      <c r="WRW6" s="68"/>
      <c r="WRX6" s="68"/>
      <c r="WRY6" s="68"/>
      <c r="WRZ6" s="68"/>
      <c r="WSA6" s="68"/>
      <c r="WSB6" s="68"/>
      <c r="WSC6" s="68"/>
      <c r="WSD6" s="68"/>
      <c r="WSE6" s="68"/>
      <c r="WSF6" s="68"/>
      <c r="WSG6" s="68"/>
      <c r="WSH6" s="68"/>
      <c r="WSI6" s="68"/>
      <c r="WSJ6" s="68"/>
      <c r="WSK6" s="68"/>
      <c r="WSL6" s="68"/>
      <c r="WSM6" s="68"/>
      <c r="WSN6" s="68"/>
      <c r="WSO6" s="68"/>
      <c r="WSP6" s="68"/>
      <c r="WSQ6" s="68"/>
      <c r="WSR6" s="68"/>
      <c r="WSS6" s="68"/>
      <c r="WST6" s="68"/>
      <c r="WSU6" s="68"/>
      <c r="WSV6" s="68"/>
      <c r="WSW6" s="68"/>
      <c r="WSX6" s="68"/>
      <c r="WSY6" s="68"/>
      <c r="WSZ6" s="68"/>
      <c r="WTA6" s="68"/>
      <c r="WTB6" s="68"/>
      <c r="WTC6" s="68"/>
      <c r="WTD6" s="68"/>
      <c r="WTE6" s="68"/>
      <c r="WTF6" s="68"/>
      <c r="WTG6" s="68"/>
      <c r="WTH6" s="68"/>
      <c r="WTI6" s="68"/>
      <c r="WTJ6" s="68"/>
      <c r="WTK6" s="68"/>
      <c r="WTL6" s="68"/>
      <c r="WTM6" s="68"/>
      <c r="WTN6" s="68"/>
      <c r="WTO6" s="68"/>
      <c r="WTP6" s="68"/>
      <c r="WTQ6" s="68"/>
      <c r="WTR6" s="68"/>
      <c r="WTS6" s="68"/>
      <c r="WTT6" s="68"/>
      <c r="WTU6" s="68"/>
      <c r="WTV6" s="68"/>
      <c r="WTW6" s="68"/>
      <c r="WTX6" s="68"/>
      <c r="WTY6" s="68"/>
      <c r="WTZ6" s="68"/>
      <c r="WUA6" s="68"/>
      <c r="WUB6" s="68"/>
      <c r="WUC6" s="68"/>
      <c r="WUD6" s="68"/>
      <c r="WUE6" s="68"/>
      <c r="WUF6" s="68"/>
      <c r="WUG6" s="68"/>
      <c r="WUH6" s="68"/>
      <c r="WUI6" s="68"/>
      <c r="WUJ6" s="68"/>
      <c r="WUK6" s="68"/>
      <c r="WUL6" s="68"/>
      <c r="WUM6" s="68"/>
      <c r="WUN6" s="68"/>
      <c r="WUO6" s="68"/>
      <c r="WUP6" s="68"/>
      <c r="WUQ6" s="68"/>
      <c r="WUR6" s="68"/>
      <c r="WUS6" s="68"/>
      <c r="WUT6" s="68"/>
      <c r="WUU6" s="68"/>
      <c r="WUV6" s="68"/>
      <c r="WUW6" s="68"/>
      <c r="WUX6" s="68"/>
      <c r="WUY6" s="68"/>
      <c r="WUZ6" s="68"/>
      <c r="WVA6" s="68"/>
      <c r="WVB6" s="68"/>
      <c r="WVC6" s="68"/>
      <c r="WVD6" s="68"/>
      <c r="WVE6" s="68"/>
      <c r="WVF6" s="68"/>
      <c r="WVG6" s="68"/>
      <c r="WVH6" s="68"/>
      <c r="WVI6" s="68"/>
      <c r="WVJ6" s="68"/>
      <c r="WVK6" s="68"/>
      <c r="WVL6" s="68"/>
      <c r="WVM6" s="68"/>
      <c r="WVN6" s="68"/>
      <c r="WVO6" s="68"/>
      <c r="WVP6" s="68"/>
      <c r="WVQ6" s="68"/>
      <c r="WVR6" s="68"/>
      <c r="WVS6" s="68"/>
      <c r="WVT6" s="68"/>
      <c r="WVU6" s="68"/>
      <c r="WVV6" s="68"/>
      <c r="WVW6" s="68"/>
      <c r="WVX6" s="68"/>
      <c r="WVY6" s="68"/>
      <c r="WVZ6" s="68"/>
      <c r="WWA6" s="68"/>
      <c r="WWB6" s="68"/>
      <c r="WWC6" s="68"/>
      <c r="WWD6" s="68"/>
      <c r="WWE6" s="68"/>
      <c r="WWF6" s="68"/>
      <c r="WWG6" s="68"/>
      <c r="WWH6" s="68"/>
      <c r="WWI6" s="68"/>
      <c r="WWJ6" s="68"/>
      <c r="WWK6" s="68"/>
      <c r="WWL6" s="68"/>
      <c r="WWM6" s="68"/>
      <c r="WWN6" s="68"/>
      <c r="WWO6" s="68"/>
      <c r="WWP6" s="68"/>
      <c r="WWQ6" s="68"/>
      <c r="WWR6" s="68"/>
      <c r="WWS6" s="68"/>
      <c r="WWT6" s="68"/>
      <c r="WWU6" s="68"/>
      <c r="WWV6" s="68"/>
      <c r="WWW6" s="68"/>
      <c r="WWX6" s="68"/>
      <c r="WWY6" s="68"/>
      <c r="WWZ6" s="68"/>
      <c r="WXA6" s="68"/>
      <c r="WXB6" s="68"/>
      <c r="WXC6" s="68"/>
      <c r="WXD6" s="68"/>
      <c r="WXE6" s="68"/>
      <c r="WXF6" s="68"/>
      <c r="WXG6" s="68"/>
      <c r="WXH6" s="68"/>
      <c r="WXI6" s="68"/>
      <c r="WXJ6" s="68"/>
      <c r="WXK6" s="68"/>
      <c r="WXL6" s="68"/>
      <c r="WXM6" s="68"/>
      <c r="WXN6" s="68"/>
      <c r="WXO6" s="68"/>
      <c r="WXP6" s="68"/>
      <c r="WXQ6" s="68"/>
      <c r="WXR6" s="68"/>
      <c r="WXS6" s="68"/>
      <c r="WXT6" s="68"/>
      <c r="WXU6" s="68"/>
      <c r="WXV6" s="68"/>
      <c r="WXW6" s="68"/>
      <c r="WXX6" s="68"/>
      <c r="WXY6" s="68"/>
      <c r="WXZ6" s="68"/>
      <c r="WYA6" s="68"/>
      <c r="WYB6" s="68"/>
      <c r="WYC6" s="68"/>
      <c r="WYD6" s="68"/>
      <c r="WYE6" s="68"/>
      <c r="WYF6" s="68"/>
      <c r="WYG6" s="68"/>
      <c r="WYH6" s="68"/>
      <c r="WYI6" s="68"/>
      <c r="WYJ6" s="68"/>
      <c r="WYK6" s="68"/>
      <c r="WYL6" s="68"/>
      <c r="WYM6" s="68"/>
      <c r="WYN6" s="68"/>
      <c r="WYO6" s="68"/>
      <c r="WYP6" s="68"/>
      <c r="WYQ6" s="68"/>
      <c r="WYR6" s="68"/>
      <c r="WYS6" s="68"/>
      <c r="WYT6" s="68"/>
      <c r="WYU6" s="68"/>
      <c r="WYV6" s="68"/>
      <c r="WYW6" s="68"/>
      <c r="WYX6" s="68"/>
      <c r="WYY6" s="68"/>
      <c r="WYZ6" s="68"/>
      <c r="WZA6" s="68"/>
      <c r="WZB6" s="68"/>
      <c r="WZC6" s="68"/>
      <c r="WZD6" s="68"/>
      <c r="WZE6" s="68"/>
      <c r="WZF6" s="68"/>
      <c r="WZG6" s="68"/>
      <c r="WZH6" s="68"/>
      <c r="WZI6" s="68"/>
      <c r="WZJ6" s="68"/>
      <c r="WZK6" s="68"/>
      <c r="WZL6" s="68"/>
      <c r="WZM6" s="68"/>
      <c r="WZN6" s="68"/>
      <c r="WZO6" s="68"/>
      <c r="WZP6" s="68"/>
      <c r="WZQ6" s="68"/>
      <c r="WZR6" s="68"/>
      <c r="WZS6" s="68"/>
      <c r="WZT6" s="68"/>
      <c r="WZU6" s="68"/>
      <c r="WZV6" s="68"/>
      <c r="WZW6" s="68"/>
      <c r="WZX6" s="68"/>
      <c r="WZY6" s="68"/>
      <c r="WZZ6" s="68"/>
      <c r="XAA6" s="68"/>
      <c r="XAB6" s="68"/>
      <c r="XAC6" s="68"/>
      <c r="XAD6" s="68"/>
      <c r="XAE6" s="68"/>
      <c r="XAF6" s="68"/>
      <c r="XAG6" s="68"/>
      <c r="XAH6" s="68"/>
      <c r="XAI6" s="68"/>
      <c r="XAJ6" s="68"/>
      <c r="XAK6" s="68"/>
      <c r="XAL6" s="68"/>
      <c r="XAM6" s="68"/>
      <c r="XAN6" s="68"/>
      <c r="XAO6" s="68"/>
      <c r="XAP6" s="68"/>
      <c r="XAQ6" s="68"/>
      <c r="XAR6" s="68"/>
      <c r="XAS6" s="68"/>
      <c r="XAT6" s="68"/>
      <c r="XAU6" s="68"/>
      <c r="XAV6" s="68"/>
      <c r="XAW6" s="68"/>
      <c r="XAX6" s="68"/>
      <c r="XAY6" s="68"/>
      <c r="XAZ6" s="68"/>
      <c r="XBA6" s="68"/>
      <c r="XBB6" s="68"/>
      <c r="XBC6" s="68"/>
      <c r="XBD6" s="68"/>
      <c r="XBE6" s="68"/>
      <c r="XBF6" s="68"/>
      <c r="XBG6" s="68"/>
      <c r="XBH6" s="68"/>
      <c r="XBI6" s="68"/>
      <c r="XBJ6" s="68"/>
      <c r="XBK6" s="68"/>
      <c r="XBL6" s="68"/>
      <c r="XBM6" s="68"/>
      <c r="XBN6" s="68"/>
      <c r="XBO6" s="68"/>
      <c r="XBP6" s="68"/>
      <c r="XBQ6" s="68"/>
      <c r="XBR6" s="68"/>
      <c r="XBS6" s="68"/>
      <c r="XBT6" s="68"/>
      <c r="XBU6" s="68"/>
      <c r="XBV6" s="68"/>
      <c r="XBW6" s="68"/>
      <c r="XBX6" s="68"/>
      <c r="XBY6" s="68"/>
      <c r="XBZ6" s="68"/>
      <c r="XCA6" s="68"/>
      <c r="XCB6" s="68"/>
      <c r="XCC6" s="68"/>
      <c r="XCD6" s="68"/>
      <c r="XCE6" s="68"/>
      <c r="XCF6" s="68"/>
      <c r="XCG6" s="68"/>
      <c r="XCH6" s="68"/>
      <c r="XCI6" s="68"/>
      <c r="XCJ6" s="68"/>
      <c r="XCK6" s="68"/>
      <c r="XCL6" s="68"/>
      <c r="XCM6" s="68"/>
      <c r="XCN6" s="68"/>
      <c r="XCO6" s="68"/>
      <c r="XCP6" s="68"/>
      <c r="XCQ6" s="68"/>
      <c r="XCR6" s="68"/>
      <c r="XCS6" s="68"/>
      <c r="XCT6" s="68"/>
      <c r="XCU6" s="68"/>
      <c r="XCV6" s="68"/>
      <c r="XCW6" s="68"/>
      <c r="XCX6" s="68"/>
      <c r="XCY6" s="68"/>
      <c r="XCZ6" s="68"/>
      <c r="XDA6" s="68"/>
      <c r="XDB6" s="68"/>
      <c r="XDC6" s="68"/>
      <c r="XDD6" s="68"/>
      <c r="XDE6" s="68"/>
      <c r="XDF6" s="68"/>
      <c r="XDG6" s="68"/>
      <c r="XDH6" s="68"/>
      <c r="XDI6" s="68"/>
      <c r="XDJ6" s="68"/>
      <c r="XDK6" s="68"/>
      <c r="XDL6" s="68"/>
      <c r="XDM6" s="68"/>
      <c r="XDN6" s="68"/>
      <c r="XDO6" s="68"/>
      <c r="XDP6" s="68"/>
      <c r="XDQ6" s="68"/>
      <c r="XDR6" s="68"/>
      <c r="XDS6" s="68"/>
      <c r="XDT6" s="68"/>
      <c r="XDU6" s="68"/>
      <c r="XDV6" s="68"/>
      <c r="XDW6" s="68"/>
      <c r="XDX6" s="68"/>
      <c r="XDY6" s="68"/>
      <c r="XDZ6" s="68"/>
      <c r="XEA6" s="68"/>
      <c r="XEB6" s="68"/>
      <c r="XEC6" s="68"/>
      <c r="XED6" s="68"/>
      <c r="XEE6" s="68"/>
      <c r="XEF6" s="68"/>
      <c r="XEG6" s="68"/>
      <c r="XEH6" s="68"/>
      <c r="XEI6" s="68"/>
      <c r="XEJ6" s="68"/>
      <c r="XEK6" s="68"/>
      <c r="XEL6" s="68"/>
      <c r="XEM6" s="68"/>
      <c r="XEN6" s="68"/>
      <c r="XEO6" s="68"/>
      <c r="XEP6" s="68"/>
      <c r="XEQ6" s="68"/>
      <c r="XER6" s="68"/>
      <c r="XES6" s="68"/>
      <c r="XET6" s="68"/>
      <c r="XEU6" s="68"/>
      <c r="XEV6" s="68"/>
      <c r="XEW6" s="68"/>
      <c r="XEX6" s="68"/>
      <c r="XEY6" s="68"/>
      <c r="XEZ6" s="68"/>
    </row>
    <row r="7" spans="1:16380">
      <c r="A7" s="70"/>
      <c r="B7" s="71"/>
      <c r="C7" s="71"/>
      <c r="D7" s="71"/>
      <c r="E7" s="71"/>
      <c r="F7" s="71"/>
      <c r="G7" s="72"/>
      <c r="H7" s="68"/>
      <c r="I7" s="68"/>
      <c r="J7" s="64" t="s">
        <v>169</v>
      </c>
      <c r="K7" s="64">
        <v>7</v>
      </c>
      <c r="L7" s="69"/>
      <c r="M7" s="64">
        <v>2017</v>
      </c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68"/>
      <c r="JF7" s="68"/>
      <c r="JG7" s="68"/>
      <c r="JH7" s="68"/>
      <c r="JI7" s="68"/>
      <c r="JJ7" s="68"/>
      <c r="JK7" s="68"/>
      <c r="JL7" s="68"/>
      <c r="JM7" s="68"/>
      <c r="JN7" s="68"/>
      <c r="JO7" s="68"/>
      <c r="JP7" s="68"/>
      <c r="JQ7" s="68"/>
      <c r="JR7" s="68"/>
      <c r="JS7" s="68"/>
      <c r="JT7" s="68"/>
      <c r="JU7" s="68"/>
      <c r="JV7" s="68"/>
      <c r="JW7" s="68"/>
      <c r="JX7" s="68"/>
      <c r="JY7" s="68"/>
      <c r="JZ7" s="68"/>
      <c r="KA7" s="68"/>
      <c r="KB7" s="68"/>
      <c r="KC7" s="68"/>
      <c r="KD7" s="68"/>
      <c r="KE7" s="68"/>
      <c r="KF7" s="68"/>
      <c r="KG7" s="68"/>
      <c r="KH7" s="68"/>
      <c r="KI7" s="68"/>
      <c r="KJ7" s="68"/>
      <c r="KK7" s="68"/>
      <c r="KL7" s="68"/>
      <c r="KM7" s="68"/>
      <c r="KN7" s="68"/>
      <c r="KO7" s="68"/>
      <c r="KP7" s="68"/>
      <c r="KQ7" s="68"/>
      <c r="KR7" s="68"/>
      <c r="KS7" s="68"/>
      <c r="KT7" s="68"/>
      <c r="KU7" s="68"/>
      <c r="KV7" s="68"/>
      <c r="KW7" s="68"/>
      <c r="KX7" s="68"/>
      <c r="KY7" s="68"/>
      <c r="KZ7" s="68"/>
      <c r="LA7" s="68"/>
      <c r="LB7" s="68"/>
      <c r="LC7" s="68"/>
      <c r="LD7" s="68"/>
      <c r="LE7" s="68"/>
      <c r="LF7" s="68"/>
      <c r="LG7" s="68"/>
      <c r="LH7" s="68"/>
      <c r="LI7" s="68"/>
      <c r="LJ7" s="68"/>
      <c r="LK7" s="68"/>
      <c r="LL7" s="68"/>
      <c r="LM7" s="68"/>
      <c r="LN7" s="68"/>
      <c r="LO7" s="68"/>
      <c r="LP7" s="68"/>
      <c r="LQ7" s="68"/>
      <c r="LR7" s="68"/>
      <c r="LS7" s="68"/>
      <c r="LT7" s="68"/>
      <c r="LU7" s="68"/>
      <c r="LV7" s="68"/>
      <c r="LW7" s="68"/>
      <c r="LX7" s="68"/>
      <c r="LY7" s="68"/>
      <c r="LZ7" s="68"/>
      <c r="MA7" s="68"/>
      <c r="MB7" s="68"/>
      <c r="MC7" s="68"/>
      <c r="MD7" s="68"/>
      <c r="ME7" s="68"/>
      <c r="MF7" s="68"/>
      <c r="MG7" s="68"/>
      <c r="MH7" s="68"/>
      <c r="MI7" s="68"/>
      <c r="MJ7" s="68"/>
      <c r="MK7" s="68"/>
      <c r="ML7" s="68"/>
      <c r="MM7" s="68"/>
      <c r="MN7" s="68"/>
      <c r="MO7" s="68"/>
      <c r="MP7" s="68"/>
      <c r="MQ7" s="68"/>
      <c r="MR7" s="68"/>
      <c r="MS7" s="68"/>
      <c r="MT7" s="68"/>
      <c r="MU7" s="68"/>
      <c r="MV7" s="68"/>
      <c r="MW7" s="68"/>
      <c r="MX7" s="68"/>
      <c r="MY7" s="68"/>
      <c r="MZ7" s="68"/>
      <c r="NA7" s="68"/>
      <c r="NB7" s="68"/>
      <c r="NC7" s="68"/>
      <c r="ND7" s="68"/>
      <c r="NE7" s="68"/>
      <c r="NF7" s="68"/>
      <c r="NG7" s="68"/>
      <c r="NH7" s="68"/>
      <c r="NI7" s="68"/>
      <c r="NJ7" s="68"/>
      <c r="NK7" s="68"/>
      <c r="NL7" s="68"/>
      <c r="NM7" s="68"/>
      <c r="NN7" s="68"/>
      <c r="NO7" s="68"/>
      <c r="NP7" s="68"/>
      <c r="NQ7" s="68"/>
      <c r="NR7" s="68"/>
      <c r="NS7" s="68"/>
      <c r="NT7" s="68"/>
      <c r="NU7" s="68"/>
      <c r="NV7" s="68"/>
      <c r="NW7" s="68"/>
      <c r="NX7" s="68"/>
      <c r="NY7" s="68"/>
      <c r="NZ7" s="68"/>
      <c r="OA7" s="68"/>
      <c r="OB7" s="68"/>
      <c r="OC7" s="68"/>
      <c r="OD7" s="68"/>
      <c r="OE7" s="68"/>
      <c r="OF7" s="68"/>
      <c r="OG7" s="68"/>
      <c r="OH7" s="68"/>
      <c r="OI7" s="68"/>
      <c r="OJ7" s="68"/>
      <c r="OK7" s="68"/>
      <c r="OL7" s="68"/>
      <c r="OM7" s="68"/>
      <c r="ON7" s="68"/>
      <c r="OO7" s="68"/>
      <c r="OP7" s="68"/>
      <c r="OQ7" s="68"/>
      <c r="OR7" s="68"/>
      <c r="OS7" s="68"/>
      <c r="OT7" s="68"/>
      <c r="OU7" s="68"/>
      <c r="OV7" s="68"/>
      <c r="OW7" s="68"/>
      <c r="OX7" s="68"/>
      <c r="OY7" s="68"/>
      <c r="OZ7" s="68"/>
      <c r="PA7" s="68"/>
      <c r="PB7" s="68"/>
      <c r="PC7" s="68"/>
      <c r="PD7" s="68"/>
      <c r="PE7" s="68"/>
      <c r="PF7" s="68"/>
      <c r="PG7" s="68"/>
      <c r="PH7" s="68"/>
      <c r="PI7" s="68"/>
      <c r="PJ7" s="68"/>
      <c r="PK7" s="68"/>
      <c r="PL7" s="68"/>
      <c r="PM7" s="68"/>
      <c r="PN7" s="68"/>
      <c r="PO7" s="68"/>
      <c r="PP7" s="68"/>
      <c r="PQ7" s="68"/>
      <c r="PR7" s="68"/>
      <c r="PS7" s="68"/>
      <c r="PT7" s="68"/>
      <c r="PU7" s="68"/>
      <c r="PV7" s="68"/>
      <c r="PW7" s="68"/>
      <c r="PX7" s="68"/>
      <c r="PY7" s="68"/>
      <c r="PZ7" s="68"/>
      <c r="QA7" s="68"/>
      <c r="QB7" s="68"/>
      <c r="QC7" s="68"/>
      <c r="QD7" s="68"/>
      <c r="QE7" s="68"/>
      <c r="QF7" s="68"/>
      <c r="QG7" s="68"/>
      <c r="QH7" s="68"/>
      <c r="QI7" s="68"/>
      <c r="QJ7" s="68"/>
      <c r="QK7" s="68"/>
      <c r="QL7" s="68"/>
      <c r="QM7" s="68"/>
      <c r="QN7" s="68"/>
      <c r="QO7" s="68"/>
      <c r="QP7" s="68"/>
      <c r="QQ7" s="68"/>
      <c r="QR7" s="68"/>
      <c r="QS7" s="68"/>
      <c r="QT7" s="68"/>
      <c r="QU7" s="68"/>
      <c r="QV7" s="68"/>
      <c r="QW7" s="68"/>
      <c r="QX7" s="68"/>
      <c r="QY7" s="68"/>
      <c r="QZ7" s="68"/>
      <c r="RA7" s="68"/>
      <c r="RB7" s="68"/>
      <c r="RC7" s="68"/>
      <c r="RD7" s="68"/>
      <c r="RE7" s="68"/>
      <c r="RF7" s="68"/>
      <c r="RG7" s="68"/>
      <c r="RH7" s="68"/>
      <c r="RI7" s="68"/>
      <c r="RJ7" s="68"/>
      <c r="RK7" s="68"/>
      <c r="RL7" s="68"/>
      <c r="RM7" s="68"/>
      <c r="RN7" s="68"/>
      <c r="RO7" s="68"/>
      <c r="RP7" s="68"/>
      <c r="RQ7" s="68"/>
      <c r="RR7" s="68"/>
      <c r="RS7" s="68"/>
      <c r="RT7" s="68"/>
      <c r="RU7" s="68"/>
      <c r="RV7" s="68"/>
      <c r="RW7" s="68"/>
      <c r="RX7" s="68"/>
      <c r="RY7" s="68"/>
      <c r="RZ7" s="68"/>
      <c r="SA7" s="68"/>
      <c r="SB7" s="68"/>
      <c r="SC7" s="68"/>
      <c r="SD7" s="68"/>
      <c r="SE7" s="68"/>
      <c r="SF7" s="68"/>
      <c r="SG7" s="68"/>
      <c r="SH7" s="68"/>
      <c r="SI7" s="68"/>
      <c r="SJ7" s="68"/>
      <c r="SK7" s="68"/>
      <c r="SL7" s="68"/>
      <c r="SM7" s="68"/>
      <c r="SN7" s="68"/>
      <c r="SO7" s="68"/>
      <c r="SP7" s="68"/>
      <c r="SQ7" s="68"/>
      <c r="SR7" s="68"/>
      <c r="SS7" s="68"/>
      <c r="ST7" s="68"/>
      <c r="SU7" s="68"/>
      <c r="SV7" s="68"/>
      <c r="SW7" s="68"/>
      <c r="SX7" s="68"/>
      <c r="SY7" s="68"/>
      <c r="SZ7" s="68"/>
      <c r="TA7" s="68"/>
      <c r="TB7" s="68"/>
      <c r="TC7" s="68"/>
      <c r="TD7" s="68"/>
      <c r="TE7" s="68"/>
      <c r="TF7" s="68"/>
      <c r="TG7" s="68"/>
      <c r="TH7" s="68"/>
      <c r="TI7" s="68"/>
      <c r="TJ7" s="68"/>
      <c r="TK7" s="68"/>
      <c r="TL7" s="68"/>
      <c r="TM7" s="68"/>
      <c r="TN7" s="68"/>
      <c r="TO7" s="68"/>
      <c r="TP7" s="68"/>
      <c r="TQ7" s="68"/>
      <c r="TR7" s="68"/>
      <c r="TS7" s="68"/>
      <c r="TT7" s="68"/>
      <c r="TU7" s="68"/>
      <c r="TV7" s="68"/>
      <c r="TW7" s="68"/>
      <c r="TX7" s="68"/>
      <c r="TY7" s="68"/>
      <c r="TZ7" s="68"/>
      <c r="UA7" s="68"/>
      <c r="UB7" s="68"/>
      <c r="UC7" s="68"/>
      <c r="UD7" s="68"/>
      <c r="UE7" s="68"/>
      <c r="UF7" s="68"/>
      <c r="UG7" s="68"/>
      <c r="UH7" s="68"/>
      <c r="UI7" s="68"/>
      <c r="UJ7" s="68"/>
      <c r="UK7" s="68"/>
      <c r="UL7" s="68"/>
      <c r="UM7" s="68"/>
      <c r="UN7" s="68"/>
      <c r="UO7" s="68"/>
      <c r="UP7" s="68"/>
      <c r="UQ7" s="68"/>
      <c r="UR7" s="68"/>
      <c r="US7" s="68"/>
      <c r="UT7" s="68"/>
      <c r="UU7" s="68"/>
      <c r="UV7" s="68"/>
      <c r="UW7" s="68"/>
      <c r="UX7" s="68"/>
      <c r="UY7" s="68"/>
      <c r="UZ7" s="68"/>
      <c r="VA7" s="68"/>
      <c r="VB7" s="68"/>
      <c r="VC7" s="68"/>
      <c r="VD7" s="68"/>
      <c r="VE7" s="68"/>
      <c r="VF7" s="68"/>
      <c r="VG7" s="68"/>
      <c r="VH7" s="68"/>
      <c r="VI7" s="68"/>
      <c r="VJ7" s="68"/>
      <c r="VK7" s="68"/>
      <c r="VL7" s="68"/>
      <c r="VM7" s="68"/>
      <c r="VN7" s="68"/>
      <c r="VO7" s="68"/>
      <c r="VP7" s="68"/>
      <c r="VQ7" s="68"/>
      <c r="VR7" s="68"/>
      <c r="VS7" s="68"/>
      <c r="VT7" s="68"/>
      <c r="VU7" s="68"/>
      <c r="VV7" s="68"/>
      <c r="VW7" s="68"/>
      <c r="VX7" s="68"/>
      <c r="VY7" s="68"/>
      <c r="VZ7" s="68"/>
      <c r="WA7" s="68"/>
      <c r="WB7" s="68"/>
      <c r="WC7" s="68"/>
      <c r="WD7" s="68"/>
      <c r="WE7" s="68"/>
      <c r="WF7" s="68"/>
      <c r="WG7" s="68"/>
      <c r="WH7" s="68"/>
      <c r="WI7" s="68"/>
      <c r="WJ7" s="68"/>
      <c r="WK7" s="68"/>
      <c r="WL7" s="68"/>
      <c r="WM7" s="68"/>
      <c r="WN7" s="68"/>
      <c r="WO7" s="68"/>
      <c r="WP7" s="68"/>
      <c r="WQ7" s="68"/>
      <c r="WR7" s="68"/>
      <c r="WS7" s="68"/>
      <c r="WT7" s="68"/>
      <c r="WU7" s="68"/>
      <c r="WV7" s="68"/>
      <c r="WW7" s="68"/>
      <c r="WX7" s="68"/>
      <c r="WY7" s="68"/>
      <c r="WZ7" s="68"/>
      <c r="XA7" s="68"/>
      <c r="XB7" s="68"/>
      <c r="XC7" s="68"/>
      <c r="XD7" s="68"/>
      <c r="XE7" s="68"/>
      <c r="XF7" s="68"/>
      <c r="XG7" s="68"/>
      <c r="XH7" s="68"/>
      <c r="XI7" s="68"/>
      <c r="XJ7" s="68"/>
      <c r="XK7" s="68"/>
      <c r="XL7" s="68"/>
      <c r="XM7" s="68"/>
      <c r="XN7" s="68"/>
      <c r="XO7" s="68"/>
      <c r="XP7" s="68"/>
      <c r="XQ7" s="68"/>
      <c r="XR7" s="68"/>
      <c r="XS7" s="68"/>
      <c r="XT7" s="68"/>
      <c r="XU7" s="68"/>
      <c r="XV7" s="68"/>
      <c r="XW7" s="68"/>
      <c r="XX7" s="68"/>
      <c r="XY7" s="68"/>
      <c r="XZ7" s="68"/>
      <c r="YA7" s="68"/>
      <c r="YB7" s="68"/>
      <c r="YC7" s="68"/>
      <c r="YD7" s="68"/>
      <c r="YE7" s="68"/>
      <c r="YF7" s="68"/>
      <c r="YG7" s="68"/>
      <c r="YH7" s="68"/>
      <c r="YI7" s="68"/>
      <c r="YJ7" s="68"/>
      <c r="YK7" s="68"/>
      <c r="YL7" s="68"/>
      <c r="YM7" s="68"/>
      <c r="YN7" s="68"/>
      <c r="YO7" s="68"/>
      <c r="YP7" s="68"/>
      <c r="YQ7" s="68"/>
      <c r="YR7" s="68"/>
      <c r="YS7" s="68"/>
      <c r="YT7" s="68"/>
      <c r="YU7" s="68"/>
      <c r="YV7" s="68"/>
      <c r="YW7" s="68"/>
      <c r="YX7" s="68"/>
      <c r="YY7" s="68"/>
      <c r="YZ7" s="68"/>
      <c r="ZA7" s="68"/>
      <c r="ZB7" s="68"/>
      <c r="ZC7" s="68"/>
      <c r="ZD7" s="68"/>
      <c r="ZE7" s="68"/>
      <c r="ZF7" s="68"/>
      <c r="ZG7" s="68"/>
      <c r="ZH7" s="68"/>
      <c r="ZI7" s="68"/>
      <c r="ZJ7" s="68"/>
      <c r="ZK7" s="68"/>
      <c r="ZL7" s="68"/>
      <c r="ZM7" s="68"/>
      <c r="ZN7" s="68"/>
      <c r="ZO7" s="68"/>
      <c r="ZP7" s="68"/>
      <c r="ZQ7" s="68"/>
      <c r="ZR7" s="68"/>
      <c r="ZS7" s="68"/>
      <c r="ZT7" s="68"/>
      <c r="ZU7" s="68"/>
      <c r="ZV7" s="68"/>
      <c r="ZW7" s="68"/>
      <c r="ZX7" s="68"/>
      <c r="ZY7" s="68"/>
      <c r="ZZ7" s="68"/>
      <c r="AAA7" s="68"/>
      <c r="AAB7" s="68"/>
      <c r="AAC7" s="68"/>
      <c r="AAD7" s="68"/>
      <c r="AAE7" s="68"/>
      <c r="AAF7" s="68"/>
      <c r="AAG7" s="68"/>
      <c r="AAH7" s="68"/>
      <c r="AAI7" s="68"/>
      <c r="AAJ7" s="68"/>
      <c r="AAK7" s="68"/>
      <c r="AAL7" s="68"/>
      <c r="AAM7" s="68"/>
      <c r="AAN7" s="68"/>
      <c r="AAO7" s="68"/>
      <c r="AAP7" s="68"/>
      <c r="AAQ7" s="68"/>
      <c r="AAR7" s="68"/>
      <c r="AAS7" s="68"/>
      <c r="AAT7" s="68"/>
      <c r="AAU7" s="68"/>
      <c r="AAV7" s="68"/>
      <c r="AAW7" s="68"/>
      <c r="AAX7" s="68"/>
      <c r="AAY7" s="68"/>
      <c r="AAZ7" s="68"/>
      <c r="ABA7" s="68"/>
      <c r="ABB7" s="68"/>
      <c r="ABC7" s="68"/>
      <c r="ABD7" s="68"/>
      <c r="ABE7" s="68"/>
      <c r="ABF7" s="68"/>
      <c r="ABG7" s="68"/>
      <c r="ABH7" s="68"/>
      <c r="ABI7" s="68"/>
      <c r="ABJ7" s="68"/>
      <c r="ABK7" s="68"/>
      <c r="ABL7" s="68"/>
      <c r="ABM7" s="68"/>
      <c r="ABN7" s="68"/>
      <c r="ABO7" s="68"/>
      <c r="ABP7" s="68"/>
      <c r="ABQ7" s="68"/>
      <c r="ABR7" s="68"/>
      <c r="ABS7" s="68"/>
      <c r="ABT7" s="68"/>
      <c r="ABU7" s="68"/>
      <c r="ABV7" s="68"/>
      <c r="ABW7" s="68"/>
      <c r="ABX7" s="68"/>
      <c r="ABY7" s="68"/>
      <c r="ABZ7" s="68"/>
      <c r="ACA7" s="68"/>
      <c r="ACB7" s="68"/>
      <c r="ACC7" s="68"/>
      <c r="ACD7" s="68"/>
      <c r="ACE7" s="68"/>
      <c r="ACF7" s="68"/>
      <c r="ACG7" s="68"/>
      <c r="ACH7" s="68"/>
      <c r="ACI7" s="68"/>
      <c r="ACJ7" s="68"/>
      <c r="ACK7" s="68"/>
      <c r="ACL7" s="68"/>
      <c r="ACM7" s="68"/>
      <c r="ACN7" s="68"/>
      <c r="ACO7" s="68"/>
      <c r="ACP7" s="68"/>
      <c r="ACQ7" s="68"/>
      <c r="ACR7" s="68"/>
      <c r="ACS7" s="68"/>
      <c r="ACT7" s="68"/>
      <c r="ACU7" s="68"/>
      <c r="ACV7" s="68"/>
      <c r="ACW7" s="68"/>
      <c r="ACX7" s="68"/>
      <c r="ACY7" s="68"/>
      <c r="ACZ7" s="68"/>
      <c r="ADA7" s="68"/>
      <c r="ADB7" s="68"/>
      <c r="ADC7" s="68"/>
      <c r="ADD7" s="68"/>
      <c r="ADE7" s="68"/>
      <c r="ADF7" s="68"/>
      <c r="ADG7" s="68"/>
      <c r="ADH7" s="68"/>
      <c r="ADI7" s="68"/>
      <c r="ADJ7" s="68"/>
      <c r="ADK7" s="68"/>
      <c r="ADL7" s="68"/>
      <c r="ADM7" s="68"/>
      <c r="ADN7" s="68"/>
      <c r="ADO7" s="68"/>
      <c r="ADP7" s="68"/>
      <c r="ADQ7" s="68"/>
      <c r="ADR7" s="68"/>
      <c r="ADS7" s="68"/>
      <c r="ADT7" s="68"/>
      <c r="ADU7" s="68"/>
      <c r="ADV7" s="68"/>
      <c r="ADW7" s="68"/>
      <c r="ADX7" s="68"/>
      <c r="ADY7" s="68"/>
      <c r="ADZ7" s="68"/>
      <c r="AEA7" s="68"/>
      <c r="AEB7" s="68"/>
      <c r="AEC7" s="68"/>
      <c r="AED7" s="68"/>
      <c r="AEE7" s="68"/>
      <c r="AEF7" s="68"/>
      <c r="AEG7" s="68"/>
      <c r="AEH7" s="68"/>
      <c r="AEI7" s="68"/>
      <c r="AEJ7" s="68"/>
      <c r="AEK7" s="68"/>
      <c r="AEL7" s="68"/>
      <c r="AEM7" s="68"/>
      <c r="AEN7" s="68"/>
      <c r="AEO7" s="68"/>
      <c r="AEP7" s="68"/>
      <c r="AEQ7" s="68"/>
      <c r="AER7" s="68"/>
      <c r="AES7" s="68"/>
      <c r="AET7" s="68"/>
      <c r="AEU7" s="68"/>
      <c r="AEV7" s="68"/>
      <c r="AEW7" s="68"/>
      <c r="AEX7" s="68"/>
      <c r="AEY7" s="68"/>
      <c r="AEZ7" s="68"/>
      <c r="AFA7" s="68"/>
      <c r="AFB7" s="68"/>
      <c r="AFC7" s="68"/>
      <c r="AFD7" s="68"/>
      <c r="AFE7" s="68"/>
      <c r="AFF7" s="68"/>
      <c r="AFG7" s="68"/>
      <c r="AFH7" s="68"/>
      <c r="AFI7" s="68"/>
      <c r="AFJ7" s="68"/>
      <c r="AFK7" s="68"/>
      <c r="AFL7" s="68"/>
      <c r="AFM7" s="68"/>
      <c r="AFN7" s="68"/>
      <c r="AFO7" s="68"/>
      <c r="AFP7" s="68"/>
      <c r="AFQ7" s="68"/>
      <c r="AFR7" s="68"/>
      <c r="AFS7" s="68"/>
      <c r="AFT7" s="68"/>
      <c r="AFU7" s="68"/>
      <c r="AFV7" s="68"/>
      <c r="AFW7" s="68"/>
      <c r="AFX7" s="68"/>
      <c r="AFY7" s="68"/>
      <c r="AFZ7" s="68"/>
      <c r="AGA7" s="68"/>
      <c r="AGB7" s="68"/>
      <c r="AGC7" s="68"/>
      <c r="AGD7" s="68"/>
      <c r="AGE7" s="68"/>
      <c r="AGF7" s="68"/>
      <c r="AGG7" s="68"/>
      <c r="AGH7" s="68"/>
      <c r="AGI7" s="68"/>
      <c r="AGJ7" s="68"/>
      <c r="AGK7" s="68"/>
      <c r="AGL7" s="68"/>
      <c r="AGM7" s="68"/>
      <c r="AGN7" s="68"/>
      <c r="AGO7" s="68"/>
      <c r="AGP7" s="68"/>
      <c r="AGQ7" s="68"/>
      <c r="AGR7" s="68"/>
      <c r="AGS7" s="68"/>
      <c r="AGT7" s="68"/>
      <c r="AGU7" s="68"/>
      <c r="AGV7" s="68"/>
      <c r="AGW7" s="68"/>
      <c r="AGX7" s="68"/>
      <c r="AGY7" s="68"/>
      <c r="AGZ7" s="68"/>
      <c r="AHA7" s="68"/>
      <c r="AHB7" s="68"/>
      <c r="AHC7" s="68"/>
      <c r="AHD7" s="68"/>
      <c r="AHE7" s="68"/>
      <c r="AHF7" s="68"/>
      <c r="AHG7" s="68"/>
      <c r="AHH7" s="68"/>
      <c r="AHI7" s="68"/>
      <c r="AHJ7" s="68"/>
      <c r="AHK7" s="68"/>
      <c r="AHL7" s="68"/>
      <c r="AHM7" s="68"/>
      <c r="AHN7" s="68"/>
      <c r="AHO7" s="68"/>
      <c r="AHP7" s="68"/>
      <c r="AHQ7" s="68"/>
      <c r="AHR7" s="68"/>
      <c r="AHS7" s="68"/>
      <c r="AHT7" s="68"/>
      <c r="AHU7" s="68"/>
      <c r="AHV7" s="68"/>
      <c r="AHW7" s="68"/>
      <c r="AHX7" s="68"/>
      <c r="AHY7" s="68"/>
      <c r="AHZ7" s="68"/>
      <c r="AIA7" s="68"/>
      <c r="AIB7" s="68"/>
      <c r="AIC7" s="68"/>
      <c r="AID7" s="68"/>
      <c r="AIE7" s="68"/>
      <c r="AIF7" s="68"/>
      <c r="AIG7" s="68"/>
      <c r="AIH7" s="68"/>
      <c r="AII7" s="68"/>
      <c r="AIJ7" s="68"/>
      <c r="AIK7" s="68"/>
      <c r="AIL7" s="68"/>
      <c r="AIM7" s="68"/>
      <c r="AIN7" s="68"/>
      <c r="AIO7" s="68"/>
      <c r="AIP7" s="68"/>
      <c r="AIQ7" s="68"/>
      <c r="AIR7" s="68"/>
      <c r="AIS7" s="68"/>
      <c r="AIT7" s="68"/>
      <c r="AIU7" s="68"/>
      <c r="AIV7" s="68"/>
      <c r="AIW7" s="68"/>
      <c r="AIX7" s="68"/>
      <c r="AIY7" s="68"/>
      <c r="AIZ7" s="68"/>
      <c r="AJA7" s="68"/>
      <c r="AJB7" s="68"/>
      <c r="AJC7" s="68"/>
      <c r="AJD7" s="68"/>
      <c r="AJE7" s="68"/>
      <c r="AJF7" s="68"/>
      <c r="AJG7" s="68"/>
      <c r="AJH7" s="68"/>
      <c r="AJI7" s="68"/>
      <c r="AJJ7" s="68"/>
      <c r="AJK7" s="68"/>
      <c r="AJL7" s="68"/>
      <c r="AJM7" s="68"/>
      <c r="AJN7" s="68"/>
      <c r="AJO7" s="68"/>
      <c r="AJP7" s="68"/>
      <c r="AJQ7" s="68"/>
      <c r="AJR7" s="68"/>
      <c r="AJS7" s="68"/>
      <c r="AJT7" s="68"/>
      <c r="AJU7" s="68"/>
      <c r="AJV7" s="68"/>
      <c r="AJW7" s="68"/>
      <c r="AJX7" s="68"/>
      <c r="AJY7" s="68"/>
      <c r="AJZ7" s="68"/>
      <c r="AKA7" s="68"/>
      <c r="AKB7" s="68"/>
      <c r="AKC7" s="68"/>
      <c r="AKD7" s="68"/>
      <c r="AKE7" s="68"/>
      <c r="AKF7" s="68"/>
      <c r="AKG7" s="68"/>
      <c r="AKH7" s="68"/>
      <c r="AKI7" s="68"/>
      <c r="AKJ7" s="68"/>
      <c r="AKK7" s="68"/>
      <c r="AKL7" s="68"/>
      <c r="AKM7" s="68"/>
      <c r="AKN7" s="68"/>
      <c r="AKO7" s="68"/>
      <c r="AKP7" s="68"/>
      <c r="AKQ7" s="68"/>
      <c r="AKR7" s="68"/>
      <c r="AKS7" s="68"/>
      <c r="AKT7" s="68"/>
      <c r="AKU7" s="68"/>
      <c r="AKV7" s="68"/>
      <c r="AKW7" s="68"/>
      <c r="AKX7" s="68"/>
      <c r="AKY7" s="68"/>
      <c r="AKZ7" s="68"/>
      <c r="ALA7" s="68"/>
      <c r="ALB7" s="68"/>
      <c r="ALC7" s="68"/>
      <c r="ALD7" s="68"/>
      <c r="ALE7" s="68"/>
      <c r="ALF7" s="68"/>
      <c r="ALG7" s="68"/>
      <c r="ALH7" s="68"/>
      <c r="ALI7" s="68"/>
      <c r="ALJ7" s="68"/>
      <c r="ALK7" s="68"/>
      <c r="ALL7" s="68"/>
      <c r="ALM7" s="68"/>
      <c r="ALN7" s="68"/>
      <c r="ALO7" s="68"/>
      <c r="ALP7" s="68"/>
      <c r="ALQ7" s="68"/>
      <c r="ALR7" s="68"/>
      <c r="ALS7" s="68"/>
      <c r="ALT7" s="68"/>
      <c r="ALU7" s="68"/>
      <c r="ALV7" s="68"/>
      <c r="ALW7" s="68"/>
      <c r="ALX7" s="68"/>
      <c r="ALY7" s="68"/>
      <c r="ALZ7" s="68"/>
      <c r="AMA7" s="68"/>
      <c r="AMB7" s="68"/>
      <c r="AMC7" s="68"/>
      <c r="AMD7" s="68"/>
      <c r="AME7" s="68"/>
      <c r="AMF7" s="68"/>
      <c r="AMG7" s="68"/>
      <c r="AMH7" s="68"/>
      <c r="AMI7" s="68"/>
      <c r="AMJ7" s="68"/>
      <c r="AMK7" s="68"/>
      <c r="AML7" s="68"/>
      <c r="AMM7" s="68"/>
      <c r="AMN7" s="68"/>
      <c r="AMO7" s="68"/>
      <c r="AMP7" s="68"/>
      <c r="AMQ7" s="68"/>
      <c r="AMR7" s="68"/>
      <c r="AMS7" s="68"/>
      <c r="AMT7" s="68"/>
      <c r="AMU7" s="68"/>
      <c r="AMV7" s="68"/>
      <c r="AMW7" s="68"/>
      <c r="AMX7" s="68"/>
      <c r="AMY7" s="68"/>
      <c r="AMZ7" s="68"/>
      <c r="ANA7" s="68"/>
      <c r="ANB7" s="68"/>
      <c r="ANC7" s="68"/>
      <c r="AND7" s="68"/>
      <c r="ANE7" s="68"/>
      <c r="ANF7" s="68"/>
      <c r="ANG7" s="68"/>
      <c r="ANH7" s="68"/>
      <c r="ANI7" s="68"/>
      <c r="ANJ7" s="68"/>
      <c r="ANK7" s="68"/>
      <c r="ANL7" s="68"/>
      <c r="ANM7" s="68"/>
      <c r="ANN7" s="68"/>
      <c r="ANO7" s="68"/>
      <c r="ANP7" s="68"/>
      <c r="ANQ7" s="68"/>
      <c r="ANR7" s="68"/>
      <c r="ANS7" s="68"/>
      <c r="ANT7" s="68"/>
      <c r="ANU7" s="68"/>
      <c r="ANV7" s="68"/>
      <c r="ANW7" s="68"/>
      <c r="ANX7" s="68"/>
      <c r="ANY7" s="68"/>
      <c r="ANZ7" s="68"/>
      <c r="AOA7" s="68"/>
      <c r="AOB7" s="68"/>
      <c r="AOC7" s="68"/>
      <c r="AOD7" s="68"/>
      <c r="AOE7" s="68"/>
      <c r="AOF7" s="68"/>
      <c r="AOG7" s="68"/>
      <c r="AOH7" s="68"/>
      <c r="AOI7" s="68"/>
      <c r="AOJ7" s="68"/>
      <c r="AOK7" s="68"/>
      <c r="AOL7" s="68"/>
      <c r="AOM7" s="68"/>
      <c r="AON7" s="68"/>
      <c r="AOO7" s="68"/>
      <c r="AOP7" s="68"/>
      <c r="AOQ7" s="68"/>
      <c r="AOR7" s="68"/>
      <c r="AOS7" s="68"/>
      <c r="AOT7" s="68"/>
      <c r="AOU7" s="68"/>
      <c r="AOV7" s="68"/>
      <c r="AOW7" s="68"/>
      <c r="AOX7" s="68"/>
      <c r="AOY7" s="68"/>
      <c r="AOZ7" s="68"/>
      <c r="APA7" s="68"/>
      <c r="APB7" s="68"/>
      <c r="APC7" s="68"/>
      <c r="APD7" s="68"/>
      <c r="APE7" s="68"/>
      <c r="APF7" s="68"/>
      <c r="APG7" s="68"/>
      <c r="APH7" s="68"/>
      <c r="API7" s="68"/>
      <c r="APJ7" s="68"/>
      <c r="APK7" s="68"/>
      <c r="APL7" s="68"/>
      <c r="APM7" s="68"/>
      <c r="APN7" s="68"/>
      <c r="APO7" s="68"/>
      <c r="APP7" s="68"/>
      <c r="APQ7" s="68"/>
      <c r="APR7" s="68"/>
      <c r="APS7" s="68"/>
      <c r="APT7" s="68"/>
      <c r="APU7" s="68"/>
      <c r="APV7" s="68"/>
      <c r="APW7" s="68"/>
      <c r="APX7" s="68"/>
      <c r="APY7" s="68"/>
      <c r="APZ7" s="68"/>
      <c r="AQA7" s="68"/>
      <c r="AQB7" s="68"/>
      <c r="AQC7" s="68"/>
      <c r="AQD7" s="68"/>
      <c r="AQE7" s="68"/>
      <c r="AQF7" s="68"/>
      <c r="AQG7" s="68"/>
      <c r="AQH7" s="68"/>
      <c r="AQI7" s="68"/>
      <c r="AQJ7" s="68"/>
      <c r="AQK7" s="68"/>
      <c r="AQL7" s="68"/>
      <c r="AQM7" s="68"/>
      <c r="AQN7" s="68"/>
      <c r="AQO7" s="68"/>
      <c r="AQP7" s="68"/>
      <c r="AQQ7" s="68"/>
      <c r="AQR7" s="68"/>
      <c r="AQS7" s="68"/>
      <c r="AQT7" s="68"/>
      <c r="AQU7" s="68"/>
      <c r="AQV7" s="68"/>
      <c r="AQW7" s="68"/>
      <c r="AQX7" s="68"/>
      <c r="AQY7" s="68"/>
      <c r="AQZ7" s="68"/>
      <c r="ARA7" s="68"/>
      <c r="ARB7" s="68"/>
      <c r="ARC7" s="68"/>
      <c r="ARD7" s="68"/>
      <c r="ARE7" s="68"/>
      <c r="ARF7" s="68"/>
      <c r="ARG7" s="68"/>
      <c r="ARH7" s="68"/>
      <c r="ARI7" s="68"/>
      <c r="ARJ7" s="68"/>
      <c r="ARK7" s="68"/>
      <c r="ARL7" s="68"/>
      <c r="ARM7" s="68"/>
      <c r="ARN7" s="68"/>
      <c r="ARO7" s="68"/>
      <c r="ARP7" s="68"/>
      <c r="ARQ7" s="68"/>
      <c r="ARR7" s="68"/>
      <c r="ARS7" s="68"/>
      <c r="ART7" s="68"/>
      <c r="ARU7" s="68"/>
      <c r="ARV7" s="68"/>
      <c r="ARW7" s="68"/>
      <c r="ARX7" s="68"/>
      <c r="ARY7" s="68"/>
      <c r="ARZ7" s="68"/>
      <c r="ASA7" s="68"/>
      <c r="ASB7" s="68"/>
      <c r="ASC7" s="68"/>
      <c r="ASD7" s="68"/>
      <c r="ASE7" s="68"/>
      <c r="ASF7" s="68"/>
      <c r="ASG7" s="68"/>
      <c r="ASH7" s="68"/>
      <c r="ASI7" s="68"/>
      <c r="ASJ7" s="68"/>
      <c r="ASK7" s="68"/>
      <c r="ASL7" s="68"/>
      <c r="ASM7" s="68"/>
      <c r="ASN7" s="68"/>
      <c r="ASO7" s="68"/>
      <c r="ASP7" s="68"/>
      <c r="ASQ7" s="68"/>
      <c r="ASR7" s="68"/>
      <c r="ASS7" s="68"/>
      <c r="AST7" s="68"/>
      <c r="ASU7" s="68"/>
      <c r="ASV7" s="68"/>
      <c r="ASW7" s="68"/>
      <c r="ASX7" s="68"/>
      <c r="ASY7" s="68"/>
      <c r="ASZ7" s="68"/>
      <c r="ATA7" s="68"/>
      <c r="ATB7" s="68"/>
      <c r="ATC7" s="68"/>
      <c r="ATD7" s="68"/>
      <c r="ATE7" s="68"/>
      <c r="ATF7" s="68"/>
      <c r="ATG7" s="68"/>
      <c r="ATH7" s="68"/>
      <c r="ATI7" s="68"/>
      <c r="ATJ7" s="68"/>
      <c r="ATK7" s="68"/>
      <c r="ATL7" s="68"/>
      <c r="ATM7" s="68"/>
      <c r="ATN7" s="68"/>
      <c r="ATO7" s="68"/>
      <c r="ATP7" s="68"/>
      <c r="ATQ7" s="68"/>
      <c r="ATR7" s="68"/>
      <c r="ATS7" s="68"/>
      <c r="ATT7" s="68"/>
      <c r="ATU7" s="68"/>
      <c r="ATV7" s="68"/>
      <c r="ATW7" s="68"/>
      <c r="ATX7" s="68"/>
      <c r="ATY7" s="68"/>
      <c r="ATZ7" s="68"/>
      <c r="AUA7" s="68"/>
      <c r="AUB7" s="68"/>
      <c r="AUC7" s="68"/>
      <c r="AUD7" s="68"/>
      <c r="AUE7" s="68"/>
      <c r="AUF7" s="68"/>
      <c r="AUG7" s="68"/>
      <c r="AUH7" s="68"/>
      <c r="AUI7" s="68"/>
      <c r="AUJ7" s="68"/>
      <c r="AUK7" s="68"/>
      <c r="AUL7" s="68"/>
      <c r="AUM7" s="68"/>
      <c r="AUN7" s="68"/>
      <c r="AUO7" s="68"/>
      <c r="AUP7" s="68"/>
      <c r="AUQ7" s="68"/>
      <c r="AUR7" s="68"/>
      <c r="AUS7" s="68"/>
      <c r="AUT7" s="68"/>
      <c r="AUU7" s="68"/>
      <c r="AUV7" s="68"/>
      <c r="AUW7" s="68"/>
      <c r="AUX7" s="68"/>
      <c r="AUY7" s="68"/>
      <c r="AUZ7" s="68"/>
      <c r="AVA7" s="68"/>
      <c r="AVB7" s="68"/>
      <c r="AVC7" s="68"/>
      <c r="AVD7" s="68"/>
      <c r="AVE7" s="68"/>
      <c r="AVF7" s="68"/>
      <c r="AVG7" s="68"/>
      <c r="AVH7" s="68"/>
      <c r="AVI7" s="68"/>
      <c r="AVJ7" s="68"/>
      <c r="AVK7" s="68"/>
      <c r="AVL7" s="68"/>
      <c r="AVM7" s="68"/>
      <c r="AVN7" s="68"/>
      <c r="AVO7" s="68"/>
      <c r="AVP7" s="68"/>
      <c r="AVQ7" s="68"/>
      <c r="AVR7" s="68"/>
      <c r="AVS7" s="68"/>
      <c r="AVT7" s="68"/>
      <c r="AVU7" s="68"/>
      <c r="AVV7" s="68"/>
      <c r="AVW7" s="68"/>
      <c r="AVX7" s="68"/>
      <c r="AVY7" s="68"/>
      <c r="AVZ7" s="68"/>
      <c r="AWA7" s="68"/>
      <c r="AWB7" s="68"/>
      <c r="AWC7" s="68"/>
      <c r="AWD7" s="68"/>
      <c r="AWE7" s="68"/>
      <c r="AWF7" s="68"/>
      <c r="AWG7" s="68"/>
      <c r="AWH7" s="68"/>
      <c r="AWI7" s="68"/>
      <c r="AWJ7" s="68"/>
      <c r="AWK7" s="68"/>
      <c r="AWL7" s="68"/>
      <c r="AWM7" s="68"/>
      <c r="AWN7" s="68"/>
      <c r="AWO7" s="68"/>
      <c r="AWP7" s="68"/>
      <c r="AWQ7" s="68"/>
      <c r="AWR7" s="68"/>
      <c r="AWS7" s="68"/>
      <c r="AWT7" s="68"/>
      <c r="AWU7" s="68"/>
      <c r="AWV7" s="68"/>
      <c r="AWW7" s="68"/>
      <c r="AWX7" s="68"/>
      <c r="AWY7" s="68"/>
      <c r="AWZ7" s="68"/>
      <c r="AXA7" s="68"/>
      <c r="AXB7" s="68"/>
      <c r="AXC7" s="68"/>
      <c r="AXD7" s="68"/>
      <c r="AXE7" s="68"/>
      <c r="AXF7" s="68"/>
      <c r="AXG7" s="68"/>
      <c r="AXH7" s="68"/>
      <c r="AXI7" s="68"/>
      <c r="AXJ7" s="68"/>
      <c r="AXK7" s="68"/>
      <c r="AXL7" s="68"/>
      <c r="AXM7" s="68"/>
      <c r="AXN7" s="68"/>
      <c r="AXO7" s="68"/>
      <c r="AXP7" s="68"/>
      <c r="AXQ7" s="68"/>
      <c r="AXR7" s="68"/>
      <c r="AXS7" s="68"/>
      <c r="AXT7" s="68"/>
      <c r="AXU7" s="68"/>
      <c r="AXV7" s="68"/>
      <c r="AXW7" s="68"/>
      <c r="AXX7" s="68"/>
      <c r="AXY7" s="68"/>
      <c r="AXZ7" s="68"/>
      <c r="AYA7" s="68"/>
      <c r="AYB7" s="68"/>
      <c r="AYC7" s="68"/>
      <c r="AYD7" s="68"/>
      <c r="AYE7" s="68"/>
      <c r="AYF7" s="68"/>
      <c r="AYG7" s="68"/>
      <c r="AYH7" s="68"/>
      <c r="AYI7" s="68"/>
      <c r="AYJ7" s="68"/>
      <c r="AYK7" s="68"/>
      <c r="AYL7" s="68"/>
      <c r="AYM7" s="68"/>
      <c r="AYN7" s="68"/>
      <c r="AYO7" s="68"/>
      <c r="AYP7" s="68"/>
      <c r="AYQ7" s="68"/>
      <c r="AYR7" s="68"/>
      <c r="AYS7" s="68"/>
      <c r="AYT7" s="68"/>
      <c r="AYU7" s="68"/>
      <c r="AYV7" s="68"/>
      <c r="AYW7" s="68"/>
      <c r="AYX7" s="68"/>
      <c r="AYY7" s="68"/>
      <c r="AYZ7" s="68"/>
      <c r="AZA7" s="68"/>
      <c r="AZB7" s="68"/>
      <c r="AZC7" s="68"/>
      <c r="AZD7" s="68"/>
      <c r="AZE7" s="68"/>
      <c r="AZF7" s="68"/>
      <c r="AZG7" s="68"/>
      <c r="AZH7" s="68"/>
      <c r="AZI7" s="68"/>
      <c r="AZJ7" s="68"/>
      <c r="AZK7" s="68"/>
      <c r="AZL7" s="68"/>
      <c r="AZM7" s="68"/>
      <c r="AZN7" s="68"/>
      <c r="AZO7" s="68"/>
      <c r="AZP7" s="68"/>
      <c r="AZQ7" s="68"/>
      <c r="AZR7" s="68"/>
      <c r="AZS7" s="68"/>
      <c r="AZT7" s="68"/>
      <c r="AZU7" s="68"/>
      <c r="AZV7" s="68"/>
      <c r="AZW7" s="68"/>
      <c r="AZX7" s="68"/>
      <c r="AZY7" s="68"/>
      <c r="AZZ7" s="68"/>
      <c r="BAA7" s="68"/>
      <c r="BAB7" s="68"/>
      <c r="BAC7" s="68"/>
      <c r="BAD7" s="68"/>
      <c r="BAE7" s="68"/>
      <c r="BAF7" s="68"/>
      <c r="BAG7" s="68"/>
      <c r="BAH7" s="68"/>
      <c r="BAI7" s="68"/>
      <c r="BAJ7" s="68"/>
      <c r="BAK7" s="68"/>
      <c r="BAL7" s="68"/>
      <c r="BAM7" s="68"/>
      <c r="BAN7" s="68"/>
      <c r="BAO7" s="68"/>
      <c r="BAP7" s="68"/>
      <c r="BAQ7" s="68"/>
      <c r="BAR7" s="68"/>
      <c r="BAS7" s="68"/>
      <c r="BAT7" s="68"/>
      <c r="BAU7" s="68"/>
      <c r="BAV7" s="68"/>
      <c r="BAW7" s="68"/>
      <c r="BAX7" s="68"/>
      <c r="BAY7" s="68"/>
      <c r="BAZ7" s="68"/>
      <c r="BBA7" s="68"/>
      <c r="BBB7" s="68"/>
      <c r="BBC7" s="68"/>
      <c r="BBD7" s="68"/>
      <c r="BBE7" s="68"/>
      <c r="BBF7" s="68"/>
      <c r="BBG7" s="68"/>
      <c r="BBH7" s="68"/>
      <c r="BBI7" s="68"/>
      <c r="BBJ7" s="68"/>
      <c r="BBK7" s="68"/>
      <c r="BBL7" s="68"/>
      <c r="BBM7" s="68"/>
      <c r="BBN7" s="68"/>
      <c r="BBO7" s="68"/>
      <c r="BBP7" s="68"/>
      <c r="BBQ7" s="68"/>
      <c r="BBR7" s="68"/>
      <c r="BBS7" s="68"/>
      <c r="BBT7" s="68"/>
      <c r="BBU7" s="68"/>
      <c r="BBV7" s="68"/>
      <c r="BBW7" s="68"/>
      <c r="BBX7" s="68"/>
      <c r="BBY7" s="68"/>
      <c r="BBZ7" s="68"/>
      <c r="BCA7" s="68"/>
      <c r="BCB7" s="68"/>
      <c r="BCC7" s="68"/>
      <c r="BCD7" s="68"/>
      <c r="BCE7" s="68"/>
      <c r="BCF7" s="68"/>
      <c r="BCG7" s="68"/>
      <c r="BCH7" s="68"/>
      <c r="BCI7" s="68"/>
      <c r="BCJ7" s="68"/>
      <c r="BCK7" s="68"/>
      <c r="BCL7" s="68"/>
      <c r="BCM7" s="68"/>
      <c r="BCN7" s="68"/>
      <c r="BCO7" s="68"/>
      <c r="BCP7" s="68"/>
      <c r="BCQ7" s="68"/>
      <c r="BCR7" s="68"/>
      <c r="BCS7" s="68"/>
      <c r="BCT7" s="68"/>
      <c r="BCU7" s="68"/>
      <c r="BCV7" s="68"/>
      <c r="BCW7" s="68"/>
      <c r="BCX7" s="68"/>
      <c r="BCY7" s="68"/>
      <c r="BCZ7" s="68"/>
      <c r="BDA7" s="68"/>
      <c r="BDB7" s="68"/>
      <c r="BDC7" s="68"/>
      <c r="BDD7" s="68"/>
      <c r="BDE7" s="68"/>
      <c r="BDF7" s="68"/>
      <c r="BDG7" s="68"/>
      <c r="BDH7" s="68"/>
      <c r="BDI7" s="68"/>
      <c r="BDJ7" s="68"/>
      <c r="BDK7" s="68"/>
      <c r="BDL7" s="68"/>
      <c r="BDM7" s="68"/>
      <c r="BDN7" s="68"/>
      <c r="BDO7" s="68"/>
      <c r="BDP7" s="68"/>
      <c r="BDQ7" s="68"/>
      <c r="BDR7" s="68"/>
      <c r="BDS7" s="68"/>
      <c r="BDT7" s="68"/>
      <c r="BDU7" s="68"/>
      <c r="BDV7" s="68"/>
      <c r="BDW7" s="68"/>
      <c r="BDX7" s="68"/>
      <c r="BDY7" s="68"/>
      <c r="BDZ7" s="68"/>
      <c r="BEA7" s="68"/>
      <c r="BEB7" s="68"/>
      <c r="BEC7" s="68"/>
      <c r="BED7" s="68"/>
      <c r="BEE7" s="68"/>
      <c r="BEF7" s="68"/>
      <c r="BEG7" s="68"/>
      <c r="BEH7" s="68"/>
      <c r="BEI7" s="68"/>
      <c r="BEJ7" s="68"/>
      <c r="BEK7" s="68"/>
      <c r="BEL7" s="68"/>
      <c r="BEM7" s="68"/>
      <c r="BEN7" s="68"/>
      <c r="BEO7" s="68"/>
      <c r="BEP7" s="68"/>
      <c r="BEQ7" s="68"/>
      <c r="BER7" s="68"/>
      <c r="BES7" s="68"/>
      <c r="BET7" s="68"/>
      <c r="BEU7" s="68"/>
      <c r="BEV7" s="68"/>
      <c r="BEW7" s="68"/>
      <c r="BEX7" s="68"/>
      <c r="BEY7" s="68"/>
      <c r="BEZ7" s="68"/>
      <c r="BFA7" s="68"/>
      <c r="BFB7" s="68"/>
      <c r="BFC7" s="68"/>
      <c r="BFD7" s="68"/>
      <c r="BFE7" s="68"/>
      <c r="BFF7" s="68"/>
      <c r="BFG7" s="68"/>
      <c r="BFH7" s="68"/>
      <c r="BFI7" s="68"/>
      <c r="BFJ7" s="68"/>
      <c r="BFK7" s="68"/>
      <c r="BFL7" s="68"/>
      <c r="BFM7" s="68"/>
      <c r="BFN7" s="68"/>
      <c r="BFO7" s="68"/>
      <c r="BFP7" s="68"/>
      <c r="BFQ7" s="68"/>
      <c r="BFR7" s="68"/>
      <c r="BFS7" s="68"/>
      <c r="BFT7" s="68"/>
      <c r="BFU7" s="68"/>
      <c r="BFV7" s="68"/>
      <c r="BFW7" s="68"/>
      <c r="BFX7" s="68"/>
      <c r="BFY7" s="68"/>
      <c r="BFZ7" s="68"/>
      <c r="BGA7" s="68"/>
      <c r="BGB7" s="68"/>
      <c r="BGC7" s="68"/>
      <c r="BGD7" s="68"/>
      <c r="BGE7" s="68"/>
      <c r="BGF7" s="68"/>
      <c r="BGG7" s="68"/>
      <c r="BGH7" s="68"/>
      <c r="BGI7" s="68"/>
      <c r="BGJ7" s="68"/>
      <c r="BGK7" s="68"/>
      <c r="BGL7" s="68"/>
      <c r="BGM7" s="68"/>
      <c r="BGN7" s="68"/>
      <c r="BGO7" s="68"/>
      <c r="BGP7" s="68"/>
      <c r="BGQ7" s="68"/>
      <c r="BGR7" s="68"/>
      <c r="BGS7" s="68"/>
      <c r="BGT7" s="68"/>
      <c r="BGU7" s="68"/>
      <c r="BGV7" s="68"/>
      <c r="BGW7" s="68"/>
      <c r="BGX7" s="68"/>
      <c r="BGY7" s="68"/>
      <c r="BGZ7" s="68"/>
      <c r="BHA7" s="68"/>
      <c r="BHB7" s="68"/>
      <c r="BHC7" s="68"/>
      <c r="BHD7" s="68"/>
      <c r="BHE7" s="68"/>
      <c r="BHF7" s="68"/>
      <c r="BHG7" s="68"/>
      <c r="BHH7" s="68"/>
      <c r="BHI7" s="68"/>
      <c r="BHJ7" s="68"/>
      <c r="BHK7" s="68"/>
      <c r="BHL7" s="68"/>
      <c r="BHM7" s="68"/>
      <c r="BHN7" s="68"/>
      <c r="BHO7" s="68"/>
      <c r="BHP7" s="68"/>
      <c r="BHQ7" s="68"/>
      <c r="BHR7" s="68"/>
      <c r="BHS7" s="68"/>
      <c r="BHT7" s="68"/>
      <c r="BHU7" s="68"/>
      <c r="BHV7" s="68"/>
      <c r="BHW7" s="68"/>
      <c r="BHX7" s="68"/>
      <c r="BHY7" s="68"/>
      <c r="BHZ7" s="68"/>
      <c r="BIA7" s="68"/>
      <c r="BIB7" s="68"/>
      <c r="BIC7" s="68"/>
      <c r="BID7" s="68"/>
      <c r="BIE7" s="68"/>
      <c r="BIF7" s="68"/>
      <c r="BIG7" s="68"/>
      <c r="BIH7" s="68"/>
      <c r="BII7" s="68"/>
      <c r="BIJ7" s="68"/>
      <c r="BIK7" s="68"/>
      <c r="BIL7" s="68"/>
      <c r="BIM7" s="68"/>
      <c r="BIN7" s="68"/>
      <c r="BIO7" s="68"/>
      <c r="BIP7" s="68"/>
      <c r="BIQ7" s="68"/>
      <c r="BIR7" s="68"/>
      <c r="BIS7" s="68"/>
      <c r="BIT7" s="68"/>
      <c r="BIU7" s="68"/>
      <c r="BIV7" s="68"/>
      <c r="BIW7" s="68"/>
      <c r="BIX7" s="68"/>
      <c r="BIY7" s="68"/>
      <c r="BIZ7" s="68"/>
      <c r="BJA7" s="68"/>
      <c r="BJB7" s="68"/>
      <c r="BJC7" s="68"/>
      <c r="BJD7" s="68"/>
      <c r="BJE7" s="68"/>
      <c r="BJF7" s="68"/>
      <c r="BJG7" s="68"/>
      <c r="BJH7" s="68"/>
      <c r="BJI7" s="68"/>
      <c r="BJJ7" s="68"/>
      <c r="BJK7" s="68"/>
      <c r="BJL7" s="68"/>
      <c r="BJM7" s="68"/>
      <c r="BJN7" s="68"/>
      <c r="BJO7" s="68"/>
      <c r="BJP7" s="68"/>
      <c r="BJQ7" s="68"/>
      <c r="BJR7" s="68"/>
      <c r="BJS7" s="68"/>
      <c r="BJT7" s="68"/>
      <c r="BJU7" s="68"/>
      <c r="BJV7" s="68"/>
      <c r="BJW7" s="68"/>
      <c r="BJX7" s="68"/>
      <c r="BJY7" s="68"/>
      <c r="BJZ7" s="68"/>
      <c r="BKA7" s="68"/>
      <c r="BKB7" s="68"/>
      <c r="BKC7" s="68"/>
      <c r="BKD7" s="68"/>
      <c r="BKE7" s="68"/>
      <c r="BKF7" s="68"/>
      <c r="BKG7" s="68"/>
      <c r="BKH7" s="68"/>
      <c r="BKI7" s="68"/>
      <c r="BKJ7" s="68"/>
      <c r="BKK7" s="68"/>
      <c r="BKL7" s="68"/>
      <c r="BKM7" s="68"/>
      <c r="BKN7" s="68"/>
      <c r="BKO7" s="68"/>
      <c r="BKP7" s="68"/>
      <c r="BKQ7" s="68"/>
      <c r="BKR7" s="68"/>
      <c r="BKS7" s="68"/>
      <c r="BKT7" s="68"/>
      <c r="BKU7" s="68"/>
      <c r="BKV7" s="68"/>
      <c r="BKW7" s="68"/>
      <c r="BKX7" s="68"/>
      <c r="BKY7" s="68"/>
      <c r="BKZ7" s="68"/>
      <c r="BLA7" s="68"/>
      <c r="BLB7" s="68"/>
      <c r="BLC7" s="68"/>
      <c r="BLD7" s="68"/>
      <c r="BLE7" s="68"/>
      <c r="BLF7" s="68"/>
      <c r="BLG7" s="68"/>
      <c r="BLH7" s="68"/>
      <c r="BLI7" s="68"/>
      <c r="BLJ7" s="68"/>
      <c r="BLK7" s="68"/>
      <c r="BLL7" s="68"/>
      <c r="BLM7" s="68"/>
      <c r="BLN7" s="68"/>
      <c r="BLO7" s="68"/>
      <c r="BLP7" s="68"/>
      <c r="BLQ7" s="68"/>
      <c r="BLR7" s="68"/>
      <c r="BLS7" s="68"/>
      <c r="BLT7" s="68"/>
      <c r="BLU7" s="68"/>
      <c r="BLV7" s="68"/>
      <c r="BLW7" s="68"/>
      <c r="BLX7" s="68"/>
      <c r="BLY7" s="68"/>
      <c r="BLZ7" s="68"/>
      <c r="BMA7" s="68"/>
      <c r="BMB7" s="68"/>
      <c r="BMC7" s="68"/>
      <c r="BMD7" s="68"/>
      <c r="BME7" s="68"/>
      <c r="BMF7" s="68"/>
      <c r="BMG7" s="68"/>
      <c r="BMH7" s="68"/>
      <c r="BMI7" s="68"/>
      <c r="BMJ7" s="68"/>
      <c r="BMK7" s="68"/>
      <c r="BML7" s="68"/>
      <c r="BMM7" s="68"/>
      <c r="BMN7" s="68"/>
      <c r="BMO7" s="68"/>
      <c r="BMP7" s="68"/>
      <c r="BMQ7" s="68"/>
      <c r="BMR7" s="68"/>
      <c r="BMS7" s="68"/>
      <c r="BMT7" s="68"/>
      <c r="BMU7" s="68"/>
      <c r="BMV7" s="68"/>
      <c r="BMW7" s="68"/>
      <c r="BMX7" s="68"/>
      <c r="BMY7" s="68"/>
      <c r="BMZ7" s="68"/>
      <c r="BNA7" s="68"/>
      <c r="BNB7" s="68"/>
      <c r="BNC7" s="68"/>
      <c r="BND7" s="68"/>
      <c r="BNE7" s="68"/>
      <c r="BNF7" s="68"/>
      <c r="BNG7" s="68"/>
      <c r="BNH7" s="68"/>
      <c r="BNI7" s="68"/>
      <c r="BNJ7" s="68"/>
      <c r="BNK7" s="68"/>
      <c r="BNL7" s="68"/>
      <c r="BNM7" s="68"/>
      <c r="BNN7" s="68"/>
      <c r="BNO7" s="68"/>
      <c r="BNP7" s="68"/>
      <c r="BNQ7" s="68"/>
      <c r="BNR7" s="68"/>
      <c r="BNS7" s="68"/>
      <c r="BNT7" s="68"/>
      <c r="BNU7" s="68"/>
      <c r="BNV7" s="68"/>
      <c r="BNW7" s="68"/>
      <c r="BNX7" s="68"/>
      <c r="BNY7" s="68"/>
      <c r="BNZ7" s="68"/>
      <c r="BOA7" s="68"/>
      <c r="BOB7" s="68"/>
      <c r="BOC7" s="68"/>
      <c r="BOD7" s="68"/>
      <c r="BOE7" s="68"/>
      <c r="BOF7" s="68"/>
      <c r="BOG7" s="68"/>
      <c r="BOH7" s="68"/>
      <c r="BOI7" s="68"/>
      <c r="BOJ7" s="68"/>
      <c r="BOK7" s="68"/>
      <c r="BOL7" s="68"/>
      <c r="BOM7" s="68"/>
      <c r="BON7" s="68"/>
      <c r="BOO7" s="68"/>
      <c r="BOP7" s="68"/>
      <c r="BOQ7" s="68"/>
      <c r="BOR7" s="68"/>
      <c r="BOS7" s="68"/>
      <c r="BOT7" s="68"/>
      <c r="BOU7" s="68"/>
      <c r="BOV7" s="68"/>
      <c r="BOW7" s="68"/>
      <c r="BOX7" s="68"/>
      <c r="BOY7" s="68"/>
      <c r="BOZ7" s="68"/>
      <c r="BPA7" s="68"/>
      <c r="BPB7" s="68"/>
      <c r="BPC7" s="68"/>
      <c r="BPD7" s="68"/>
      <c r="BPE7" s="68"/>
      <c r="BPF7" s="68"/>
      <c r="BPG7" s="68"/>
      <c r="BPH7" s="68"/>
      <c r="BPI7" s="68"/>
      <c r="BPJ7" s="68"/>
      <c r="BPK7" s="68"/>
      <c r="BPL7" s="68"/>
      <c r="BPM7" s="68"/>
      <c r="BPN7" s="68"/>
      <c r="BPO7" s="68"/>
      <c r="BPP7" s="68"/>
      <c r="BPQ7" s="68"/>
      <c r="BPR7" s="68"/>
      <c r="BPS7" s="68"/>
      <c r="BPT7" s="68"/>
      <c r="BPU7" s="68"/>
      <c r="BPV7" s="68"/>
      <c r="BPW7" s="68"/>
      <c r="BPX7" s="68"/>
      <c r="BPY7" s="68"/>
      <c r="BPZ7" s="68"/>
      <c r="BQA7" s="68"/>
      <c r="BQB7" s="68"/>
      <c r="BQC7" s="68"/>
      <c r="BQD7" s="68"/>
      <c r="BQE7" s="68"/>
      <c r="BQF7" s="68"/>
      <c r="BQG7" s="68"/>
      <c r="BQH7" s="68"/>
      <c r="BQI7" s="68"/>
      <c r="BQJ7" s="68"/>
      <c r="BQK7" s="68"/>
      <c r="BQL7" s="68"/>
      <c r="BQM7" s="68"/>
      <c r="BQN7" s="68"/>
      <c r="BQO7" s="68"/>
      <c r="BQP7" s="68"/>
      <c r="BQQ7" s="68"/>
      <c r="BQR7" s="68"/>
      <c r="BQS7" s="68"/>
      <c r="BQT7" s="68"/>
      <c r="BQU7" s="68"/>
      <c r="BQV7" s="68"/>
      <c r="BQW7" s="68"/>
      <c r="BQX7" s="68"/>
      <c r="BQY7" s="68"/>
      <c r="BQZ7" s="68"/>
      <c r="BRA7" s="68"/>
      <c r="BRB7" s="68"/>
      <c r="BRC7" s="68"/>
      <c r="BRD7" s="68"/>
      <c r="BRE7" s="68"/>
      <c r="BRF7" s="68"/>
      <c r="BRG7" s="68"/>
      <c r="BRH7" s="68"/>
      <c r="BRI7" s="68"/>
      <c r="BRJ7" s="68"/>
      <c r="BRK7" s="68"/>
      <c r="BRL7" s="68"/>
      <c r="BRM7" s="68"/>
      <c r="BRN7" s="68"/>
      <c r="BRO7" s="68"/>
      <c r="BRP7" s="68"/>
      <c r="BRQ7" s="68"/>
      <c r="BRR7" s="68"/>
      <c r="BRS7" s="68"/>
      <c r="BRT7" s="68"/>
      <c r="BRU7" s="68"/>
      <c r="BRV7" s="68"/>
      <c r="BRW7" s="68"/>
      <c r="BRX7" s="68"/>
      <c r="BRY7" s="68"/>
      <c r="BRZ7" s="68"/>
      <c r="BSA7" s="68"/>
      <c r="BSB7" s="68"/>
      <c r="BSC7" s="68"/>
      <c r="BSD7" s="68"/>
      <c r="BSE7" s="68"/>
      <c r="BSF7" s="68"/>
      <c r="BSG7" s="68"/>
      <c r="BSH7" s="68"/>
      <c r="BSI7" s="68"/>
      <c r="BSJ7" s="68"/>
      <c r="BSK7" s="68"/>
      <c r="BSL7" s="68"/>
      <c r="BSM7" s="68"/>
      <c r="BSN7" s="68"/>
      <c r="BSO7" s="68"/>
      <c r="BSP7" s="68"/>
      <c r="BSQ7" s="68"/>
      <c r="BSR7" s="68"/>
      <c r="BSS7" s="68"/>
      <c r="BST7" s="68"/>
      <c r="BSU7" s="68"/>
      <c r="BSV7" s="68"/>
      <c r="BSW7" s="68"/>
      <c r="BSX7" s="68"/>
      <c r="BSY7" s="68"/>
      <c r="BSZ7" s="68"/>
      <c r="BTA7" s="68"/>
      <c r="BTB7" s="68"/>
      <c r="BTC7" s="68"/>
      <c r="BTD7" s="68"/>
      <c r="BTE7" s="68"/>
      <c r="BTF7" s="68"/>
      <c r="BTG7" s="68"/>
      <c r="BTH7" s="68"/>
      <c r="BTI7" s="68"/>
      <c r="BTJ7" s="68"/>
      <c r="BTK7" s="68"/>
      <c r="BTL7" s="68"/>
      <c r="BTM7" s="68"/>
      <c r="BTN7" s="68"/>
      <c r="BTO7" s="68"/>
      <c r="BTP7" s="68"/>
      <c r="BTQ7" s="68"/>
      <c r="BTR7" s="68"/>
      <c r="BTS7" s="68"/>
      <c r="BTT7" s="68"/>
      <c r="BTU7" s="68"/>
      <c r="BTV7" s="68"/>
      <c r="BTW7" s="68"/>
      <c r="BTX7" s="68"/>
      <c r="BTY7" s="68"/>
      <c r="BTZ7" s="68"/>
      <c r="BUA7" s="68"/>
      <c r="BUB7" s="68"/>
      <c r="BUC7" s="68"/>
      <c r="BUD7" s="68"/>
      <c r="BUE7" s="68"/>
      <c r="BUF7" s="68"/>
      <c r="BUG7" s="68"/>
      <c r="BUH7" s="68"/>
      <c r="BUI7" s="68"/>
      <c r="BUJ7" s="68"/>
      <c r="BUK7" s="68"/>
      <c r="BUL7" s="68"/>
      <c r="BUM7" s="68"/>
      <c r="BUN7" s="68"/>
      <c r="BUO7" s="68"/>
      <c r="BUP7" s="68"/>
      <c r="BUQ7" s="68"/>
      <c r="BUR7" s="68"/>
      <c r="BUS7" s="68"/>
      <c r="BUT7" s="68"/>
      <c r="BUU7" s="68"/>
      <c r="BUV7" s="68"/>
      <c r="BUW7" s="68"/>
      <c r="BUX7" s="68"/>
      <c r="BUY7" s="68"/>
      <c r="BUZ7" s="68"/>
      <c r="BVA7" s="68"/>
      <c r="BVB7" s="68"/>
      <c r="BVC7" s="68"/>
      <c r="BVD7" s="68"/>
      <c r="BVE7" s="68"/>
      <c r="BVF7" s="68"/>
      <c r="BVG7" s="68"/>
      <c r="BVH7" s="68"/>
      <c r="BVI7" s="68"/>
      <c r="BVJ7" s="68"/>
      <c r="BVK7" s="68"/>
      <c r="BVL7" s="68"/>
      <c r="BVM7" s="68"/>
      <c r="BVN7" s="68"/>
      <c r="BVO7" s="68"/>
      <c r="BVP7" s="68"/>
      <c r="BVQ7" s="68"/>
      <c r="BVR7" s="68"/>
      <c r="BVS7" s="68"/>
      <c r="BVT7" s="68"/>
      <c r="BVU7" s="68"/>
      <c r="BVV7" s="68"/>
      <c r="BVW7" s="68"/>
      <c r="BVX7" s="68"/>
      <c r="BVY7" s="68"/>
      <c r="BVZ7" s="68"/>
      <c r="BWA7" s="68"/>
      <c r="BWB7" s="68"/>
      <c r="BWC7" s="68"/>
      <c r="BWD7" s="68"/>
      <c r="BWE7" s="68"/>
      <c r="BWF7" s="68"/>
      <c r="BWG7" s="68"/>
      <c r="BWH7" s="68"/>
      <c r="BWI7" s="68"/>
      <c r="BWJ7" s="68"/>
      <c r="BWK7" s="68"/>
      <c r="BWL7" s="68"/>
      <c r="BWM7" s="68"/>
      <c r="BWN7" s="68"/>
      <c r="BWO7" s="68"/>
      <c r="BWP7" s="68"/>
      <c r="BWQ7" s="68"/>
      <c r="BWR7" s="68"/>
      <c r="BWS7" s="68"/>
      <c r="BWT7" s="68"/>
      <c r="BWU7" s="68"/>
      <c r="BWV7" s="68"/>
      <c r="BWW7" s="68"/>
      <c r="BWX7" s="68"/>
      <c r="BWY7" s="68"/>
      <c r="BWZ7" s="68"/>
      <c r="BXA7" s="68"/>
      <c r="BXB7" s="68"/>
      <c r="BXC7" s="68"/>
      <c r="BXD7" s="68"/>
      <c r="BXE7" s="68"/>
      <c r="BXF7" s="68"/>
      <c r="BXG7" s="68"/>
      <c r="BXH7" s="68"/>
      <c r="BXI7" s="68"/>
      <c r="BXJ7" s="68"/>
      <c r="BXK7" s="68"/>
      <c r="BXL7" s="68"/>
      <c r="BXM7" s="68"/>
      <c r="BXN7" s="68"/>
      <c r="BXO7" s="68"/>
      <c r="BXP7" s="68"/>
      <c r="BXQ7" s="68"/>
      <c r="BXR7" s="68"/>
      <c r="BXS7" s="68"/>
      <c r="BXT7" s="68"/>
      <c r="BXU7" s="68"/>
      <c r="BXV7" s="68"/>
      <c r="BXW7" s="68"/>
      <c r="BXX7" s="68"/>
      <c r="BXY7" s="68"/>
      <c r="BXZ7" s="68"/>
      <c r="BYA7" s="68"/>
      <c r="BYB7" s="68"/>
      <c r="BYC7" s="68"/>
      <c r="BYD7" s="68"/>
      <c r="BYE7" s="68"/>
      <c r="BYF7" s="68"/>
      <c r="BYG7" s="68"/>
      <c r="BYH7" s="68"/>
      <c r="BYI7" s="68"/>
      <c r="BYJ7" s="68"/>
      <c r="BYK7" s="68"/>
      <c r="BYL7" s="68"/>
      <c r="BYM7" s="68"/>
      <c r="BYN7" s="68"/>
      <c r="BYO7" s="68"/>
      <c r="BYP7" s="68"/>
      <c r="BYQ7" s="68"/>
      <c r="BYR7" s="68"/>
      <c r="BYS7" s="68"/>
      <c r="BYT7" s="68"/>
      <c r="BYU7" s="68"/>
      <c r="BYV7" s="68"/>
      <c r="BYW7" s="68"/>
      <c r="BYX7" s="68"/>
      <c r="BYY7" s="68"/>
      <c r="BYZ7" s="68"/>
      <c r="BZA7" s="68"/>
      <c r="BZB7" s="68"/>
      <c r="BZC7" s="68"/>
      <c r="BZD7" s="68"/>
      <c r="BZE7" s="68"/>
      <c r="BZF7" s="68"/>
      <c r="BZG7" s="68"/>
      <c r="BZH7" s="68"/>
      <c r="BZI7" s="68"/>
      <c r="BZJ7" s="68"/>
      <c r="BZK7" s="68"/>
      <c r="BZL7" s="68"/>
      <c r="BZM7" s="68"/>
      <c r="BZN7" s="68"/>
      <c r="BZO7" s="68"/>
      <c r="BZP7" s="68"/>
      <c r="BZQ7" s="68"/>
      <c r="BZR7" s="68"/>
      <c r="BZS7" s="68"/>
      <c r="BZT7" s="68"/>
      <c r="BZU7" s="68"/>
      <c r="BZV7" s="68"/>
      <c r="BZW7" s="68"/>
      <c r="BZX7" s="68"/>
      <c r="BZY7" s="68"/>
      <c r="BZZ7" s="68"/>
      <c r="CAA7" s="68"/>
      <c r="CAB7" s="68"/>
      <c r="CAC7" s="68"/>
      <c r="CAD7" s="68"/>
      <c r="CAE7" s="68"/>
      <c r="CAF7" s="68"/>
      <c r="CAG7" s="68"/>
      <c r="CAH7" s="68"/>
      <c r="CAI7" s="68"/>
      <c r="CAJ7" s="68"/>
      <c r="CAK7" s="68"/>
      <c r="CAL7" s="68"/>
      <c r="CAM7" s="68"/>
      <c r="CAN7" s="68"/>
      <c r="CAO7" s="68"/>
      <c r="CAP7" s="68"/>
      <c r="CAQ7" s="68"/>
      <c r="CAR7" s="68"/>
      <c r="CAS7" s="68"/>
      <c r="CAT7" s="68"/>
      <c r="CAU7" s="68"/>
      <c r="CAV7" s="68"/>
      <c r="CAW7" s="68"/>
      <c r="CAX7" s="68"/>
      <c r="CAY7" s="68"/>
      <c r="CAZ7" s="68"/>
      <c r="CBA7" s="68"/>
      <c r="CBB7" s="68"/>
      <c r="CBC7" s="68"/>
      <c r="CBD7" s="68"/>
      <c r="CBE7" s="68"/>
      <c r="CBF7" s="68"/>
      <c r="CBG7" s="68"/>
      <c r="CBH7" s="68"/>
      <c r="CBI7" s="68"/>
      <c r="CBJ7" s="68"/>
      <c r="CBK7" s="68"/>
      <c r="CBL7" s="68"/>
      <c r="CBM7" s="68"/>
      <c r="CBN7" s="68"/>
      <c r="CBO7" s="68"/>
      <c r="CBP7" s="68"/>
      <c r="CBQ7" s="68"/>
      <c r="CBR7" s="68"/>
      <c r="CBS7" s="68"/>
      <c r="CBT7" s="68"/>
      <c r="CBU7" s="68"/>
      <c r="CBV7" s="68"/>
      <c r="CBW7" s="68"/>
      <c r="CBX7" s="68"/>
      <c r="CBY7" s="68"/>
      <c r="CBZ7" s="68"/>
      <c r="CCA7" s="68"/>
      <c r="CCB7" s="68"/>
      <c r="CCC7" s="68"/>
      <c r="CCD7" s="68"/>
      <c r="CCE7" s="68"/>
      <c r="CCF7" s="68"/>
      <c r="CCG7" s="68"/>
      <c r="CCH7" s="68"/>
      <c r="CCI7" s="68"/>
      <c r="CCJ7" s="68"/>
      <c r="CCK7" s="68"/>
      <c r="CCL7" s="68"/>
      <c r="CCM7" s="68"/>
      <c r="CCN7" s="68"/>
      <c r="CCO7" s="68"/>
      <c r="CCP7" s="68"/>
      <c r="CCQ7" s="68"/>
      <c r="CCR7" s="68"/>
      <c r="CCS7" s="68"/>
      <c r="CCT7" s="68"/>
      <c r="CCU7" s="68"/>
      <c r="CCV7" s="68"/>
      <c r="CCW7" s="68"/>
      <c r="CCX7" s="68"/>
      <c r="CCY7" s="68"/>
      <c r="CCZ7" s="68"/>
      <c r="CDA7" s="68"/>
      <c r="CDB7" s="68"/>
      <c r="CDC7" s="68"/>
      <c r="CDD7" s="68"/>
      <c r="CDE7" s="68"/>
      <c r="CDF7" s="68"/>
      <c r="CDG7" s="68"/>
      <c r="CDH7" s="68"/>
      <c r="CDI7" s="68"/>
      <c r="CDJ7" s="68"/>
      <c r="CDK7" s="68"/>
      <c r="CDL7" s="68"/>
      <c r="CDM7" s="68"/>
      <c r="CDN7" s="68"/>
      <c r="CDO7" s="68"/>
      <c r="CDP7" s="68"/>
      <c r="CDQ7" s="68"/>
      <c r="CDR7" s="68"/>
      <c r="CDS7" s="68"/>
      <c r="CDT7" s="68"/>
      <c r="CDU7" s="68"/>
      <c r="CDV7" s="68"/>
      <c r="CDW7" s="68"/>
      <c r="CDX7" s="68"/>
      <c r="CDY7" s="68"/>
      <c r="CDZ7" s="68"/>
      <c r="CEA7" s="68"/>
      <c r="CEB7" s="68"/>
      <c r="CEC7" s="68"/>
      <c r="CED7" s="68"/>
      <c r="CEE7" s="68"/>
      <c r="CEF7" s="68"/>
      <c r="CEG7" s="68"/>
      <c r="CEH7" s="68"/>
      <c r="CEI7" s="68"/>
      <c r="CEJ7" s="68"/>
      <c r="CEK7" s="68"/>
      <c r="CEL7" s="68"/>
      <c r="CEM7" s="68"/>
      <c r="CEN7" s="68"/>
      <c r="CEO7" s="68"/>
      <c r="CEP7" s="68"/>
      <c r="CEQ7" s="68"/>
      <c r="CER7" s="68"/>
      <c r="CES7" s="68"/>
      <c r="CET7" s="68"/>
      <c r="CEU7" s="68"/>
      <c r="CEV7" s="68"/>
      <c r="CEW7" s="68"/>
      <c r="CEX7" s="68"/>
      <c r="CEY7" s="68"/>
      <c r="CEZ7" s="68"/>
      <c r="CFA7" s="68"/>
      <c r="CFB7" s="68"/>
      <c r="CFC7" s="68"/>
      <c r="CFD7" s="68"/>
      <c r="CFE7" s="68"/>
      <c r="CFF7" s="68"/>
      <c r="CFG7" s="68"/>
      <c r="CFH7" s="68"/>
      <c r="CFI7" s="68"/>
      <c r="CFJ7" s="68"/>
      <c r="CFK7" s="68"/>
      <c r="CFL7" s="68"/>
      <c r="CFM7" s="68"/>
      <c r="CFN7" s="68"/>
      <c r="CFO7" s="68"/>
      <c r="CFP7" s="68"/>
      <c r="CFQ7" s="68"/>
      <c r="CFR7" s="68"/>
      <c r="CFS7" s="68"/>
      <c r="CFT7" s="68"/>
      <c r="CFU7" s="68"/>
      <c r="CFV7" s="68"/>
      <c r="CFW7" s="68"/>
      <c r="CFX7" s="68"/>
      <c r="CFY7" s="68"/>
      <c r="CFZ7" s="68"/>
      <c r="CGA7" s="68"/>
      <c r="CGB7" s="68"/>
      <c r="CGC7" s="68"/>
      <c r="CGD7" s="68"/>
      <c r="CGE7" s="68"/>
      <c r="CGF7" s="68"/>
      <c r="CGG7" s="68"/>
      <c r="CGH7" s="68"/>
      <c r="CGI7" s="68"/>
      <c r="CGJ7" s="68"/>
      <c r="CGK7" s="68"/>
      <c r="CGL7" s="68"/>
      <c r="CGM7" s="68"/>
      <c r="CGN7" s="68"/>
      <c r="CGO7" s="68"/>
      <c r="CGP7" s="68"/>
      <c r="CGQ7" s="68"/>
      <c r="CGR7" s="68"/>
      <c r="CGS7" s="68"/>
      <c r="CGT7" s="68"/>
      <c r="CGU7" s="68"/>
      <c r="CGV7" s="68"/>
      <c r="CGW7" s="68"/>
      <c r="CGX7" s="68"/>
      <c r="CGY7" s="68"/>
      <c r="CGZ7" s="68"/>
      <c r="CHA7" s="68"/>
      <c r="CHB7" s="68"/>
      <c r="CHC7" s="68"/>
      <c r="CHD7" s="68"/>
      <c r="CHE7" s="68"/>
      <c r="CHF7" s="68"/>
      <c r="CHG7" s="68"/>
      <c r="CHH7" s="68"/>
      <c r="CHI7" s="68"/>
      <c r="CHJ7" s="68"/>
      <c r="CHK7" s="68"/>
      <c r="CHL7" s="68"/>
      <c r="CHM7" s="68"/>
      <c r="CHN7" s="68"/>
      <c r="CHO7" s="68"/>
      <c r="CHP7" s="68"/>
      <c r="CHQ7" s="68"/>
      <c r="CHR7" s="68"/>
      <c r="CHS7" s="68"/>
      <c r="CHT7" s="68"/>
      <c r="CHU7" s="68"/>
      <c r="CHV7" s="68"/>
      <c r="CHW7" s="68"/>
      <c r="CHX7" s="68"/>
      <c r="CHY7" s="68"/>
      <c r="CHZ7" s="68"/>
      <c r="CIA7" s="68"/>
      <c r="CIB7" s="68"/>
      <c r="CIC7" s="68"/>
      <c r="CID7" s="68"/>
      <c r="CIE7" s="68"/>
      <c r="CIF7" s="68"/>
      <c r="CIG7" s="68"/>
      <c r="CIH7" s="68"/>
      <c r="CII7" s="68"/>
      <c r="CIJ7" s="68"/>
      <c r="CIK7" s="68"/>
      <c r="CIL7" s="68"/>
      <c r="CIM7" s="68"/>
      <c r="CIN7" s="68"/>
      <c r="CIO7" s="68"/>
      <c r="CIP7" s="68"/>
      <c r="CIQ7" s="68"/>
      <c r="CIR7" s="68"/>
      <c r="CIS7" s="68"/>
      <c r="CIT7" s="68"/>
      <c r="CIU7" s="68"/>
      <c r="CIV7" s="68"/>
      <c r="CIW7" s="68"/>
      <c r="CIX7" s="68"/>
      <c r="CIY7" s="68"/>
      <c r="CIZ7" s="68"/>
      <c r="CJA7" s="68"/>
      <c r="CJB7" s="68"/>
      <c r="CJC7" s="68"/>
      <c r="CJD7" s="68"/>
      <c r="CJE7" s="68"/>
      <c r="CJF7" s="68"/>
      <c r="CJG7" s="68"/>
      <c r="CJH7" s="68"/>
      <c r="CJI7" s="68"/>
      <c r="CJJ7" s="68"/>
      <c r="CJK7" s="68"/>
      <c r="CJL7" s="68"/>
      <c r="CJM7" s="68"/>
      <c r="CJN7" s="68"/>
      <c r="CJO7" s="68"/>
      <c r="CJP7" s="68"/>
      <c r="CJQ7" s="68"/>
      <c r="CJR7" s="68"/>
      <c r="CJS7" s="68"/>
      <c r="CJT7" s="68"/>
      <c r="CJU7" s="68"/>
      <c r="CJV7" s="68"/>
      <c r="CJW7" s="68"/>
      <c r="CJX7" s="68"/>
      <c r="CJY7" s="68"/>
      <c r="CJZ7" s="68"/>
      <c r="CKA7" s="68"/>
      <c r="CKB7" s="68"/>
      <c r="CKC7" s="68"/>
      <c r="CKD7" s="68"/>
      <c r="CKE7" s="68"/>
      <c r="CKF7" s="68"/>
      <c r="CKG7" s="68"/>
      <c r="CKH7" s="68"/>
      <c r="CKI7" s="68"/>
      <c r="CKJ7" s="68"/>
      <c r="CKK7" s="68"/>
      <c r="CKL7" s="68"/>
      <c r="CKM7" s="68"/>
      <c r="CKN7" s="68"/>
      <c r="CKO7" s="68"/>
      <c r="CKP7" s="68"/>
      <c r="CKQ7" s="68"/>
      <c r="CKR7" s="68"/>
      <c r="CKS7" s="68"/>
      <c r="CKT7" s="68"/>
      <c r="CKU7" s="68"/>
      <c r="CKV7" s="68"/>
      <c r="CKW7" s="68"/>
      <c r="CKX7" s="68"/>
      <c r="CKY7" s="68"/>
      <c r="CKZ7" s="68"/>
      <c r="CLA7" s="68"/>
      <c r="CLB7" s="68"/>
      <c r="CLC7" s="68"/>
      <c r="CLD7" s="68"/>
      <c r="CLE7" s="68"/>
      <c r="CLF7" s="68"/>
      <c r="CLG7" s="68"/>
      <c r="CLH7" s="68"/>
      <c r="CLI7" s="68"/>
      <c r="CLJ7" s="68"/>
      <c r="CLK7" s="68"/>
      <c r="CLL7" s="68"/>
      <c r="CLM7" s="68"/>
      <c r="CLN7" s="68"/>
      <c r="CLO7" s="68"/>
      <c r="CLP7" s="68"/>
      <c r="CLQ7" s="68"/>
      <c r="CLR7" s="68"/>
      <c r="CLS7" s="68"/>
      <c r="CLT7" s="68"/>
      <c r="CLU7" s="68"/>
      <c r="CLV7" s="68"/>
      <c r="CLW7" s="68"/>
      <c r="CLX7" s="68"/>
      <c r="CLY7" s="68"/>
      <c r="CLZ7" s="68"/>
      <c r="CMA7" s="68"/>
      <c r="CMB7" s="68"/>
      <c r="CMC7" s="68"/>
      <c r="CMD7" s="68"/>
      <c r="CME7" s="68"/>
      <c r="CMF7" s="68"/>
      <c r="CMG7" s="68"/>
      <c r="CMH7" s="68"/>
      <c r="CMI7" s="68"/>
      <c r="CMJ7" s="68"/>
      <c r="CMK7" s="68"/>
      <c r="CML7" s="68"/>
      <c r="CMM7" s="68"/>
      <c r="CMN7" s="68"/>
      <c r="CMO7" s="68"/>
      <c r="CMP7" s="68"/>
      <c r="CMQ7" s="68"/>
      <c r="CMR7" s="68"/>
      <c r="CMS7" s="68"/>
      <c r="CMT7" s="68"/>
      <c r="CMU7" s="68"/>
      <c r="CMV7" s="68"/>
      <c r="CMW7" s="68"/>
      <c r="CMX7" s="68"/>
      <c r="CMY7" s="68"/>
      <c r="CMZ7" s="68"/>
      <c r="CNA7" s="68"/>
      <c r="CNB7" s="68"/>
      <c r="CNC7" s="68"/>
      <c r="CND7" s="68"/>
      <c r="CNE7" s="68"/>
      <c r="CNF7" s="68"/>
      <c r="CNG7" s="68"/>
      <c r="CNH7" s="68"/>
      <c r="CNI7" s="68"/>
      <c r="CNJ7" s="68"/>
      <c r="CNK7" s="68"/>
      <c r="CNL7" s="68"/>
      <c r="CNM7" s="68"/>
      <c r="CNN7" s="68"/>
      <c r="CNO7" s="68"/>
      <c r="CNP7" s="68"/>
      <c r="CNQ7" s="68"/>
      <c r="CNR7" s="68"/>
      <c r="CNS7" s="68"/>
      <c r="CNT7" s="68"/>
      <c r="CNU7" s="68"/>
      <c r="CNV7" s="68"/>
      <c r="CNW7" s="68"/>
      <c r="CNX7" s="68"/>
      <c r="CNY7" s="68"/>
      <c r="CNZ7" s="68"/>
      <c r="COA7" s="68"/>
      <c r="COB7" s="68"/>
      <c r="COC7" s="68"/>
      <c r="COD7" s="68"/>
      <c r="COE7" s="68"/>
      <c r="COF7" s="68"/>
      <c r="COG7" s="68"/>
      <c r="COH7" s="68"/>
      <c r="COI7" s="68"/>
      <c r="COJ7" s="68"/>
      <c r="COK7" s="68"/>
      <c r="COL7" s="68"/>
      <c r="COM7" s="68"/>
      <c r="CON7" s="68"/>
      <c r="COO7" s="68"/>
      <c r="COP7" s="68"/>
      <c r="COQ7" s="68"/>
      <c r="COR7" s="68"/>
      <c r="COS7" s="68"/>
      <c r="COT7" s="68"/>
      <c r="COU7" s="68"/>
      <c r="COV7" s="68"/>
      <c r="COW7" s="68"/>
      <c r="COX7" s="68"/>
      <c r="COY7" s="68"/>
      <c r="COZ7" s="68"/>
      <c r="CPA7" s="68"/>
      <c r="CPB7" s="68"/>
      <c r="CPC7" s="68"/>
      <c r="CPD7" s="68"/>
      <c r="CPE7" s="68"/>
      <c r="CPF7" s="68"/>
      <c r="CPG7" s="68"/>
      <c r="CPH7" s="68"/>
      <c r="CPI7" s="68"/>
      <c r="CPJ7" s="68"/>
      <c r="CPK7" s="68"/>
      <c r="CPL7" s="68"/>
      <c r="CPM7" s="68"/>
      <c r="CPN7" s="68"/>
      <c r="CPO7" s="68"/>
      <c r="CPP7" s="68"/>
      <c r="CPQ7" s="68"/>
      <c r="CPR7" s="68"/>
      <c r="CPS7" s="68"/>
      <c r="CPT7" s="68"/>
      <c r="CPU7" s="68"/>
      <c r="CPV7" s="68"/>
      <c r="CPW7" s="68"/>
      <c r="CPX7" s="68"/>
      <c r="CPY7" s="68"/>
      <c r="CPZ7" s="68"/>
      <c r="CQA7" s="68"/>
      <c r="CQB7" s="68"/>
      <c r="CQC7" s="68"/>
      <c r="CQD7" s="68"/>
      <c r="CQE7" s="68"/>
      <c r="CQF7" s="68"/>
      <c r="CQG7" s="68"/>
      <c r="CQH7" s="68"/>
      <c r="CQI7" s="68"/>
      <c r="CQJ7" s="68"/>
      <c r="CQK7" s="68"/>
      <c r="CQL7" s="68"/>
      <c r="CQM7" s="68"/>
      <c r="CQN7" s="68"/>
      <c r="CQO7" s="68"/>
      <c r="CQP7" s="68"/>
      <c r="CQQ7" s="68"/>
      <c r="CQR7" s="68"/>
      <c r="CQS7" s="68"/>
      <c r="CQT7" s="68"/>
      <c r="CQU7" s="68"/>
      <c r="CQV7" s="68"/>
      <c r="CQW7" s="68"/>
      <c r="CQX7" s="68"/>
      <c r="CQY7" s="68"/>
      <c r="CQZ7" s="68"/>
      <c r="CRA7" s="68"/>
      <c r="CRB7" s="68"/>
      <c r="CRC7" s="68"/>
      <c r="CRD7" s="68"/>
      <c r="CRE7" s="68"/>
      <c r="CRF7" s="68"/>
      <c r="CRG7" s="68"/>
      <c r="CRH7" s="68"/>
      <c r="CRI7" s="68"/>
      <c r="CRJ7" s="68"/>
      <c r="CRK7" s="68"/>
      <c r="CRL7" s="68"/>
      <c r="CRM7" s="68"/>
      <c r="CRN7" s="68"/>
      <c r="CRO7" s="68"/>
      <c r="CRP7" s="68"/>
      <c r="CRQ7" s="68"/>
      <c r="CRR7" s="68"/>
      <c r="CRS7" s="68"/>
      <c r="CRT7" s="68"/>
      <c r="CRU7" s="68"/>
      <c r="CRV7" s="68"/>
      <c r="CRW7" s="68"/>
      <c r="CRX7" s="68"/>
      <c r="CRY7" s="68"/>
      <c r="CRZ7" s="68"/>
      <c r="CSA7" s="68"/>
      <c r="CSB7" s="68"/>
      <c r="CSC7" s="68"/>
      <c r="CSD7" s="68"/>
      <c r="CSE7" s="68"/>
      <c r="CSF7" s="68"/>
      <c r="CSG7" s="68"/>
      <c r="CSH7" s="68"/>
      <c r="CSI7" s="68"/>
      <c r="CSJ7" s="68"/>
      <c r="CSK7" s="68"/>
      <c r="CSL7" s="68"/>
      <c r="CSM7" s="68"/>
      <c r="CSN7" s="68"/>
      <c r="CSO7" s="68"/>
      <c r="CSP7" s="68"/>
      <c r="CSQ7" s="68"/>
      <c r="CSR7" s="68"/>
      <c r="CSS7" s="68"/>
      <c r="CST7" s="68"/>
      <c r="CSU7" s="68"/>
      <c r="CSV7" s="68"/>
      <c r="CSW7" s="68"/>
      <c r="CSX7" s="68"/>
      <c r="CSY7" s="68"/>
      <c r="CSZ7" s="68"/>
      <c r="CTA7" s="68"/>
      <c r="CTB7" s="68"/>
      <c r="CTC7" s="68"/>
      <c r="CTD7" s="68"/>
      <c r="CTE7" s="68"/>
      <c r="CTF7" s="68"/>
      <c r="CTG7" s="68"/>
      <c r="CTH7" s="68"/>
      <c r="CTI7" s="68"/>
      <c r="CTJ7" s="68"/>
      <c r="CTK7" s="68"/>
      <c r="CTL7" s="68"/>
      <c r="CTM7" s="68"/>
      <c r="CTN7" s="68"/>
      <c r="CTO7" s="68"/>
      <c r="CTP7" s="68"/>
      <c r="CTQ7" s="68"/>
      <c r="CTR7" s="68"/>
      <c r="CTS7" s="68"/>
      <c r="CTT7" s="68"/>
      <c r="CTU7" s="68"/>
      <c r="CTV7" s="68"/>
      <c r="CTW7" s="68"/>
      <c r="CTX7" s="68"/>
      <c r="CTY7" s="68"/>
      <c r="CTZ7" s="68"/>
      <c r="CUA7" s="68"/>
      <c r="CUB7" s="68"/>
      <c r="CUC7" s="68"/>
      <c r="CUD7" s="68"/>
      <c r="CUE7" s="68"/>
      <c r="CUF7" s="68"/>
      <c r="CUG7" s="68"/>
      <c r="CUH7" s="68"/>
      <c r="CUI7" s="68"/>
      <c r="CUJ7" s="68"/>
      <c r="CUK7" s="68"/>
      <c r="CUL7" s="68"/>
      <c r="CUM7" s="68"/>
      <c r="CUN7" s="68"/>
      <c r="CUO7" s="68"/>
      <c r="CUP7" s="68"/>
      <c r="CUQ7" s="68"/>
      <c r="CUR7" s="68"/>
      <c r="CUS7" s="68"/>
      <c r="CUT7" s="68"/>
      <c r="CUU7" s="68"/>
      <c r="CUV7" s="68"/>
      <c r="CUW7" s="68"/>
      <c r="CUX7" s="68"/>
      <c r="CUY7" s="68"/>
      <c r="CUZ7" s="68"/>
      <c r="CVA7" s="68"/>
      <c r="CVB7" s="68"/>
      <c r="CVC7" s="68"/>
      <c r="CVD7" s="68"/>
      <c r="CVE7" s="68"/>
      <c r="CVF7" s="68"/>
      <c r="CVG7" s="68"/>
      <c r="CVH7" s="68"/>
      <c r="CVI7" s="68"/>
      <c r="CVJ7" s="68"/>
      <c r="CVK7" s="68"/>
      <c r="CVL7" s="68"/>
      <c r="CVM7" s="68"/>
      <c r="CVN7" s="68"/>
      <c r="CVO7" s="68"/>
      <c r="CVP7" s="68"/>
      <c r="CVQ7" s="68"/>
      <c r="CVR7" s="68"/>
      <c r="CVS7" s="68"/>
      <c r="CVT7" s="68"/>
      <c r="CVU7" s="68"/>
      <c r="CVV7" s="68"/>
      <c r="CVW7" s="68"/>
      <c r="CVX7" s="68"/>
      <c r="CVY7" s="68"/>
      <c r="CVZ7" s="68"/>
      <c r="CWA7" s="68"/>
      <c r="CWB7" s="68"/>
      <c r="CWC7" s="68"/>
      <c r="CWD7" s="68"/>
      <c r="CWE7" s="68"/>
      <c r="CWF7" s="68"/>
      <c r="CWG7" s="68"/>
      <c r="CWH7" s="68"/>
      <c r="CWI7" s="68"/>
      <c r="CWJ7" s="68"/>
      <c r="CWK7" s="68"/>
      <c r="CWL7" s="68"/>
      <c r="CWM7" s="68"/>
      <c r="CWN7" s="68"/>
      <c r="CWO7" s="68"/>
      <c r="CWP7" s="68"/>
      <c r="CWQ7" s="68"/>
      <c r="CWR7" s="68"/>
      <c r="CWS7" s="68"/>
      <c r="CWT7" s="68"/>
      <c r="CWU7" s="68"/>
      <c r="CWV7" s="68"/>
      <c r="CWW7" s="68"/>
      <c r="CWX7" s="68"/>
      <c r="CWY7" s="68"/>
      <c r="CWZ7" s="68"/>
      <c r="CXA7" s="68"/>
      <c r="CXB7" s="68"/>
      <c r="CXC7" s="68"/>
      <c r="CXD7" s="68"/>
      <c r="CXE7" s="68"/>
      <c r="CXF7" s="68"/>
      <c r="CXG7" s="68"/>
      <c r="CXH7" s="68"/>
      <c r="CXI7" s="68"/>
      <c r="CXJ7" s="68"/>
      <c r="CXK7" s="68"/>
      <c r="CXL7" s="68"/>
      <c r="CXM7" s="68"/>
      <c r="CXN7" s="68"/>
      <c r="CXO7" s="68"/>
      <c r="CXP7" s="68"/>
      <c r="CXQ7" s="68"/>
      <c r="CXR7" s="68"/>
      <c r="CXS7" s="68"/>
      <c r="CXT7" s="68"/>
      <c r="CXU7" s="68"/>
      <c r="CXV7" s="68"/>
      <c r="CXW7" s="68"/>
      <c r="CXX7" s="68"/>
      <c r="CXY7" s="68"/>
      <c r="CXZ7" s="68"/>
      <c r="CYA7" s="68"/>
      <c r="CYB7" s="68"/>
      <c r="CYC7" s="68"/>
      <c r="CYD7" s="68"/>
      <c r="CYE7" s="68"/>
      <c r="CYF7" s="68"/>
      <c r="CYG7" s="68"/>
      <c r="CYH7" s="68"/>
      <c r="CYI7" s="68"/>
      <c r="CYJ7" s="68"/>
      <c r="CYK7" s="68"/>
      <c r="CYL7" s="68"/>
      <c r="CYM7" s="68"/>
      <c r="CYN7" s="68"/>
      <c r="CYO7" s="68"/>
      <c r="CYP7" s="68"/>
      <c r="CYQ7" s="68"/>
      <c r="CYR7" s="68"/>
      <c r="CYS7" s="68"/>
      <c r="CYT7" s="68"/>
      <c r="CYU7" s="68"/>
      <c r="CYV7" s="68"/>
      <c r="CYW7" s="68"/>
      <c r="CYX7" s="68"/>
      <c r="CYY7" s="68"/>
      <c r="CYZ7" s="68"/>
      <c r="CZA7" s="68"/>
      <c r="CZB7" s="68"/>
      <c r="CZC7" s="68"/>
      <c r="CZD7" s="68"/>
      <c r="CZE7" s="68"/>
      <c r="CZF7" s="68"/>
      <c r="CZG7" s="68"/>
      <c r="CZH7" s="68"/>
      <c r="CZI7" s="68"/>
      <c r="CZJ7" s="68"/>
      <c r="CZK7" s="68"/>
      <c r="CZL7" s="68"/>
      <c r="CZM7" s="68"/>
      <c r="CZN7" s="68"/>
      <c r="CZO7" s="68"/>
      <c r="CZP7" s="68"/>
      <c r="CZQ7" s="68"/>
      <c r="CZR7" s="68"/>
      <c r="CZS7" s="68"/>
      <c r="CZT7" s="68"/>
      <c r="CZU7" s="68"/>
      <c r="CZV7" s="68"/>
      <c r="CZW7" s="68"/>
      <c r="CZX7" s="68"/>
      <c r="CZY7" s="68"/>
      <c r="CZZ7" s="68"/>
      <c r="DAA7" s="68"/>
      <c r="DAB7" s="68"/>
      <c r="DAC7" s="68"/>
      <c r="DAD7" s="68"/>
      <c r="DAE7" s="68"/>
      <c r="DAF7" s="68"/>
      <c r="DAG7" s="68"/>
      <c r="DAH7" s="68"/>
      <c r="DAI7" s="68"/>
      <c r="DAJ7" s="68"/>
      <c r="DAK7" s="68"/>
      <c r="DAL7" s="68"/>
      <c r="DAM7" s="68"/>
      <c r="DAN7" s="68"/>
      <c r="DAO7" s="68"/>
      <c r="DAP7" s="68"/>
      <c r="DAQ7" s="68"/>
      <c r="DAR7" s="68"/>
      <c r="DAS7" s="68"/>
      <c r="DAT7" s="68"/>
      <c r="DAU7" s="68"/>
      <c r="DAV7" s="68"/>
      <c r="DAW7" s="68"/>
      <c r="DAX7" s="68"/>
      <c r="DAY7" s="68"/>
      <c r="DAZ7" s="68"/>
      <c r="DBA7" s="68"/>
      <c r="DBB7" s="68"/>
      <c r="DBC7" s="68"/>
      <c r="DBD7" s="68"/>
      <c r="DBE7" s="68"/>
      <c r="DBF7" s="68"/>
      <c r="DBG7" s="68"/>
      <c r="DBH7" s="68"/>
      <c r="DBI7" s="68"/>
      <c r="DBJ7" s="68"/>
      <c r="DBK7" s="68"/>
      <c r="DBL7" s="68"/>
      <c r="DBM7" s="68"/>
      <c r="DBN7" s="68"/>
      <c r="DBO7" s="68"/>
      <c r="DBP7" s="68"/>
      <c r="DBQ7" s="68"/>
      <c r="DBR7" s="68"/>
      <c r="DBS7" s="68"/>
      <c r="DBT7" s="68"/>
      <c r="DBU7" s="68"/>
      <c r="DBV7" s="68"/>
      <c r="DBW7" s="68"/>
      <c r="DBX7" s="68"/>
      <c r="DBY7" s="68"/>
      <c r="DBZ7" s="68"/>
      <c r="DCA7" s="68"/>
      <c r="DCB7" s="68"/>
      <c r="DCC7" s="68"/>
      <c r="DCD7" s="68"/>
      <c r="DCE7" s="68"/>
      <c r="DCF7" s="68"/>
      <c r="DCG7" s="68"/>
      <c r="DCH7" s="68"/>
      <c r="DCI7" s="68"/>
      <c r="DCJ7" s="68"/>
      <c r="DCK7" s="68"/>
      <c r="DCL7" s="68"/>
      <c r="DCM7" s="68"/>
      <c r="DCN7" s="68"/>
      <c r="DCO7" s="68"/>
      <c r="DCP7" s="68"/>
      <c r="DCQ7" s="68"/>
      <c r="DCR7" s="68"/>
      <c r="DCS7" s="68"/>
      <c r="DCT7" s="68"/>
      <c r="DCU7" s="68"/>
      <c r="DCV7" s="68"/>
      <c r="DCW7" s="68"/>
      <c r="DCX7" s="68"/>
      <c r="DCY7" s="68"/>
      <c r="DCZ7" s="68"/>
      <c r="DDA7" s="68"/>
      <c r="DDB7" s="68"/>
      <c r="DDC7" s="68"/>
      <c r="DDD7" s="68"/>
      <c r="DDE7" s="68"/>
      <c r="DDF7" s="68"/>
      <c r="DDG7" s="68"/>
      <c r="DDH7" s="68"/>
      <c r="DDI7" s="68"/>
      <c r="DDJ7" s="68"/>
      <c r="DDK7" s="68"/>
      <c r="DDL7" s="68"/>
      <c r="DDM7" s="68"/>
      <c r="DDN7" s="68"/>
      <c r="DDO7" s="68"/>
      <c r="DDP7" s="68"/>
      <c r="DDQ7" s="68"/>
      <c r="DDR7" s="68"/>
      <c r="DDS7" s="68"/>
      <c r="DDT7" s="68"/>
      <c r="DDU7" s="68"/>
      <c r="DDV7" s="68"/>
      <c r="DDW7" s="68"/>
      <c r="DDX7" s="68"/>
      <c r="DDY7" s="68"/>
      <c r="DDZ7" s="68"/>
      <c r="DEA7" s="68"/>
      <c r="DEB7" s="68"/>
      <c r="DEC7" s="68"/>
      <c r="DED7" s="68"/>
      <c r="DEE7" s="68"/>
      <c r="DEF7" s="68"/>
      <c r="DEG7" s="68"/>
      <c r="DEH7" s="68"/>
      <c r="DEI7" s="68"/>
      <c r="DEJ7" s="68"/>
      <c r="DEK7" s="68"/>
      <c r="DEL7" s="68"/>
      <c r="DEM7" s="68"/>
      <c r="DEN7" s="68"/>
      <c r="DEO7" s="68"/>
      <c r="DEP7" s="68"/>
      <c r="DEQ7" s="68"/>
      <c r="DER7" s="68"/>
      <c r="DES7" s="68"/>
      <c r="DET7" s="68"/>
      <c r="DEU7" s="68"/>
      <c r="DEV7" s="68"/>
      <c r="DEW7" s="68"/>
      <c r="DEX7" s="68"/>
      <c r="DEY7" s="68"/>
      <c r="DEZ7" s="68"/>
      <c r="DFA7" s="68"/>
      <c r="DFB7" s="68"/>
      <c r="DFC7" s="68"/>
      <c r="DFD7" s="68"/>
      <c r="DFE7" s="68"/>
      <c r="DFF7" s="68"/>
      <c r="DFG7" s="68"/>
      <c r="DFH7" s="68"/>
      <c r="DFI7" s="68"/>
      <c r="DFJ7" s="68"/>
      <c r="DFK7" s="68"/>
      <c r="DFL7" s="68"/>
      <c r="DFM7" s="68"/>
      <c r="DFN7" s="68"/>
      <c r="DFO7" s="68"/>
      <c r="DFP7" s="68"/>
      <c r="DFQ7" s="68"/>
      <c r="DFR7" s="68"/>
      <c r="DFS7" s="68"/>
      <c r="DFT7" s="68"/>
      <c r="DFU7" s="68"/>
      <c r="DFV7" s="68"/>
      <c r="DFW7" s="68"/>
      <c r="DFX7" s="68"/>
      <c r="DFY7" s="68"/>
      <c r="DFZ7" s="68"/>
      <c r="DGA7" s="68"/>
      <c r="DGB7" s="68"/>
      <c r="DGC7" s="68"/>
      <c r="DGD7" s="68"/>
      <c r="DGE7" s="68"/>
      <c r="DGF7" s="68"/>
      <c r="DGG7" s="68"/>
      <c r="DGH7" s="68"/>
      <c r="DGI7" s="68"/>
      <c r="DGJ7" s="68"/>
      <c r="DGK7" s="68"/>
      <c r="DGL7" s="68"/>
      <c r="DGM7" s="68"/>
      <c r="DGN7" s="68"/>
      <c r="DGO7" s="68"/>
      <c r="DGP7" s="68"/>
      <c r="DGQ7" s="68"/>
      <c r="DGR7" s="68"/>
      <c r="DGS7" s="68"/>
      <c r="DGT7" s="68"/>
      <c r="DGU7" s="68"/>
      <c r="DGV7" s="68"/>
      <c r="DGW7" s="68"/>
      <c r="DGX7" s="68"/>
      <c r="DGY7" s="68"/>
      <c r="DGZ7" s="68"/>
      <c r="DHA7" s="68"/>
      <c r="DHB7" s="68"/>
      <c r="DHC7" s="68"/>
      <c r="DHD7" s="68"/>
      <c r="DHE7" s="68"/>
      <c r="DHF7" s="68"/>
      <c r="DHG7" s="68"/>
      <c r="DHH7" s="68"/>
      <c r="DHI7" s="68"/>
      <c r="DHJ7" s="68"/>
      <c r="DHK7" s="68"/>
      <c r="DHL7" s="68"/>
      <c r="DHM7" s="68"/>
      <c r="DHN7" s="68"/>
      <c r="DHO7" s="68"/>
      <c r="DHP7" s="68"/>
      <c r="DHQ7" s="68"/>
      <c r="DHR7" s="68"/>
      <c r="DHS7" s="68"/>
      <c r="DHT7" s="68"/>
      <c r="DHU7" s="68"/>
      <c r="DHV7" s="68"/>
      <c r="DHW7" s="68"/>
      <c r="DHX7" s="68"/>
      <c r="DHY7" s="68"/>
      <c r="DHZ7" s="68"/>
      <c r="DIA7" s="68"/>
      <c r="DIB7" s="68"/>
      <c r="DIC7" s="68"/>
      <c r="DID7" s="68"/>
      <c r="DIE7" s="68"/>
      <c r="DIF7" s="68"/>
      <c r="DIG7" s="68"/>
      <c r="DIH7" s="68"/>
      <c r="DII7" s="68"/>
      <c r="DIJ7" s="68"/>
      <c r="DIK7" s="68"/>
      <c r="DIL7" s="68"/>
      <c r="DIM7" s="68"/>
      <c r="DIN7" s="68"/>
      <c r="DIO7" s="68"/>
      <c r="DIP7" s="68"/>
      <c r="DIQ7" s="68"/>
      <c r="DIR7" s="68"/>
      <c r="DIS7" s="68"/>
      <c r="DIT7" s="68"/>
      <c r="DIU7" s="68"/>
      <c r="DIV7" s="68"/>
      <c r="DIW7" s="68"/>
      <c r="DIX7" s="68"/>
      <c r="DIY7" s="68"/>
      <c r="DIZ7" s="68"/>
      <c r="DJA7" s="68"/>
      <c r="DJB7" s="68"/>
      <c r="DJC7" s="68"/>
      <c r="DJD7" s="68"/>
      <c r="DJE7" s="68"/>
      <c r="DJF7" s="68"/>
      <c r="DJG7" s="68"/>
      <c r="DJH7" s="68"/>
      <c r="DJI7" s="68"/>
      <c r="DJJ7" s="68"/>
      <c r="DJK7" s="68"/>
      <c r="DJL7" s="68"/>
      <c r="DJM7" s="68"/>
      <c r="DJN7" s="68"/>
      <c r="DJO7" s="68"/>
      <c r="DJP7" s="68"/>
      <c r="DJQ7" s="68"/>
      <c r="DJR7" s="68"/>
      <c r="DJS7" s="68"/>
      <c r="DJT7" s="68"/>
      <c r="DJU7" s="68"/>
      <c r="DJV7" s="68"/>
      <c r="DJW7" s="68"/>
      <c r="DJX7" s="68"/>
      <c r="DJY7" s="68"/>
      <c r="DJZ7" s="68"/>
      <c r="DKA7" s="68"/>
      <c r="DKB7" s="68"/>
      <c r="DKC7" s="68"/>
      <c r="DKD7" s="68"/>
      <c r="DKE7" s="68"/>
      <c r="DKF7" s="68"/>
      <c r="DKG7" s="68"/>
      <c r="DKH7" s="68"/>
      <c r="DKI7" s="68"/>
      <c r="DKJ7" s="68"/>
      <c r="DKK7" s="68"/>
      <c r="DKL7" s="68"/>
      <c r="DKM7" s="68"/>
      <c r="DKN7" s="68"/>
      <c r="DKO7" s="68"/>
      <c r="DKP7" s="68"/>
      <c r="DKQ7" s="68"/>
      <c r="DKR7" s="68"/>
      <c r="DKS7" s="68"/>
      <c r="DKT7" s="68"/>
      <c r="DKU7" s="68"/>
      <c r="DKV7" s="68"/>
      <c r="DKW7" s="68"/>
      <c r="DKX7" s="68"/>
      <c r="DKY7" s="68"/>
      <c r="DKZ7" s="68"/>
      <c r="DLA7" s="68"/>
      <c r="DLB7" s="68"/>
      <c r="DLC7" s="68"/>
      <c r="DLD7" s="68"/>
      <c r="DLE7" s="68"/>
      <c r="DLF7" s="68"/>
      <c r="DLG7" s="68"/>
      <c r="DLH7" s="68"/>
      <c r="DLI7" s="68"/>
      <c r="DLJ7" s="68"/>
      <c r="DLK7" s="68"/>
      <c r="DLL7" s="68"/>
      <c r="DLM7" s="68"/>
      <c r="DLN7" s="68"/>
      <c r="DLO7" s="68"/>
      <c r="DLP7" s="68"/>
      <c r="DLQ7" s="68"/>
      <c r="DLR7" s="68"/>
      <c r="DLS7" s="68"/>
      <c r="DLT7" s="68"/>
      <c r="DLU7" s="68"/>
      <c r="DLV7" s="68"/>
      <c r="DLW7" s="68"/>
      <c r="DLX7" s="68"/>
      <c r="DLY7" s="68"/>
      <c r="DLZ7" s="68"/>
      <c r="DMA7" s="68"/>
      <c r="DMB7" s="68"/>
      <c r="DMC7" s="68"/>
      <c r="DMD7" s="68"/>
      <c r="DME7" s="68"/>
      <c r="DMF7" s="68"/>
      <c r="DMG7" s="68"/>
      <c r="DMH7" s="68"/>
      <c r="DMI7" s="68"/>
      <c r="DMJ7" s="68"/>
      <c r="DMK7" s="68"/>
      <c r="DML7" s="68"/>
      <c r="DMM7" s="68"/>
      <c r="DMN7" s="68"/>
      <c r="DMO7" s="68"/>
      <c r="DMP7" s="68"/>
      <c r="DMQ7" s="68"/>
      <c r="DMR7" s="68"/>
      <c r="DMS7" s="68"/>
      <c r="DMT7" s="68"/>
      <c r="DMU7" s="68"/>
      <c r="DMV7" s="68"/>
      <c r="DMW7" s="68"/>
      <c r="DMX7" s="68"/>
      <c r="DMY7" s="68"/>
      <c r="DMZ7" s="68"/>
      <c r="DNA7" s="68"/>
      <c r="DNB7" s="68"/>
      <c r="DNC7" s="68"/>
      <c r="DND7" s="68"/>
      <c r="DNE7" s="68"/>
      <c r="DNF7" s="68"/>
      <c r="DNG7" s="68"/>
      <c r="DNH7" s="68"/>
      <c r="DNI7" s="68"/>
      <c r="DNJ7" s="68"/>
      <c r="DNK7" s="68"/>
      <c r="DNL7" s="68"/>
      <c r="DNM7" s="68"/>
      <c r="DNN7" s="68"/>
      <c r="DNO7" s="68"/>
      <c r="DNP7" s="68"/>
      <c r="DNQ7" s="68"/>
      <c r="DNR7" s="68"/>
      <c r="DNS7" s="68"/>
      <c r="DNT7" s="68"/>
      <c r="DNU7" s="68"/>
      <c r="DNV7" s="68"/>
      <c r="DNW7" s="68"/>
      <c r="DNX7" s="68"/>
      <c r="DNY7" s="68"/>
      <c r="DNZ7" s="68"/>
      <c r="DOA7" s="68"/>
      <c r="DOB7" s="68"/>
      <c r="DOC7" s="68"/>
      <c r="DOD7" s="68"/>
      <c r="DOE7" s="68"/>
      <c r="DOF7" s="68"/>
      <c r="DOG7" s="68"/>
      <c r="DOH7" s="68"/>
      <c r="DOI7" s="68"/>
      <c r="DOJ7" s="68"/>
      <c r="DOK7" s="68"/>
      <c r="DOL7" s="68"/>
      <c r="DOM7" s="68"/>
      <c r="DON7" s="68"/>
      <c r="DOO7" s="68"/>
      <c r="DOP7" s="68"/>
      <c r="DOQ7" s="68"/>
      <c r="DOR7" s="68"/>
      <c r="DOS7" s="68"/>
      <c r="DOT7" s="68"/>
      <c r="DOU7" s="68"/>
      <c r="DOV7" s="68"/>
      <c r="DOW7" s="68"/>
      <c r="DOX7" s="68"/>
      <c r="DOY7" s="68"/>
      <c r="DOZ7" s="68"/>
      <c r="DPA7" s="68"/>
      <c r="DPB7" s="68"/>
      <c r="DPC7" s="68"/>
      <c r="DPD7" s="68"/>
      <c r="DPE7" s="68"/>
      <c r="DPF7" s="68"/>
      <c r="DPG7" s="68"/>
      <c r="DPH7" s="68"/>
      <c r="DPI7" s="68"/>
      <c r="DPJ7" s="68"/>
      <c r="DPK7" s="68"/>
      <c r="DPL7" s="68"/>
      <c r="DPM7" s="68"/>
      <c r="DPN7" s="68"/>
      <c r="DPO7" s="68"/>
      <c r="DPP7" s="68"/>
      <c r="DPQ7" s="68"/>
      <c r="DPR7" s="68"/>
      <c r="DPS7" s="68"/>
      <c r="DPT7" s="68"/>
      <c r="DPU7" s="68"/>
      <c r="DPV7" s="68"/>
      <c r="DPW7" s="68"/>
      <c r="DPX7" s="68"/>
      <c r="DPY7" s="68"/>
      <c r="DPZ7" s="68"/>
      <c r="DQA7" s="68"/>
      <c r="DQB7" s="68"/>
      <c r="DQC7" s="68"/>
      <c r="DQD7" s="68"/>
      <c r="DQE7" s="68"/>
      <c r="DQF7" s="68"/>
      <c r="DQG7" s="68"/>
      <c r="DQH7" s="68"/>
      <c r="DQI7" s="68"/>
      <c r="DQJ7" s="68"/>
      <c r="DQK7" s="68"/>
      <c r="DQL7" s="68"/>
      <c r="DQM7" s="68"/>
      <c r="DQN7" s="68"/>
      <c r="DQO7" s="68"/>
      <c r="DQP7" s="68"/>
      <c r="DQQ7" s="68"/>
      <c r="DQR7" s="68"/>
      <c r="DQS7" s="68"/>
      <c r="DQT7" s="68"/>
      <c r="DQU7" s="68"/>
      <c r="DQV7" s="68"/>
      <c r="DQW7" s="68"/>
      <c r="DQX7" s="68"/>
      <c r="DQY7" s="68"/>
      <c r="DQZ7" s="68"/>
      <c r="DRA7" s="68"/>
      <c r="DRB7" s="68"/>
      <c r="DRC7" s="68"/>
      <c r="DRD7" s="68"/>
      <c r="DRE7" s="68"/>
      <c r="DRF7" s="68"/>
      <c r="DRG7" s="68"/>
      <c r="DRH7" s="68"/>
      <c r="DRI7" s="68"/>
      <c r="DRJ7" s="68"/>
      <c r="DRK7" s="68"/>
      <c r="DRL7" s="68"/>
      <c r="DRM7" s="68"/>
      <c r="DRN7" s="68"/>
      <c r="DRO7" s="68"/>
      <c r="DRP7" s="68"/>
      <c r="DRQ7" s="68"/>
      <c r="DRR7" s="68"/>
      <c r="DRS7" s="68"/>
      <c r="DRT7" s="68"/>
      <c r="DRU7" s="68"/>
      <c r="DRV7" s="68"/>
      <c r="DRW7" s="68"/>
      <c r="DRX7" s="68"/>
      <c r="DRY7" s="68"/>
      <c r="DRZ7" s="68"/>
      <c r="DSA7" s="68"/>
      <c r="DSB7" s="68"/>
      <c r="DSC7" s="68"/>
      <c r="DSD7" s="68"/>
      <c r="DSE7" s="68"/>
      <c r="DSF7" s="68"/>
      <c r="DSG7" s="68"/>
      <c r="DSH7" s="68"/>
      <c r="DSI7" s="68"/>
      <c r="DSJ7" s="68"/>
      <c r="DSK7" s="68"/>
      <c r="DSL7" s="68"/>
      <c r="DSM7" s="68"/>
      <c r="DSN7" s="68"/>
      <c r="DSO7" s="68"/>
      <c r="DSP7" s="68"/>
      <c r="DSQ7" s="68"/>
      <c r="DSR7" s="68"/>
      <c r="DSS7" s="68"/>
      <c r="DST7" s="68"/>
      <c r="DSU7" s="68"/>
      <c r="DSV7" s="68"/>
      <c r="DSW7" s="68"/>
      <c r="DSX7" s="68"/>
      <c r="DSY7" s="68"/>
      <c r="DSZ7" s="68"/>
      <c r="DTA7" s="68"/>
      <c r="DTB7" s="68"/>
      <c r="DTC7" s="68"/>
      <c r="DTD7" s="68"/>
      <c r="DTE7" s="68"/>
      <c r="DTF7" s="68"/>
      <c r="DTG7" s="68"/>
      <c r="DTH7" s="68"/>
      <c r="DTI7" s="68"/>
      <c r="DTJ7" s="68"/>
      <c r="DTK7" s="68"/>
      <c r="DTL7" s="68"/>
      <c r="DTM7" s="68"/>
      <c r="DTN7" s="68"/>
      <c r="DTO7" s="68"/>
      <c r="DTP7" s="68"/>
      <c r="DTQ7" s="68"/>
      <c r="DTR7" s="68"/>
      <c r="DTS7" s="68"/>
      <c r="DTT7" s="68"/>
      <c r="DTU7" s="68"/>
      <c r="DTV7" s="68"/>
      <c r="DTW7" s="68"/>
      <c r="DTX7" s="68"/>
      <c r="DTY7" s="68"/>
      <c r="DTZ7" s="68"/>
      <c r="DUA7" s="68"/>
      <c r="DUB7" s="68"/>
      <c r="DUC7" s="68"/>
      <c r="DUD7" s="68"/>
      <c r="DUE7" s="68"/>
      <c r="DUF7" s="68"/>
      <c r="DUG7" s="68"/>
      <c r="DUH7" s="68"/>
      <c r="DUI7" s="68"/>
      <c r="DUJ7" s="68"/>
      <c r="DUK7" s="68"/>
      <c r="DUL7" s="68"/>
      <c r="DUM7" s="68"/>
      <c r="DUN7" s="68"/>
      <c r="DUO7" s="68"/>
      <c r="DUP7" s="68"/>
      <c r="DUQ7" s="68"/>
      <c r="DUR7" s="68"/>
      <c r="DUS7" s="68"/>
      <c r="DUT7" s="68"/>
      <c r="DUU7" s="68"/>
      <c r="DUV7" s="68"/>
      <c r="DUW7" s="68"/>
      <c r="DUX7" s="68"/>
      <c r="DUY7" s="68"/>
      <c r="DUZ7" s="68"/>
      <c r="DVA7" s="68"/>
      <c r="DVB7" s="68"/>
      <c r="DVC7" s="68"/>
      <c r="DVD7" s="68"/>
      <c r="DVE7" s="68"/>
      <c r="DVF7" s="68"/>
      <c r="DVG7" s="68"/>
      <c r="DVH7" s="68"/>
      <c r="DVI7" s="68"/>
      <c r="DVJ7" s="68"/>
      <c r="DVK7" s="68"/>
      <c r="DVL7" s="68"/>
      <c r="DVM7" s="68"/>
      <c r="DVN7" s="68"/>
      <c r="DVO7" s="68"/>
      <c r="DVP7" s="68"/>
      <c r="DVQ7" s="68"/>
      <c r="DVR7" s="68"/>
      <c r="DVS7" s="68"/>
      <c r="DVT7" s="68"/>
      <c r="DVU7" s="68"/>
      <c r="DVV7" s="68"/>
      <c r="DVW7" s="68"/>
      <c r="DVX7" s="68"/>
      <c r="DVY7" s="68"/>
      <c r="DVZ7" s="68"/>
      <c r="DWA7" s="68"/>
      <c r="DWB7" s="68"/>
      <c r="DWC7" s="68"/>
      <c r="DWD7" s="68"/>
      <c r="DWE7" s="68"/>
      <c r="DWF7" s="68"/>
      <c r="DWG7" s="68"/>
      <c r="DWH7" s="68"/>
      <c r="DWI7" s="68"/>
      <c r="DWJ7" s="68"/>
      <c r="DWK7" s="68"/>
      <c r="DWL7" s="68"/>
      <c r="DWM7" s="68"/>
      <c r="DWN7" s="68"/>
      <c r="DWO7" s="68"/>
      <c r="DWP7" s="68"/>
      <c r="DWQ7" s="68"/>
      <c r="DWR7" s="68"/>
      <c r="DWS7" s="68"/>
      <c r="DWT7" s="68"/>
      <c r="DWU7" s="68"/>
      <c r="DWV7" s="68"/>
      <c r="DWW7" s="68"/>
      <c r="DWX7" s="68"/>
      <c r="DWY7" s="68"/>
      <c r="DWZ7" s="68"/>
      <c r="DXA7" s="68"/>
      <c r="DXB7" s="68"/>
      <c r="DXC7" s="68"/>
      <c r="DXD7" s="68"/>
      <c r="DXE7" s="68"/>
      <c r="DXF7" s="68"/>
      <c r="DXG7" s="68"/>
      <c r="DXH7" s="68"/>
      <c r="DXI7" s="68"/>
      <c r="DXJ7" s="68"/>
      <c r="DXK7" s="68"/>
      <c r="DXL7" s="68"/>
      <c r="DXM7" s="68"/>
      <c r="DXN7" s="68"/>
      <c r="DXO7" s="68"/>
      <c r="DXP7" s="68"/>
      <c r="DXQ7" s="68"/>
      <c r="DXR7" s="68"/>
      <c r="DXS7" s="68"/>
      <c r="DXT7" s="68"/>
      <c r="DXU7" s="68"/>
      <c r="DXV7" s="68"/>
      <c r="DXW7" s="68"/>
      <c r="DXX7" s="68"/>
      <c r="DXY7" s="68"/>
      <c r="DXZ7" s="68"/>
      <c r="DYA7" s="68"/>
      <c r="DYB7" s="68"/>
      <c r="DYC7" s="68"/>
      <c r="DYD7" s="68"/>
      <c r="DYE7" s="68"/>
      <c r="DYF7" s="68"/>
      <c r="DYG7" s="68"/>
      <c r="DYH7" s="68"/>
      <c r="DYI7" s="68"/>
      <c r="DYJ7" s="68"/>
      <c r="DYK7" s="68"/>
      <c r="DYL7" s="68"/>
      <c r="DYM7" s="68"/>
      <c r="DYN7" s="68"/>
      <c r="DYO7" s="68"/>
      <c r="DYP7" s="68"/>
      <c r="DYQ7" s="68"/>
      <c r="DYR7" s="68"/>
      <c r="DYS7" s="68"/>
      <c r="DYT7" s="68"/>
      <c r="DYU7" s="68"/>
      <c r="DYV7" s="68"/>
      <c r="DYW7" s="68"/>
      <c r="DYX7" s="68"/>
      <c r="DYY7" s="68"/>
      <c r="DYZ7" s="68"/>
      <c r="DZA7" s="68"/>
      <c r="DZB7" s="68"/>
      <c r="DZC7" s="68"/>
      <c r="DZD7" s="68"/>
      <c r="DZE7" s="68"/>
      <c r="DZF7" s="68"/>
      <c r="DZG7" s="68"/>
      <c r="DZH7" s="68"/>
      <c r="DZI7" s="68"/>
      <c r="DZJ7" s="68"/>
      <c r="DZK7" s="68"/>
      <c r="DZL7" s="68"/>
      <c r="DZM7" s="68"/>
      <c r="DZN7" s="68"/>
      <c r="DZO7" s="68"/>
      <c r="DZP7" s="68"/>
      <c r="DZQ7" s="68"/>
      <c r="DZR7" s="68"/>
      <c r="DZS7" s="68"/>
      <c r="DZT7" s="68"/>
      <c r="DZU7" s="68"/>
      <c r="DZV7" s="68"/>
      <c r="DZW7" s="68"/>
      <c r="DZX7" s="68"/>
      <c r="DZY7" s="68"/>
      <c r="DZZ7" s="68"/>
      <c r="EAA7" s="68"/>
      <c r="EAB7" s="68"/>
      <c r="EAC7" s="68"/>
      <c r="EAD7" s="68"/>
      <c r="EAE7" s="68"/>
      <c r="EAF7" s="68"/>
      <c r="EAG7" s="68"/>
      <c r="EAH7" s="68"/>
      <c r="EAI7" s="68"/>
      <c r="EAJ7" s="68"/>
      <c r="EAK7" s="68"/>
      <c r="EAL7" s="68"/>
      <c r="EAM7" s="68"/>
      <c r="EAN7" s="68"/>
      <c r="EAO7" s="68"/>
      <c r="EAP7" s="68"/>
      <c r="EAQ7" s="68"/>
      <c r="EAR7" s="68"/>
      <c r="EAS7" s="68"/>
      <c r="EAT7" s="68"/>
      <c r="EAU7" s="68"/>
      <c r="EAV7" s="68"/>
      <c r="EAW7" s="68"/>
      <c r="EAX7" s="68"/>
      <c r="EAY7" s="68"/>
      <c r="EAZ7" s="68"/>
      <c r="EBA7" s="68"/>
      <c r="EBB7" s="68"/>
      <c r="EBC7" s="68"/>
      <c r="EBD7" s="68"/>
      <c r="EBE7" s="68"/>
      <c r="EBF7" s="68"/>
      <c r="EBG7" s="68"/>
      <c r="EBH7" s="68"/>
      <c r="EBI7" s="68"/>
      <c r="EBJ7" s="68"/>
      <c r="EBK7" s="68"/>
      <c r="EBL7" s="68"/>
      <c r="EBM7" s="68"/>
      <c r="EBN7" s="68"/>
      <c r="EBO7" s="68"/>
      <c r="EBP7" s="68"/>
      <c r="EBQ7" s="68"/>
      <c r="EBR7" s="68"/>
      <c r="EBS7" s="68"/>
      <c r="EBT7" s="68"/>
      <c r="EBU7" s="68"/>
      <c r="EBV7" s="68"/>
      <c r="EBW7" s="68"/>
      <c r="EBX7" s="68"/>
      <c r="EBY7" s="68"/>
      <c r="EBZ7" s="68"/>
      <c r="ECA7" s="68"/>
      <c r="ECB7" s="68"/>
      <c r="ECC7" s="68"/>
      <c r="ECD7" s="68"/>
      <c r="ECE7" s="68"/>
      <c r="ECF7" s="68"/>
      <c r="ECG7" s="68"/>
      <c r="ECH7" s="68"/>
      <c r="ECI7" s="68"/>
      <c r="ECJ7" s="68"/>
      <c r="ECK7" s="68"/>
      <c r="ECL7" s="68"/>
      <c r="ECM7" s="68"/>
      <c r="ECN7" s="68"/>
      <c r="ECO7" s="68"/>
      <c r="ECP7" s="68"/>
      <c r="ECQ7" s="68"/>
      <c r="ECR7" s="68"/>
      <c r="ECS7" s="68"/>
      <c r="ECT7" s="68"/>
      <c r="ECU7" s="68"/>
      <c r="ECV7" s="68"/>
      <c r="ECW7" s="68"/>
      <c r="ECX7" s="68"/>
      <c r="ECY7" s="68"/>
      <c r="ECZ7" s="68"/>
      <c r="EDA7" s="68"/>
      <c r="EDB7" s="68"/>
      <c r="EDC7" s="68"/>
      <c r="EDD7" s="68"/>
      <c r="EDE7" s="68"/>
      <c r="EDF7" s="68"/>
      <c r="EDG7" s="68"/>
      <c r="EDH7" s="68"/>
      <c r="EDI7" s="68"/>
      <c r="EDJ7" s="68"/>
      <c r="EDK7" s="68"/>
      <c r="EDL7" s="68"/>
      <c r="EDM7" s="68"/>
      <c r="EDN7" s="68"/>
      <c r="EDO7" s="68"/>
      <c r="EDP7" s="68"/>
      <c r="EDQ7" s="68"/>
      <c r="EDR7" s="68"/>
      <c r="EDS7" s="68"/>
      <c r="EDT7" s="68"/>
      <c r="EDU7" s="68"/>
      <c r="EDV7" s="68"/>
      <c r="EDW7" s="68"/>
      <c r="EDX7" s="68"/>
      <c r="EDY7" s="68"/>
      <c r="EDZ7" s="68"/>
      <c r="EEA7" s="68"/>
      <c r="EEB7" s="68"/>
      <c r="EEC7" s="68"/>
      <c r="EED7" s="68"/>
      <c r="EEE7" s="68"/>
      <c r="EEF7" s="68"/>
      <c r="EEG7" s="68"/>
      <c r="EEH7" s="68"/>
      <c r="EEI7" s="68"/>
      <c r="EEJ7" s="68"/>
      <c r="EEK7" s="68"/>
      <c r="EEL7" s="68"/>
      <c r="EEM7" s="68"/>
      <c r="EEN7" s="68"/>
      <c r="EEO7" s="68"/>
      <c r="EEP7" s="68"/>
      <c r="EEQ7" s="68"/>
      <c r="EER7" s="68"/>
      <c r="EES7" s="68"/>
      <c r="EET7" s="68"/>
      <c r="EEU7" s="68"/>
      <c r="EEV7" s="68"/>
      <c r="EEW7" s="68"/>
      <c r="EEX7" s="68"/>
      <c r="EEY7" s="68"/>
      <c r="EEZ7" s="68"/>
      <c r="EFA7" s="68"/>
      <c r="EFB7" s="68"/>
      <c r="EFC7" s="68"/>
      <c r="EFD7" s="68"/>
      <c r="EFE7" s="68"/>
      <c r="EFF7" s="68"/>
      <c r="EFG7" s="68"/>
      <c r="EFH7" s="68"/>
      <c r="EFI7" s="68"/>
      <c r="EFJ7" s="68"/>
      <c r="EFK7" s="68"/>
      <c r="EFL7" s="68"/>
      <c r="EFM7" s="68"/>
      <c r="EFN7" s="68"/>
      <c r="EFO7" s="68"/>
      <c r="EFP7" s="68"/>
      <c r="EFQ7" s="68"/>
      <c r="EFR7" s="68"/>
      <c r="EFS7" s="68"/>
      <c r="EFT7" s="68"/>
      <c r="EFU7" s="68"/>
      <c r="EFV7" s="68"/>
      <c r="EFW7" s="68"/>
      <c r="EFX7" s="68"/>
      <c r="EFY7" s="68"/>
      <c r="EFZ7" s="68"/>
      <c r="EGA7" s="68"/>
      <c r="EGB7" s="68"/>
      <c r="EGC7" s="68"/>
      <c r="EGD7" s="68"/>
      <c r="EGE7" s="68"/>
      <c r="EGF7" s="68"/>
      <c r="EGG7" s="68"/>
      <c r="EGH7" s="68"/>
      <c r="EGI7" s="68"/>
      <c r="EGJ7" s="68"/>
      <c r="EGK7" s="68"/>
      <c r="EGL7" s="68"/>
      <c r="EGM7" s="68"/>
      <c r="EGN7" s="68"/>
      <c r="EGO7" s="68"/>
      <c r="EGP7" s="68"/>
      <c r="EGQ7" s="68"/>
      <c r="EGR7" s="68"/>
      <c r="EGS7" s="68"/>
      <c r="EGT7" s="68"/>
      <c r="EGU7" s="68"/>
      <c r="EGV7" s="68"/>
      <c r="EGW7" s="68"/>
      <c r="EGX7" s="68"/>
      <c r="EGY7" s="68"/>
      <c r="EGZ7" s="68"/>
      <c r="EHA7" s="68"/>
      <c r="EHB7" s="68"/>
      <c r="EHC7" s="68"/>
      <c r="EHD7" s="68"/>
      <c r="EHE7" s="68"/>
      <c r="EHF7" s="68"/>
      <c r="EHG7" s="68"/>
      <c r="EHH7" s="68"/>
      <c r="EHI7" s="68"/>
      <c r="EHJ7" s="68"/>
      <c r="EHK7" s="68"/>
      <c r="EHL7" s="68"/>
      <c r="EHM7" s="68"/>
      <c r="EHN7" s="68"/>
      <c r="EHO7" s="68"/>
      <c r="EHP7" s="68"/>
      <c r="EHQ7" s="68"/>
      <c r="EHR7" s="68"/>
      <c r="EHS7" s="68"/>
      <c r="EHT7" s="68"/>
      <c r="EHU7" s="68"/>
      <c r="EHV7" s="68"/>
      <c r="EHW7" s="68"/>
      <c r="EHX7" s="68"/>
      <c r="EHY7" s="68"/>
      <c r="EHZ7" s="68"/>
      <c r="EIA7" s="68"/>
      <c r="EIB7" s="68"/>
      <c r="EIC7" s="68"/>
      <c r="EID7" s="68"/>
      <c r="EIE7" s="68"/>
      <c r="EIF7" s="68"/>
      <c r="EIG7" s="68"/>
      <c r="EIH7" s="68"/>
      <c r="EII7" s="68"/>
      <c r="EIJ7" s="68"/>
      <c r="EIK7" s="68"/>
      <c r="EIL7" s="68"/>
      <c r="EIM7" s="68"/>
      <c r="EIN7" s="68"/>
      <c r="EIO7" s="68"/>
      <c r="EIP7" s="68"/>
      <c r="EIQ7" s="68"/>
      <c r="EIR7" s="68"/>
      <c r="EIS7" s="68"/>
      <c r="EIT7" s="68"/>
      <c r="EIU7" s="68"/>
      <c r="EIV7" s="68"/>
      <c r="EIW7" s="68"/>
      <c r="EIX7" s="68"/>
      <c r="EIY7" s="68"/>
      <c r="EIZ7" s="68"/>
      <c r="EJA7" s="68"/>
      <c r="EJB7" s="68"/>
      <c r="EJC7" s="68"/>
      <c r="EJD7" s="68"/>
      <c r="EJE7" s="68"/>
      <c r="EJF7" s="68"/>
      <c r="EJG7" s="68"/>
      <c r="EJH7" s="68"/>
      <c r="EJI7" s="68"/>
      <c r="EJJ7" s="68"/>
      <c r="EJK7" s="68"/>
      <c r="EJL7" s="68"/>
      <c r="EJM7" s="68"/>
      <c r="EJN7" s="68"/>
      <c r="EJO7" s="68"/>
      <c r="EJP7" s="68"/>
      <c r="EJQ7" s="68"/>
      <c r="EJR7" s="68"/>
      <c r="EJS7" s="68"/>
      <c r="EJT7" s="68"/>
      <c r="EJU7" s="68"/>
      <c r="EJV7" s="68"/>
      <c r="EJW7" s="68"/>
      <c r="EJX7" s="68"/>
      <c r="EJY7" s="68"/>
      <c r="EJZ7" s="68"/>
      <c r="EKA7" s="68"/>
      <c r="EKB7" s="68"/>
      <c r="EKC7" s="68"/>
      <c r="EKD7" s="68"/>
      <c r="EKE7" s="68"/>
      <c r="EKF7" s="68"/>
      <c r="EKG7" s="68"/>
      <c r="EKH7" s="68"/>
      <c r="EKI7" s="68"/>
      <c r="EKJ7" s="68"/>
      <c r="EKK7" s="68"/>
      <c r="EKL7" s="68"/>
      <c r="EKM7" s="68"/>
      <c r="EKN7" s="68"/>
      <c r="EKO7" s="68"/>
      <c r="EKP7" s="68"/>
      <c r="EKQ7" s="68"/>
      <c r="EKR7" s="68"/>
      <c r="EKS7" s="68"/>
      <c r="EKT7" s="68"/>
      <c r="EKU7" s="68"/>
      <c r="EKV7" s="68"/>
      <c r="EKW7" s="68"/>
      <c r="EKX7" s="68"/>
      <c r="EKY7" s="68"/>
      <c r="EKZ7" s="68"/>
      <c r="ELA7" s="68"/>
      <c r="ELB7" s="68"/>
      <c r="ELC7" s="68"/>
      <c r="ELD7" s="68"/>
      <c r="ELE7" s="68"/>
      <c r="ELF7" s="68"/>
      <c r="ELG7" s="68"/>
      <c r="ELH7" s="68"/>
      <c r="ELI7" s="68"/>
      <c r="ELJ7" s="68"/>
      <c r="ELK7" s="68"/>
      <c r="ELL7" s="68"/>
      <c r="ELM7" s="68"/>
      <c r="ELN7" s="68"/>
      <c r="ELO7" s="68"/>
      <c r="ELP7" s="68"/>
      <c r="ELQ7" s="68"/>
      <c r="ELR7" s="68"/>
      <c r="ELS7" s="68"/>
      <c r="ELT7" s="68"/>
      <c r="ELU7" s="68"/>
      <c r="ELV7" s="68"/>
      <c r="ELW7" s="68"/>
      <c r="ELX7" s="68"/>
      <c r="ELY7" s="68"/>
      <c r="ELZ7" s="68"/>
      <c r="EMA7" s="68"/>
      <c r="EMB7" s="68"/>
      <c r="EMC7" s="68"/>
      <c r="EMD7" s="68"/>
      <c r="EME7" s="68"/>
      <c r="EMF7" s="68"/>
      <c r="EMG7" s="68"/>
      <c r="EMH7" s="68"/>
      <c r="EMI7" s="68"/>
      <c r="EMJ7" s="68"/>
      <c r="EMK7" s="68"/>
      <c r="EML7" s="68"/>
      <c r="EMM7" s="68"/>
      <c r="EMN7" s="68"/>
      <c r="EMO7" s="68"/>
      <c r="EMP7" s="68"/>
      <c r="EMQ7" s="68"/>
      <c r="EMR7" s="68"/>
      <c r="EMS7" s="68"/>
      <c r="EMT7" s="68"/>
      <c r="EMU7" s="68"/>
      <c r="EMV7" s="68"/>
      <c r="EMW7" s="68"/>
      <c r="EMX7" s="68"/>
      <c r="EMY7" s="68"/>
      <c r="EMZ7" s="68"/>
      <c r="ENA7" s="68"/>
      <c r="ENB7" s="68"/>
      <c r="ENC7" s="68"/>
      <c r="END7" s="68"/>
      <c r="ENE7" s="68"/>
      <c r="ENF7" s="68"/>
      <c r="ENG7" s="68"/>
      <c r="ENH7" s="68"/>
      <c r="ENI7" s="68"/>
      <c r="ENJ7" s="68"/>
      <c r="ENK7" s="68"/>
      <c r="ENL7" s="68"/>
      <c r="ENM7" s="68"/>
      <c r="ENN7" s="68"/>
      <c r="ENO7" s="68"/>
      <c r="ENP7" s="68"/>
      <c r="ENQ7" s="68"/>
      <c r="ENR7" s="68"/>
      <c r="ENS7" s="68"/>
      <c r="ENT7" s="68"/>
      <c r="ENU7" s="68"/>
      <c r="ENV7" s="68"/>
      <c r="ENW7" s="68"/>
      <c r="ENX7" s="68"/>
      <c r="ENY7" s="68"/>
      <c r="ENZ7" s="68"/>
      <c r="EOA7" s="68"/>
      <c r="EOB7" s="68"/>
      <c r="EOC7" s="68"/>
      <c r="EOD7" s="68"/>
      <c r="EOE7" s="68"/>
      <c r="EOF7" s="68"/>
      <c r="EOG7" s="68"/>
      <c r="EOH7" s="68"/>
      <c r="EOI7" s="68"/>
      <c r="EOJ7" s="68"/>
      <c r="EOK7" s="68"/>
      <c r="EOL7" s="68"/>
      <c r="EOM7" s="68"/>
      <c r="EON7" s="68"/>
      <c r="EOO7" s="68"/>
      <c r="EOP7" s="68"/>
      <c r="EOQ7" s="68"/>
      <c r="EOR7" s="68"/>
      <c r="EOS7" s="68"/>
      <c r="EOT7" s="68"/>
      <c r="EOU7" s="68"/>
      <c r="EOV7" s="68"/>
      <c r="EOW7" s="68"/>
      <c r="EOX7" s="68"/>
      <c r="EOY7" s="68"/>
      <c r="EOZ7" s="68"/>
      <c r="EPA7" s="68"/>
      <c r="EPB7" s="68"/>
      <c r="EPC7" s="68"/>
      <c r="EPD7" s="68"/>
      <c r="EPE7" s="68"/>
      <c r="EPF7" s="68"/>
      <c r="EPG7" s="68"/>
      <c r="EPH7" s="68"/>
      <c r="EPI7" s="68"/>
      <c r="EPJ7" s="68"/>
      <c r="EPK7" s="68"/>
      <c r="EPL7" s="68"/>
      <c r="EPM7" s="68"/>
      <c r="EPN7" s="68"/>
      <c r="EPO7" s="68"/>
      <c r="EPP7" s="68"/>
      <c r="EPQ7" s="68"/>
      <c r="EPR7" s="68"/>
      <c r="EPS7" s="68"/>
      <c r="EPT7" s="68"/>
      <c r="EPU7" s="68"/>
      <c r="EPV7" s="68"/>
      <c r="EPW7" s="68"/>
      <c r="EPX7" s="68"/>
      <c r="EPY7" s="68"/>
      <c r="EPZ7" s="68"/>
      <c r="EQA7" s="68"/>
      <c r="EQB7" s="68"/>
      <c r="EQC7" s="68"/>
      <c r="EQD7" s="68"/>
      <c r="EQE7" s="68"/>
      <c r="EQF7" s="68"/>
      <c r="EQG7" s="68"/>
      <c r="EQH7" s="68"/>
      <c r="EQI7" s="68"/>
      <c r="EQJ7" s="68"/>
      <c r="EQK7" s="68"/>
      <c r="EQL7" s="68"/>
      <c r="EQM7" s="68"/>
      <c r="EQN7" s="68"/>
      <c r="EQO7" s="68"/>
      <c r="EQP7" s="68"/>
      <c r="EQQ7" s="68"/>
      <c r="EQR7" s="68"/>
      <c r="EQS7" s="68"/>
      <c r="EQT7" s="68"/>
      <c r="EQU7" s="68"/>
      <c r="EQV7" s="68"/>
      <c r="EQW7" s="68"/>
      <c r="EQX7" s="68"/>
      <c r="EQY7" s="68"/>
      <c r="EQZ7" s="68"/>
      <c r="ERA7" s="68"/>
      <c r="ERB7" s="68"/>
      <c r="ERC7" s="68"/>
      <c r="ERD7" s="68"/>
      <c r="ERE7" s="68"/>
      <c r="ERF7" s="68"/>
      <c r="ERG7" s="68"/>
      <c r="ERH7" s="68"/>
      <c r="ERI7" s="68"/>
      <c r="ERJ7" s="68"/>
      <c r="ERK7" s="68"/>
      <c r="ERL7" s="68"/>
      <c r="ERM7" s="68"/>
      <c r="ERN7" s="68"/>
      <c r="ERO7" s="68"/>
      <c r="ERP7" s="68"/>
      <c r="ERQ7" s="68"/>
      <c r="ERR7" s="68"/>
      <c r="ERS7" s="68"/>
      <c r="ERT7" s="68"/>
      <c r="ERU7" s="68"/>
      <c r="ERV7" s="68"/>
      <c r="ERW7" s="68"/>
      <c r="ERX7" s="68"/>
      <c r="ERY7" s="68"/>
      <c r="ERZ7" s="68"/>
      <c r="ESA7" s="68"/>
      <c r="ESB7" s="68"/>
      <c r="ESC7" s="68"/>
      <c r="ESD7" s="68"/>
      <c r="ESE7" s="68"/>
      <c r="ESF7" s="68"/>
      <c r="ESG7" s="68"/>
      <c r="ESH7" s="68"/>
      <c r="ESI7" s="68"/>
      <c r="ESJ7" s="68"/>
      <c r="ESK7" s="68"/>
      <c r="ESL7" s="68"/>
      <c r="ESM7" s="68"/>
      <c r="ESN7" s="68"/>
      <c r="ESO7" s="68"/>
      <c r="ESP7" s="68"/>
      <c r="ESQ7" s="68"/>
      <c r="ESR7" s="68"/>
      <c r="ESS7" s="68"/>
      <c r="EST7" s="68"/>
      <c r="ESU7" s="68"/>
      <c r="ESV7" s="68"/>
      <c r="ESW7" s="68"/>
      <c r="ESX7" s="68"/>
      <c r="ESY7" s="68"/>
      <c r="ESZ7" s="68"/>
      <c r="ETA7" s="68"/>
      <c r="ETB7" s="68"/>
      <c r="ETC7" s="68"/>
      <c r="ETD7" s="68"/>
      <c r="ETE7" s="68"/>
      <c r="ETF7" s="68"/>
      <c r="ETG7" s="68"/>
      <c r="ETH7" s="68"/>
      <c r="ETI7" s="68"/>
      <c r="ETJ7" s="68"/>
      <c r="ETK7" s="68"/>
      <c r="ETL7" s="68"/>
      <c r="ETM7" s="68"/>
      <c r="ETN7" s="68"/>
      <c r="ETO7" s="68"/>
      <c r="ETP7" s="68"/>
      <c r="ETQ7" s="68"/>
      <c r="ETR7" s="68"/>
      <c r="ETS7" s="68"/>
      <c r="ETT7" s="68"/>
      <c r="ETU7" s="68"/>
      <c r="ETV7" s="68"/>
      <c r="ETW7" s="68"/>
      <c r="ETX7" s="68"/>
      <c r="ETY7" s="68"/>
      <c r="ETZ7" s="68"/>
      <c r="EUA7" s="68"/>
      <c r="EUB7" s="68"/>
      <c r="EUC7" s="68"/>
      <c r="EUD7" s="68"/>
      <c r="EUE7" s="68"/>
      <c r="EUF7" s="68"/>
      <c r="EUG7" s="68"/>
      <c r="EUH7" s="68"/>
      <c r="EUI7" s="68"/>
      <c r="EUJ7" s="68"/>
      <c r="EUK7" s="68"/>
      <c r="EUL7" s="68"/>
      <c r="EUM7" s="68"/>
      <c r="EUN7" s="68"/>
      <c r="EUO7" s="68"/>
      <c r="EUP7" s="68"/>
      <c r="EUQ7" s="68"/>
      <c r="EUR7" s="68"/>
      <c r="EUS7" s="68"/>
      <c r="EUT7" s="68"/>
      <c r="EUU7" s="68"/>
      <c r="EUV7" s="68"/>
      <c r="EUW7" s="68"/>
      <c r="EUX7" s="68"/>
      <c r="EUY7" s="68"/>
      <c r="EUZ7" s="68"/>
      <c r="EVA7" s="68"/>
      <c r="EVB7" s="68"/>
      <c r="EVC7" s="68"/>
      <c r="EVD7" s="68"/>
      <c r="EVE7" s="68"/>
      <c r="EVF7" s="68"/>
      <c r="EVG7" s="68"/>
      <c r="EVH7" s="68"/>
      <c r="EVI7" s="68"/>
      <c r="EVJ7" s="68"/>
      <c r="EVK7" s="68"/>
      <c r="EVL7" s="68"/>
      <c r="EVM7" s="68"/>
      <c r="EVN7" s="68"/>
      <c r="EVO7" s="68"/>
      <c r="EVP7" s="68"/>
      <c r="EVQ7" s="68"/>
      <c r="EVR7" s="68"/>
      <c r="EVS7" s="68"/>
      <c r="EVT7" s="68"/>
      <c r="EVU7" s="68"/>
      <c r="EVV7" s="68"/>
      <c r="EVW7" s="68"/>
      <c r="EVX7" s="68"/>
      <c r="EVY7" s="68"/>
      <c r="EVZ7" s="68"/>
      <c r="EWA7" s="68"/>
      <c r="EWB7" s="68"/>
      <c r="EWC7" s="68"/>
      <c r="EWD7" s="68"/>
      <c r="EWE7" s="68"/>
      <c r="EWF7" s="68"/>
      <c r="EWG7" s="68"/>
      <c r="EWH7" s="68"/>
      <c r="EWI7" s="68"/>
      <c r="EWJ7" s="68"/>
      <c r="EWK7" s="68"/>
      <c r="EWL7" s="68"/>
      <c r="EWM7" s="68"/>
      <c r="EWN7" s="68"/>
      <c r="EWO7" s="68"/>
      <c r="EWP7" s="68"/>
      <c r="EWQ7" s="68"/>
      <c r="EWR7" s="68"/>
      <c r="EWS7" s="68"/>
      <c r="EWT7" s="68"/>
      <c r="EWU7" s="68"/>
      <c r="EWV7" s="68"/>
      <c r="EWW7" s="68"/>
      <c r="EWX7" s="68"/>
      <c r="EWY7" s="68"/>
      <c r="EWZ7" s="68"/>
      <c r="EXA7" s="68"/>
      <c r="EXB7" s="68"/>
      <c r="EXC7" s="68"/>
      <c r="EXD7" s="68"/>
      <c r="EXE7" s="68"/>
      <c r="EXF7" s="68"/>
      <c r="EXG7" s="68"/>
      <c r="EXH7" s="68"/>
      <c r="EXI7" s="68"/>
      <c r="EXJ7" s="68"/>
      <c r="EXK7" s="68"/>
      <c r="EXL7" s="68"/>
      <c r="EXM7" s="68"/>
      <c r="EXN7" s="68"/>
      <c r="EXO7" s="68"/>
      <c r="EXP7" s="68"/>
      <c r="EXQ7" s="68"/>
      <c r="EXR7" s="68"/>
      <c r="EXS7" s="68"/>
      <c r="EXT7" s="68"/>
      <c r="EXU7" s="68"/>
      <c r="EXV7" s="68"/>
      <c r="EXW7" s="68"/>
      <c r="EXX7" s="68"/>
      <c r="EXY7" s="68"/>
      <c r="EXZ7" s="68"/>
      <c r="EYA7" s="68"/>
      <c r="EYB7" s="68"/>
      <c r="EYC7" s="68"/>
      <c r="EYD7" s="68"/>
      <c r="EYE7" s="68"/>
      <c r="EYF7" s="68"/>
      <c r="EYG7" s="68"/>
      <c r="EYH7" s="68"/>
      <c r="EYI7" s="68"/>
      <c r="EYJ7" s="68"/>
      <c r="EYK7" s="68"/>
      <c r="EYL7" s="68"/>
      <c r="EYM7" s="68"/>
      <c r="EYN7" s="68"/>
      <c r="EYO7" s="68"/>
      <c r="EYP7" s="68"/>
      <c r="EYQ7" s="68"/>
      <c r="EYR7" s="68"/>
      <c r="EYS7" s="68"/>
      <c r="EYT7" s="68"/>
      <c r="EYU7" s="68"/>
      <c r="EYV7" s="68"/>
      <c r="EYW7" s="68"/>
      <c r="EYX7" s="68"/>
      <c r="EYY7" s="68"/>
      <c r="EYZ7" s="68"/>
      <c r="EZA7" s="68"/>
      <c r="EZB7" s="68"/>
      <c r="EZC7" s="68"/>
      <c r="EZD7" s="68"/>
      <c r="EZE7" s="68"/>
      <c r="EZF7" s="68"/>
      <c r="EZG7" s="68"/>
      <c r="EZH7" s="68"/>
      <c r="EZI7" s="68"/>
      <c r="EZJ7" s="68"/>
      <c r="EZK7" s="68"/>
      <c r="EZL7" s="68"/>
      <c r="EZM7" s="68"/>
      <c r="EZN7" s="68"/>
      <c r="EZO7" s="68"/>
      <c r="EZP7" s="68"/>
      <c r="EZQ7" s="68"/>
      <c r="EZR7" s="68"/>
      <c r="EZS7" s="68"/>
      <c r="EZT7" s="68"/>
      <c r="EZU7" s="68"/>
      <c r="EZV7" s="68"/>
      <c r="EZW7" s="68"/>
      <c r="EZX7" s="68"/>
      <c r="EZY7" s="68"/>
      <c r="EZZ7" s="68"/>
      <c r="FAA7" s="68"/>
      <c r="FAB7" s="68"/>
      <c r="FAC7" s="68"/>
      <c r="FAD7" s="68"/>
      <c r="FAE7" s="68"/>
      <c r="FAF7" s="68"/>
      <c r="FAG7" s="68"/>
      <c r="FAH7" s="68"/>
      <c r="FAI7" s="68"/>
      <c r="FAJ7" s="68"/>
      <c r="FAK7" s="68"/>
      <c r="FAL7" s="68"/>
      <c r="FAM7" s="68"/>
      <c r="FAN7" s="68"/>
      <c r="FAO7" s="68"/>
      <c r="FAP7" s="68"/>
      <c r="FAQ7" s="68"/>
      <c r="FAR7" s="68"/>
      <c r="FAS7" s="68"/>
      <c r="FAT7" s="68"/>
      <c r="FAU7" s="68"/>
      <c r="FAV7" s="68"/>
      <c r="FAW7" s="68"/>
      <c r="FAX7" s="68"/>
      <c r="FAY7" s="68"/>
      <c r="FAZ7" s="68"/>
      <c r="FBA7" s="68"/>
      <c r="FBB7" s="68"/>
      <c r="FBC7" s="68"/>
      <c r="FBD7" s="68"/>
      <c r="FBE7" s="68"/>
      <c r="FBF7" s="68"/>
      <c r="FBG7" s="68"/>
      <c r="FBH7" s="68"/>
      <c r="FBI7" s="68"/>
      <c r="FBJ7" s="68"/>
      <c r="FBK7" s="68"/>
      <c r="FBL7" s="68"/>
      <c r="FBM7" s="68"/>
      <c r="FBN7" s="68"/>
      <c r="FBO7" s="68"/>
      <c r="FBP7" s="68"/>
      <c r="FBQ7" s="68"/>
      <c r="FBR7" s="68"/>
      <c r="FBS7" s="68"/>
      <c r="FBT7" s="68"/>
      <c r="FBU7" s="68"/>
      <c r="FBV7" s="68"/>
      <c r="FBW7" s="68"/>
      <c r="FBX7" s="68"/>
      <c r="FBY7" s="68"/>
      <c r="FBZ7" s="68"/>
      <c r="FCA7" s="68"/>
      <c r="FCB7" s="68"/>
      <c r="FCC7" s="68"/>
      <c r="FCD7" s="68"/>
      <c r="FCE7" s="68"/>
      <c r="FCF7" s="68"/>
      <c r="FCG7" s="68"/>
      <c r="FCH7" s="68"/>
      <c r="FCI7" s="68"/>
      <c r="FCJ7" s="68"/>
      <c r="FCK7" s="68"/>
      <c r="FCL7" s="68"/>
      <c r="FCM7" s="68"/>
      <c r="FCN7" s="68"/>
      <c r="FCO7" s="68"/>
      <c r="FCP7" s="68"/>
      <c r="FCQ7" s="68"/>
      <c r="FCR7" s="68"/>
      <c r="FCS7" s="68"/>
      <c r="FCT7" s="68"/>
      <c r="FCU7" s="68"/>
      <c r="FCV7" s="68"/>
      <c r="FCW7" s="68"/>
      <c r="FCX7" s="68"/>
      <c r="FCY7" s="68"/>
      <c r="FCZ7" s="68"/>
      <c r="FDA7" s="68"/>
      <c r="FDB7" s="68"/>
      <c r="FDC7" s="68"/>
      <c r="FDD7" s="68"/>
      <c r="FDE7" s="68"/>
      <c r="FDF7" s="68"/>
      <c r="FDG7" s="68"/>
      <c r="FDH7" s="68"/>
      <c r="FDI7" s="68"/>
      <c r="FDJ7" s="68"/>
      <c r="FDK7" s="68"/>
      <c r="FDL7" s="68"/>
      <c r="FDM7" s="68"/>
      <c r="FDN7" s="68"/>
      <c r="FDO7" s="68"/>
      <c r="FDP7" s="68"/>
      <c r="FDQ7" s="68"/>
      <c r="FDR7" s="68"/>
      <c r="FDS7" s="68"/>
      <c r="FDT7" s="68"/>
      <c r="FDU7" s="68"/>
      <c r="FDV7" s="68"/>
      <c r="FDW7" s="68"/>
      <c r="FDX7" s="68"/>
      <c r="FDY7" s="68"/>
      <c r="FDZ7" s="68"/>
      <c r="FEA7" s="68"/>
      <c r="FEB7" s="68"/>
      <c r="FEC7" s="68"/>
      <c r="FED7" s="68"/>
      <c r="FEE7" s="68"/>
      <c r="FEF7" s="68"/>
      <c r="FEG7" s="68"/>
      <c r="FEH7" s="68"/>
      <c r="FEI7" s="68"/>
      <c r="FEJ7" s="68"/>
      <c r="FEK7" s="68"/>
      <c r="FEL7" s="68"/>
      <c r="FEM7" s="68"/>
      <c r="FEN7" s="68"/>
      <c r="FEO7" s="68"/>
      <c r="FEP7" s="68"/>
      <c r="FEQ7" s="68"/>
      <c r="FER7" s="68"/>
      <c r="FES7" s="68"/>
      <c r="FET7" s="68"/>
      <c r="FEU7" s="68"/>
      <c r="FEV7" s="68"/>
      <c r="FEW7" s="68"/>
      <c r="FEX7" s="68"/>
      <c r="FEY7" s="68"/>
      <c r="FEZ7" s="68"/>
      <c r="FFA7" s="68"/>
      <c r="FFB7" s="68"/>
      <c r="FFC7" s="68"/>
      <c r="FFD7" s="68"/>
      <c r="FFE7" s="68"/>
      <c r="FFF7" s="68"/>
      <c r="FFG7" s="68"/>
      <c r="FFH7" s="68"/>
      <c r="FFI7" s="68"/>
      <c r="FFJ7" s="68"/>
      <c r="FFK7" s="68"/>
      <c r="FFL7" s="68"/>
      <c r="FFM7" s="68"/>
      <c r="FFN7" s="68"/>
      <c r="FFO7" s="68"/>
      <c r="FFP7" s="68"/>
      <c r="FFQ7" s="68"/>
      <c r="FFR7" s="68"/>
      <c r="FFS7" s="68"/>
      <c r="FFT7" s="68"/>
      <c r="FFU7" s="68"/>
      <c r="FFV7" s="68"/>
      <c r="FFW7" s="68"/>
      <c r="FFX7" s="68"/>
      <c r="FFY7" s="68"/>
      <c r="FFZ7" s="68"/>
      <c r="FGA7" s="68"/>
      <c r="FGB7" s="68"/>
      <c r="FGC7" s="68"/>
      <c r="FGD7" s="68"/>
      <c r="FGE7" s="68"/>
      <c r="FGF7" s="68"/>
      <c r="FGG7" s="68"/>
      <c r="FGH7" s="68"/>
      <c r="FGI7" s="68"/>
      <c r="FGJ7" s="68"/>
      <c r="FGK7" s="68"/>
      <c r="FGL7" s="68"/>
      <c r="FGM7" s="68"/>
      <c r="FGN7" s="68"/>
      <c r="FGO7" s="68"/>
      <c r="FGP7" s="68"/>
      <c r="FGQ7" s="68"/>
      <c r="FGR7" s="68"/>
      <c r="FGS7" s="68"/>
      <c r="FGT7" s="68"/>
      <c r="FGU7" s="68"/>
      <c r="FGV7" s="68"/>
      <c r="FGW7" s="68"/>
      <c r="FGX7" s="68"/>
      <c r="FGY7" s="68"/>
      <c r="FGZ7" s="68"/>
      <c r="FHA7" s="68"/>
      <c r="FHB7" s="68"/>
      <c r="FHC7" s="68"/>
      <c r="FHD7" s="68"/>
      <c r="FHE7" s="68"/>
      <c r="FHF7" s="68"/>
      <c r="FHG7" s="68"/>
      <c r="FHH7" s="68"/>
      <c r="FHI7" s="68"/>
      <c r="FHJ7" s="68"/>
      <c r="FHK7" s="68"/>
      <c r="FHL7" s="68"/>
      <c r="FHM7" s="68"/>
      <c r="FHN7" s="68"/>
      <c r="FHO7" s="68"/>
      <c r="FHP7" s="68"/>
      <c r="FHQ7" s="68"/>
      <c r="FHR7" s="68"/>
      <c r="FHS7" s="68"/>
      <c r="FHT7" s="68"/>
      <c r="FHU7" s="68"/>
      <c r="FHV7" s="68"/>
      <c r="FHW7" s="68"/>
      <c r="FHX7" s="68"/>
      <c r="FHY7" s="68"/>
      <c r="FHZ7" s="68"/>
      <c r="FIA7" s="68"/>
      <c r="FIB7" s="68"/>
      <c r="FIC7" s="68"/>
      <c r="FID7" s="68"/>
      <c r="FIE7" s="68"/>
      <c r="FIF7" s="68"/>
      <c r="FIG7" s="68"/>
      <c r="FIH7" s="68"/>
      <c r="FII7" s="68"/>
      <c r="FIJ7" s="68"/>
      <c r="FIK7" s="68"/>
      <c r="FIL7" s="68"/>
      <c r="FIM7" s="68"/>
      <c r="FIN7" s="68"/>
      <c r="FIO7" s="68"/>
      <c r="FIP7" s="68"/>
      <c r="FIQ7" s="68"/>
      <c r="FIR7" s="68"/>
      <c r="FIS7" s="68"/>
      <c r="FIT7" s="68"/>
      <c r="FIU7" s="68"/>
      <c r="FIV7" s="68"/>
      <c r="FIW7" s="68"/>
      <c r="FIX7" s="68"/>
      <c r="FIY7" s="68"/>
      <c r="FIZ7" s="68"/>
      <c r="FJA7" s="68"/>
      <c r="FJB7" s="68"/>
      <c r="FJC7" s="68"/>
      <c r="FJD7" s="68"/>
      <c r="FJE7" s="68"/>
      <c r="FJF7" s="68"/>
      <c r="FJG7" s="68"/>
      <c r="FJH7" s="68"/>
      <c r="FJI7" s="68"/>
      <c r="FJJ7" s="68"/>
      <c r="FJK7" s="68"/>
      <c r="FJL7" s="68"/>
      <c r="FJM7" s="68"/>
      <c r="FJN7" s="68"/>
      <c r="FJO7" s="68"/>
      <c r="FJP7" s="68"/>
      <c r="FJQ7" s="68"/>
      <c r="FJR7" s="68"/>
      <c r="FJS7" s="68"/>
      <c r="FJT7" s="68"/>
      <c r="FJU7" s="68"/>
      <c r="FJV7" s="68"/>
      <c r="FJW7" s="68"/>
      <c r="FJX7" s="68"/>
      <c r="FJY7" s="68"/>
      <c r="FJZ7" s="68"/>
      <c r="FKA7" s="68"/>
      <c r="FKB7" s="68"/>
      <c r="FKC7" s="68"/>
      <c r="FKD7" s="68"/>
      <c r="FKE7" s="68"/>
      <c r="FKF7" s="68"/>
      <c r="FKG7" s="68"/>
      <c r="FKH7" s="68"/>
      <c r="FKI7" s="68"/>
      <c r="FKJ7" s="68"/>
      <c r="FKK7" s="68"/>
      <c r="FKL7" s="68"/>
      <c r="FKM7" s="68"/>
      <c r="FKN7" s="68"/>
      <c r="FKO7" s="68"/>
      <c r="FKP7" s="68"/>
      <c r="FKQ7" s="68"/>
      <c r="FKR7" s="68"/>
      <c r="FKS7" s="68"/>
      <c r="FKT7" s="68"/>
      <c r="FKU7" s="68"/>
      <c r="FKV7" s="68"/>
      <c r="FKW7" s="68"/>
      <c r="FKX7" s="68"/>
      <c r="FKY7" s="68"/>
      <c r="FKZ7" s="68"/>
      <c r="FLA7" s="68"/>
      <c r="FLB7" s="68"/>
      <c r="FLC7" s="68"/>
      <c r="FLD7" s="68"/>
      <c r="FLE7" s="68"/>
      <c r="FLF7" s="68"/>
      <c r="FLG7" s="68"/>
      <c r="FLH7" s="68"/>
      <c r="FLI7" s="68"/>
      <c r="FLJ7" s="68"/>
      <c r="FLK7" s="68"/>
      <c r="FLL7" s="68"/>
      <c r="FLM7" s="68"/>
      <c r="FLN7" s="68"/>
      <c r="FLO7" s="68"/>
      <c r="FLP7" s="68"/>
      <c r="FLQ7" s="68"/>
      <c r="FLR7" s="68"/>
      <c r="FLS7" s="68"/>
      <c r="FLT7" s="68"/>
      <c r="FLU7" s="68"/>
      <c r="FLV7" s="68"/>
      <c r="FLW7" s="68"/>
      <c r="FLX7" s="68"/>
      <c r="FLY7" s="68"/>
      <c r="FLZ7" s="68"/>
      <c r="FMA7" s="68"/>
      <c r="FMB7" s="68"/>
      <c r="FMC7" s="68"/>
      <c r="FMD7" s="68"/>
      <c r="FME7" s="68"/>
      <c r="FMF7" s="68"/>
      <c r="FMG7" s="68"/>
      <c r="FMH7" s="68"/>
      <c r="FMI7" s="68"/>
      <c r="FMJ7" s="68"/>
      <c r="FMK7" s="68"/>
      <c r="FML7" s="68"/>
      <c r="FMM7" s="68"/>
      <c r="FMN7" s="68"/>
      <c r="FMO7" s="68"/>
      <c r="FMP7" s="68"/>
      <c r="FMQ7" s="68"/>
      <c r="FMR7" s="68"/>
      <c r="FMS7" s="68"/>
      <c r="FMT7" s="68"/>
      <c r="FMU7" s="68"/>
      <c r="FMV7" s="68"/>
      <c r="FMW7" s="68"/>
      <c r="FMX7" s="68"/>
      <c r="FMY7" s="68"/>
      <c r="FMZ7" s="68"/>
      <c r="FNA7" s="68"/>
      <c r="FNB7" s="68"/>
      <c r="FNC7" s="68"/>
      <c r="FND7" s="68"/>
      <c r="FNE7" s="68"/>
      <c r="FNF7" s="68"/>
      <c r="FNG7" s="68"/>
      <c r="FNH7" s="68"/>
      <c r="FNI7" s="68"/>
      <c r="FNJ7" s="68"/>
      <c r="FNK7" s="68"/>
      <c r="FNL7" s="68"/>
      <c r="FNM7" s="68"/>
      <c r="FNN7" s="68"/>
      <c r="FNO7" s="68"/>
      <c r="FNP7" s="68"/>
      <c r="FNQ7" s="68"/>
      <c r="FNR7" s="68"/>
      <c r="FNS7" s="68"/>
      <c r="FNT7" s="68"/>
      <c r="FNU7" s="68"/>
      <c r="FNV7" s="68"/>
      <c r="FNW7" s="68"/>
      <c r="FNX7" s="68"/>
      <c r="FNY7" s="68"/>
      <c r="FNZ7" s="68"/>
      <c r="FOA7" s="68"/>
      <c r="FOB7" s="68"/>
      <c r="FOC7" s="68"/>
      <c r="FOD7" s="68"/>
      <c r="FOE7" s="68"/>
      <c r="FOF7" s="68"/>
      <c r="FOG7" s="68"/>
      <c r="FOH7" s="68"/>
      <c r="FOI7" s="68"/>
      <c r="FOJ7" s="68"/>
      <c r="FOK7" s="68"/>
      <c r="FOL7" s="68"/>
      <c r="FOM7" s="68"/>
      <c r="FON7" s="68"/>
      <c r="FOO7" s="68"/>
      <c r="FOP7" s="68"/>
      <c r="FOQ7" s="68"/>
      <c r="FOR7" s="68"/>
      <c r="FOS7" s="68"/>
      <c r="FOT7" s="68"/>
      <c r="FOU7" s="68"/>
      <c r="FOV7" s="68"/>
      <c r="FOW7" s="68"/>
      <c r="FOX7" s="68"/>
      <c r="FOY7" s="68"/>
      <c r="FOZ7" s="68"/>
      <c r="FPA7" s="68"/>
      <c r="FPB7" s="68"/>
      <c r="FPC7" s="68"/>
      <c r="FPD7" s="68"/>
      <c r="FPE7" s="68"/>
      <c r="FPF7" s="68"/>
      <c r="FPG7" s="68"/>
      <c r="FPH7" s="68"/>
      <c r="FPI7" s="68"/>
      <c r="FPJ7" s="68"/>
      <c r="FPK7" s="68"/>
      <c r="FPL7" s="68"/>
      <c r="FPM7" s="68"/>
      <c r="FPN7" s="68"/>
      <c r="FPO7" s="68"/>
      <c r="FPP7" s="68"/>
      <c r="FPQ7" s="68"/>
      <c r="FPR7" s="68"/>
      <c r="FPS7" s="68"/>
      <c r="FPT7" s="68"/>
      <c r="FPU7" s="68"/>
      <c r="FPV7" s="68"/>
      <c r="FPW7" s="68"/>
      <c r="FPX7" s="68"/>
      <c r="FPY7" s="68"/>
      <c r="FPZ7" s="68"/>
      <c r="FQA7" s="68"/>
      <c r="FQB7" s="68"/>
      <c r="FQC7" s="68"/>
      <c r="FQD7" s="68"/>
      <c r="FQE7" s="68"/>
      <c r="FQF7" s="68"/>
      <c r="FQG7" s="68"/>
      <c r="FQH7" s="68"/>
      <c r="FQI7" s="68"/>
      <c r="FQJ7" s="68"/>
      <c r="FQK7" s="68"/>
      <c r="FQL7" s="68"/>
      <c r="FQM7" s="68"/>
      <c r="FQN7" s="68"/>
      <c r="FQO7" s="68"/>
      <c r="FQP7" s="68"/>
      <c r="FQQ7" s="68"/>
      <c r="FQR7" s="68"/>
      <c r="FQS7" s="68"/>
      <c r="FQT7" s="68"/>
      <c r="FQU7" s="68"/>
      <c r="FQV7" s="68"/>
      <c r="FQW7" s="68"/>
      <c r="FQX7" s="68"/>
      <c r="FQY7" s="68"/>
      <c r="FQZ7" s="68"/>
      <c r="FRA7" s="68"/>
      <c r="FRB7" s="68"/>
      <c r="FRC7" s="68"/>
      <c r="FRD7" s="68"/>
      <c r="FRE7" s="68"/>
      <c r="FRF7" s="68"/>
      <c r="FRG7" s="68"/>
      <c r="FRH7" s="68"/>
      <c r="FRI7" s="68"/>
      <c r="FRJ7" s="68"/>
      <c r="FRK7" s="68"/>
      <c r="FRL7" s="68"/>
      <c r="FRM7" s="68"/>
      <c r="FRN7" s="68"/>
      <c r="FRO7" s="68"/>
      <c r="FRP7" s="68"/>
      <c r="FRQ7" s="68"/>
      <c r="FRR7" s="68"/>
      <c r="FRS7" s="68"/>
      <c r="FRT7" s="68"/>
      <c r="FRU7" s="68"/>
      <c r="FRV7" s="68"/>
      <c r="FRW7" s="68"/>
      <c r="FRX7" s="68"/>
      <c r="FRY7" s="68"/>
      <c r="FRZ7" s="68"/>
      <c r="FSA7" s="68"/>
      <c r="FSB7" s="68"/>
      <c r="FSC7" s="68"/>
      <c r="FSD7" s="68"/>
      <c r="FSE7" s="68"/>
      <c r="FSF7" s="68"/>
      <c r="FSG7" s="68"/>
      <c r="FSH7" s="68"/>
      <c r="FSI7" s="68"/>
      <c r="FSJ7" s="68"/>
      <c r="FSK7" s="68"/>
      <c r="FSL7" s="68"/>
      <c r="FSM7" s="68"/>
      <c r="FSN7" s="68"/>
      <c r="FSO7" s="68"/>
      <c r="FSP7" s="68"/>
      <c r="FSQ7" s="68"/>
      <c r="FSR7" s="68"/>
      <c r="FSS7" s="68"/>
      <c r="FST7" s="68"/>
      <c r="FSU7" s="68"/>
      <c r="FSV7" s="68"/>
      <c r="FSW7" s="68"/>
      <c r="FSX7" s="68"/>
      <c r="FSY7" s="68"/>
      <c r="FSZ7" s="68"/>
      <c r="FTA7" s="68"/>
      <c r="FTB7" s="68"/>
      <c r="FTC7" s="68"/>
      <c r="FTD7" s="68"/>
      <c r="FTE7" s="68"/>
      <c r="FTF7" s="68"/>
      <c r="FTG7" s="68"/>
      <c r="FTH7" s="68"/>
      <c r="FTI7" s="68"/>
      <c r="FTJ7" s="68"/>
      <c r="FTK7" s="68"/>
      <c r="FTL7" s="68"/>
      <c r="FTM7" s="68"/>
      <c r="FTN7" s="68"/>
      <c r="FTO7" s="68"/>
      <c r="FTP7" s="68"/>
      <c r="FTQ7" s="68"/>
      <c r="FTR7" s="68"/>
      <c r="FTS7" s="68"/>
      <c r="FTT7" s="68"/>
      <c r="FTU7" s="68"/>
      <c r="FTV7" s="68"/>
      <c r="FTW7" s="68"/>
      <c r="FTX7" s="68"/>
      <c r="FTY7" s="68"/>
      <c r="FTZ7" s="68"/>
      <c r="FUA7" s="68"/>
      <c r="FUB7" s="68"/>
      <c r="FUC7" s="68"/>
      <c r="FUD7" s="68"/>
      <c r="FUE7" s="68"/>
      <c r="FUF7" s="68"/>
      <c r="FUG7" s="68"/>
      <c r="FUH7" s="68"/>
      <c r="FUI7" s="68"/>
      <c r="FUJ7" s="68"/>
      <c r="FUK7" s="68"/>
      <c r="FUL7" s="68"/>
      <c r="FUM7" s="68"/>
      <c r="FUN7" s="68"/>
      <c r="FUO7" s="68"/>
      <c r="FUP7" s="68"/>
      <c r="FUQ7" s="68"/>
      <c r="FUR7" s="68"/>
      <c r="FUS7" s="68"/>
      <c r="FUT7" s="68"/>
      <c r="FUU7" s="68"/>
      <c r="FUV7" s="68"/>
      <c r="FUW7" s="68"/>
      <c r="FUX7" s="68"/>
      <c r="FUY7" s="68"/>
      <c r="FUZ7" s="68"/>
      <c r="FVA7" s="68"/>
      <c r="FVB7" s="68"/>
      <c r="FVC7" s="68"/>
      <c r="FVD7" s="68"/>
      <c r="FVE7" s="68"/>
      <c r="FVF7" s="68"/>
      <c r="FVG7" s="68"/>
      <c r="FVH7" s="68"/>
      <c r="FVI7" s="68"/>
      <c r="FVJ7" s="68"/>
      <c r="FVK7" s="68"/>
      <c r="FVL7" s="68"/>
      <c r="FVM7" s="68"/>
      <c r="FVN7" s="68"/>
      <c r="FVO7" s="68"/>
      <c r="FVP7" s="68"/>
      <c r="FVQ7" s="68"/>
      <c r="FVR7" s="68"/>
      <c r="FVS7" s="68"/>
      <c r="FVT7" s="68"/>
      <c r="FVU7" s="68"/>
      <c r="FVV7" s="68"/>
      <c r="FVW7" s="68"/>
      <c r="FVX7" s="68"/>
      <c r="FVY7" s="68"/>
      <c r="FVZ7" s="68"/>
      <c r="FWA7" s="68"/>
      <c r="FWB7" s="68"/>
      <c r="FWC7" s="68"/>
      <c r="FWD7" s="68"/>
      <c r="FWE7" s="68"/>
      <c r="FWF7" s="68"/>
      <c r="FWG7" s="68"/>
      <c r="FWH7" s="68"/>
      <c r="FWI7" s="68"/>
      <c r="FWJ7" s="68"/>
      <c r="FWK7" s="68"/>
      <c r="FWL7" s="68"/>
      <c r="FWM7" s="68"/>
      <c r="FWN7" s="68"/>
      <c r="FWO7" s="68"/>
      <c r="FWP7" s="68"/>
      <c r="FWQ7" s="68"/>
      <c r="FWR7" s="68"/>
      <c r="FWS7" s="68"/>
      <c r="FWT7" s="68"/>
      <c r="FWU7" s="68"/>
      <c r="FWV7" s="68"/>
      <c r="FWW7" s="68"/>
      <c r="FWX7" s="68"/>
      <c r="FWY7" s="68"/>
      <c r="FWZ7" s="68"/>
      <c r="FXA7" s="68"/>
      <c r="FXB7" s="68"/>
      <c r="FXC7" s="68"/>
      <c r="FXD7" s="68"/>
      <c r="FXE7" s="68"/>
      <c r="FXF7" s="68"/>
      <c r="FXG7" s="68"/>
      <c r="FXH7" s="68"/>
      <c r="FXI7" s="68"/>
      <c r="FXJ7" s="68"/>
      <c r="FXK7" s="68"/>
      <c r="FXL7" s="68"/>
      <c r="FXM7" s="68"/>
      <c r="FXN7" s="68"/>
      <c r="FXO7" s="68"/>
      <c r="FXP7" s="68"/>
      <c r="FXQ7" s="68"/>
      <c r="FXR7" s="68"/>
      <c r="FXS7" s="68"/>
      <c r="FXT7" s="68"/>
      <c r="FXU7" s="68"/>
      <c r="FXV7" s="68"/>
      <c r="FXW7" s="68"/>
      <c r="FXX7" s="68"/>
      <c r="FXY7" s="68"/>
      <c r="FXZ7" s="68"/>
      <c r="FYA7" s="68"/>
      <c r="FYB7" s="68"/>
      <c r="FYC7" s="68"/>
      <c r="FYD7" s="68"/>
      <c r="FYE7" s="68"/>
      <c r="FYF7" s="68"/>
      <c r="FYG7" s="68"/>
      <c r="FYH7" s="68"/>
      <c r="FYI7" s="68"/>
      <c r="FYJ7" s="68"/>
      <c r="FYK7" s="68"/>
      <c r="FYL7" s="68"/>
      <c r="FYM7" s="68"/>
      <c r="FYN7" s="68"/>
      <c r="FYO7" s="68"/>
      <c r="FYP7" s="68"/>
      <c r="FYQ7" s="68"/>
      <c r="FYR7" s="68"/>
      <c r="FYS7" s="68"/>
      <c r="FYT7" s="68"/>
      <c r="FYU7" s="68"/>
      <c r="FYV7" s="68"/>
      <c r="FYW7" s="68"/>
      <c r="FYX7" s="68"/>
      <c r="FYY7" s="68"/>
      <c r="FYZ7" s="68"/>
      <c r="FZA7" s="68"/>
      <c r="FZB7" s="68"/>
      <c r="FZC7" s="68"/>
      <c r="FZD7" s="68"/>
      <c r="FZE7" s="68"/>
      <c r="FZF7" s="68"/>
      <c r="FZG7" s="68"/>
      <c r="FZH7" s="68"/>
      <c r="FZI7" s="68"/>
      <c r="FZJ7" s="68"/>
      <c r="FZK7" s="68"/>
      <c r="FZL7" s="68"/>
      <c r="FZM7" s="68"/>
      <c r="FZN7" s="68"/>
      <c r="FZO7" s="68"/>
      <c r="FZP7" s="68"/>
      <c r="FZQ7" s="68"/>
      <c r="FZR7" s="68"/>
      <c r="FZS7" s="68"/>
      <c r="FZT7" s="68"/>
      <c r="FZU7" s="68"/>
      <c r="FZV7" s="68"/>
      <c r="FZW7" s="68"/>
      <c r="FZX7" s="68"/>
      <c r="FZY7" s="68"/>
      <c r="FZZ7" s="68"/>
      <c r="GAA7" s="68"/>
      <c r="GAB7" s="68"/>
      <c r="GAC7" s="68"/>
      <c r="GAD7" s="68"/>
      <c r="GAE7" s="68"/>
      <c r="GAF7" s="68"/>
      <c r="GAG7" s="68"/>
      <c r="GAH7" s="68"/>
      <c r="GAI7" s="68"/>
      <c r="GAJ7" s="68"/>
      <c r="GAK7" s="68"/>
      <c r="GAL7" s="68"/>
      <c r="GAM7" s="68"/>
      <c r="GAN7" s="68"/>
      <c r="GAO7" s="68"/>
      <c r="GAP7" s="68"/>
      <c r="GAQ7" s="68"/>
      <c r="GAR7" s="68"/>
      <c r="GAS7" s="68"/>
      <c r="GAT7" s="68"/>
      <c r="GAU7" s="68"/>
      <c r="GAV7" s="68"/>
      <c r="GAW7" s="68"/>
      <c r="GAX7" s="68"/>
      <c r="GAY7" s="68"/>
      <c r="GAZ7" s="68"/>
      <c r="GBA7" s="68"/>
      <c r="GBB7" s="68"/>
      <c r="GBC7" s="68"/>
      <c r="GBD7" s="68"/>
      <c r="GBE7" s="68"/>
      <c r="GBF7" s="68"/>
      <c r="GBG7" s="68"/>
      <c r="GBH7" s="68"/>
      <c r="GBI7" s="68"/>
      <c r="GBJ7" s="68"/>
      <c r="GBK7" s="68"/>
      <c r="GBL7" s="68"/>
      <c r="GBM7" s="68"/>
      <c r="GBN7" s="68"/>
      <c r="GBO7" s="68"/>
      <c r="GBP7" s="68"/>
      <c r="GBQ7" s="68"/>
      <c r="GBR7" s="68"/>
      <c r="GBS7" s="68"/>
      <c r="GBT7" s="68"/>
      <c r="GBU7" s="68"/>
      <c r="GBV7" s="68"/>
      <c r="GBW7" s="68"/>
      <c r="GBX7" s="68"/>
      <c r="GBY7" s="68"/>
      <c r="GBZ7" s="68"/>
      <c r="GCA7" s="68"/>
      <c r="GCB7" s="68"/>
      <c r="GCC7" s="68"/>
      <c r="GCD7" s="68"/>
      <c r="GCE7" s="68"/>
      <c r="GCF7" s="68"/>
      <c r="GCG7" s="68"/>
      <c r="GCH7" s="68"/>
      <c r="GCI7" s="68"/>
      <c r="GCJ7" s="68"/>
      <c r="GCK7" s="68"/>
      <c r="GCL7" s="68"/>
      <c r="GCM7" s="68"/>
      <c r="GCN7" s="68"/>
      <c r="GCO7" s="68"/>
      <c r="GCP7" s="68"/>
      <c r="GCQ7" s="68"/>
      <c r="GCR7" s="68"/>
      <c r="GCS7" s="68"/>
      <c r="GCT7" s="68"/>
      <c r="GCU7" s="68"/>
      <c r="GCV7" s="68"/>
      <c r="GCW7" s="68"/>
      <c r="GCX7" s="68"/>
      <c r="GCY7" s="68"/>
      <c r="GCZ7" s="68"/>
      <c r="GDA7" s="68"/>
      <c r="GDB7" s="68"/>
      <c r="GDC7" s="68"/>
      <c r="GDD7" s="68"/>
      <c r="GDE7" s="68"/>
      <c r="GDF7" s="68"/>
      <c r="GDG7" s="68"/>
      <c r="GDH7" s="68"/>
      <c r="GDI7" s="68"/>
      <c r="GDJ7" s="68"/>
      <c r="GDK7" s="68"/>
      <c r="GDL7" s="68"/>
      <c r="GDM7" s="68"/>
      <c r="GDN7" s="68"/>
      <c r="GDO7" s="68"/>
      <c r="GDP7" s="68"/>
      <c r="GDQ7" s="68"/>
      <c r="GDR7" s="68"/>
      <c r="GDS7" s="68"/>
      <c r="GDT7" s="68"/>
      <c r="GDU7" s="68"/>
      <c r="GDV7" s="68"/>
      <c r="GDW7" s="68"/>
      <c r="GDX7" s="68"/>
      <c r="GDY7" s="68"/>
      <c r="GDZ7" s="68"/>
      <c r="GEA7" s="68"/>
      <c r="GEB7" s="68"/>
      <c r="GEC7" s="68"/>
      <c r="GED7" s="68"/>
      <c r="GEE7" s="68"/>
      <c r="GEF7" s="68"/>
      <c r="GEG7" s="68"/>
      <c r="GEH7" s="68"/>
      <c r="GEI7" s="68"/>
      <c r="GEJ7" s="68"/>
      <c r="GEK7" s="68"/>
      <c r="GEL7" s="68"/>
      <c r="GEM7" s="68"/>
      <c r="GEN7" s="68"/>
      <c r="GEO7" s="68"/>
      <c r="GEP7" s="68"/>
      <c r="GEQ7" s="68"/>
      <c r="GER7" s="68"/>
      <c r="GES7" s="68"/>
      <c r="GET7" s="68"/>
      <c r="GEU7" s="68"/>
      <c r="GEV7" s="68"/>
      <c r="GEW7" s="68"/>
      <c r="GEX7" s="68"/>
      <c r="GEY7" s="68"/>
      <c r="GEZ7" s="68"/>
      <c r="GFA7" s="68"/>
      <c r="GFB7" s="68"/>
      <c r="GFC7" s="68"/>
      <c r="GFD7" s="68"/>
      <c r="GFE7" s="68"/>
      <c r="GFF7" s="68"/>
      <c r="GFG7" s="68"/>
      <c r="GFH7" s="68"/>
      <c r="GFI7" s="68"/>
      <c r="GFJ7" s="68"/>
      <c r="GFK7" s="68"/>
      <c r="GFL7" s="68"/>
      <c r="GFM7" s="68"/>
      <c r="GFN7" s="68"/>
      <c r="GFO7" s="68"/>
      <c r="GFP7" s="68"/>
      <c r="GFQ7" s="68"/>
      <c r="GFR7" s="68"/>
      <c r="GFS7" s="68"/>
      <c r="GFT7" s="68"/>
      <c r="GFU7" s="68"/>
      <c r="GFV7" s="68"/>
      <c r="GFW7" s="68"/>
      <c r="GFX7" s="68"/>
      <c r="GFY7" s="68"/>
      <c r="GFZ7" s="68"/>
      <c r="GGA7" s="68"/>
      <c r="GGB7" s="68"/>
      <c r="GGC7" s="68"/>
      <c r="GGD7" s="68"/>
      <c r="GGE7" s="68"/>
      <c r="GGF7" s="68"/>
      <c r="GGG7" s="68"/>
      <c r="GGH7" s="68"/>
      <c r="GGI7" s="68"/>
      <c r="GGJ7" s="68"/>
      <c r="GGK7" s="68"/>
      <c r="GGL7" s="68"/>
      <c r="GGM7" s="68"/>
      <c r="GGN7" s="68"/>
      <c r="GGO7" s="68"/>
      <c r="GGP7" s="68"/>
      <c r="GGQ7" s="68"/>
      <c r="GGR7" s="68"/>
      <c r="GGS7" s="68"/>
      <c r="GGT7" s="68"/>
      <c r="GGU7" s="68"/>
      <c r="GGV7" s="68"/>
      <c r="GGW7" s="68"/>
      <c r="GGX7" s="68"/>
      <c r="GGY7" s="68"/>
      <c r="GGZ7" s="68"/>
      <c r="GHA7" s="68"/>
      <c r="GHB7" s="68"/>
      <c r="GHC7" s="68"/>
      <c r="GHD7" s="68"/>
      <c r="GHE7" s="68"/>
      <c r="GHF7" s="68"/>
      <c r="GHG7" s="68"/>
      <c r="GHH7" s="68"/>
      <c r="GHI7" s="68"/>
      <c r="GHJ7" s="68"/>
      <c r="GHK7" s="68"/>
      <c r="GHL7" s="68"/>
      <c r="GHM7" s="68"/>
      <c r="GHN7" s="68"/>
      <c r="GHO7" s="68"/>
      <c r="GHP7" s="68"/>
      <c r="GHQ7" s="68"/>
      <c r="GHR7" s="68"/>
      <c r="GHS7" s="68"/>
      <c r="GHT7" s="68"/>
      <c r="GHU7" s="68"/>
      <c r="GHV7" s="68"/>
      <c r="GHW7" s="68"/>
      <c r="GHX7" s="68"/>
      <c r="GHY7" s="68"/>
      <c r="GHZ7" s="68"/>
      <c r="GIA7" s="68"/>
      <c r="GIB7" s="68"/>
      <c r="GIC7" s="68"/>
      <c r="GID7" s="68"/>
      <c r="GIE7" s="68"/>
      <c r="GIF7" s="68"/>
      <c r="GIG7" s="68"/>
      <c r="GIH7" s="68"/>
      <c r="GII7" s="68"/>
      <c r="GIJ7" s="68"/>
      <c r="GIK7" s="68"/>
      <c r="GIL7" s="68"/>
      <c r="GIM7" s="68"/>
      <c r="GIN7" s="68"/>
      <c r="GIO7" s="68"/>
      <c r="GIP7" s="68"/>
      <c r="GIQ7" s="68"/>
      <c r="GIR7" s="68"/>
      <c r="GIS7" s="68"/>
      <c r="GIT7" s="68"/>
      <c r="GIU7" s="68"/>
      <c r="GIV7" s="68"/>
      <c r="GIW7" s="68"/>
      <c r="GIX7" s="68"/>
      <c r="GIY7" s="68"/>
      <c r="GIZ7" s="68"/>
      <c r="GJA7" s="68"/>
      <c r="GJB7" s="68"/>
      <c r="GJC7" s="68"/>
      <c r="GJD7" s="68"/>
      <c r="GJE7" s="68"/>
      <c r="GJF7" s="68"/>
      <c r="GJG7" s="68"/>
      <c r="GJH7" s="68"/>
      <c r="GJI7" s="68"/>
      <c r="GJJ7" s="68"/>
      <c r="GJK7" s="68"/>
      <c r="GJL7" s="68"/>
      <c r="GJM7" s="68"/>
      <c r="GJN7" s="68"/>
      <c r="GJO7" s="68"/>
      <c r="GJP7" s="68"/>
      <c r="GJQ7" s="68"/>
      <c r="GJR7" s="68"/>
      <c r="GJS7" s="68"/>
      <c r="GJT7" s="68"/>
      <c r="GJU7" s="68"/>
      <c r="GJV7" s="68"/>
      <c r="GJW7" s="68"/>
      <c r="GJX7" s="68"/>
      <c r="GJY7" s="68"/>
      <c r="GJZ7" s="68"/>
      <c r="GKA7" s="68"/>
      <c r="GKB7" s="68"/>
      <c r="GKC7" s="68"/>
      <c r="GKD7" s="68"/>
      <c r="GKE7" s="68"/>
      <c r="GKF7" s="68"/>
      <c r="GKG7" s="68"/>
      <c r="GKH7" s="68"/>
      <c r="GKI7" s="68"/>
      <c r="GKJ7" s="68"/>
      <c r="GKK7" s="68"/>
      <c r="GKL7" s="68"/>
      <c r="GKM7" s="68"/>
      <c r="GKN7" s="68"/>
      <c r="GKO7" s="68"/>
      <c r="GKP7" s="68"/>
      <c r="GKQ7" s="68"/>
      <c r="GKR7" s="68"/>
      <c r="GKS7" s="68"/>
      <c r="GKT7" s="68"/>
      <c r="GKU7" s="68"/>
      <c r="GKV7" s="68"/>
      <c r="GKW7" s="68"/>
      <c r="GKX7" s="68"/>
      <c r="GKY7" s="68"/>
      <c r="GKZ7" s="68"/>
      <c r="GLA7" s="68"/>
      <c r="GLB7" s="68"/>
      <c r="GLC7" s="68"/>
      <c r="GLD7" s="68"/>
      <c r="GLE7" s="68"/>
      <c r="GLF7" s="68"/>
      <c r="GLG7" s="68"/>
      <c r="GLH7" s="68"/>
      <c r="GLI7" s="68"/>
      <c r="GLJ7" s="68"/>
      <c r="GLK7" s="68"/>
      <c r="GLL7" s="68"/>
      <c r="GLM7" s="68"/>
      <c r="GLN7" s="68"/>
      <c r="GLO7" s="68"/>
      <c r="GLP7" s="68"/>
      <c r="GLQ7" s="68"/>
      <c r="GLR7" s="68"/>
      <c r="GLS7" s="68"/>
      <c r="GLT7" s="68"/>
      <c r="GLU7" s="68"/>
      <c r="GLV7" s="68"/>
      <c r="GLW7" s="68"/>
      <c r="GLX7" s="68"/>
      <c r="GLY7" s="68"/>
      <c r="GLZ7" s="68"/>
      <c r="GMA7" s="68"/>
      <c r="GMB7" s="68"/>
      <c r="GMC7" s="68"/>
      <c r="GMD7" s="68"/>
      <c r="GME7" s="68"/>
      <c r="GMF7" s="68"/>
      <c r="GMG7" s="68"/>
      <c r="GMH7" s="68"/>
      <c r="GMI7" s="68"/>
      <c r="GMJ7" s="68"/>
      <c r="GMK7" s="68"/>
      <c r="GML7" s="68"/>
      <c r="GMM7" s="68"/>
      <c r="GMN7" s="68"/>
      <c r="GMO7" s="68"/>
      <c r="GMP7" s="68"/>
      <c r="GMQ7" s="68"/>
      <c r="GMR7" s="68"/>
      <c r="GMS7" s="68"/>
      <c r="GMT7" s="68"/>
      <c r="GMU7" s="68"/>
      <c r="GMV7" s="68"/>
      <c r="GMW7" s="68"/>
      <c r="GMX7" s="68"/>
      <c r="GMY7" s="68"/>
      <c r="GMZ7" s="68"/>
      <c r="GNA7" s="68"/>
      <c r="GNB7" s="68"/>
      <c r="GNC7" s="68"/>
      <c r="GND7" s="68"/>
      <c r="GNE7" s="68"/>
      <c r="GNF7" s="68"/>
      <c r="GNG7" s="68"/>
      <c r="GNH7" s="68"/>
      <c r="GNI7" s="68"/>
      <c r="GNJ7" s="68"/>
      <c r="GNK7" s="68"/>
      <c r="GNL7" s="68"/>
      <c r="GNM7" s="68"/>
      <c r="GNN7" s="68"/>
      <c r="GNO7" s="68"/>
      <c r="GNP7" s="68"/>
      <c r="GNQ7" s="68"/>
      <c r="GNR7" s="68"/>
      <c r="GNS7" s="68"/>
      <c r="GNT7" s="68"/>
      <c r="GNU7" s="68"/>
      <c r="GNV7" s="68"/>
      <c r="GNW7" s="68"/>
      <c r="GNX7" s="68"/>
      <c r="GNY7" s="68"/>
      <c r="GNZ7" s="68"/>
      <c r="GOA7" s="68"/>
      <c r="GOB7" s="68"/>
      <c r="GOC7" s="68"/>
      <c r="GOD7" s="68"/>
      <c r="GOE7" s="68"/>
      <c r="GOF7" s="68"/>
      <c r="GOG7" s="68"/>
      <c r="GOH7" s="68"/>
      <c r="GOI7" s="68"/>
      <c r="GOJ7" s="68"/>
      <c r="GOK7" s="68"/>
      <c r="GOL7" s="68"/>
      <c r="GOM7" s="68"/>
      <c r="GON7" s="68"/>
      <c r="GOO7" s="68"/>
      <c r="GOP7" s="68"/>
      <c r="GOQ7" s="68"/>
      <c r="GOR7" s="68"/>
      <c r="GOS7" s="68"/>
      <c r="GOT7" s="68"/>
      <c r="GOU7" s="68"/>
      <c r="GOV7" s="68"/>
      <c r="GOW7" s="68"/>
      <c r="GOX7" s="68"/>
      <c r="GOY7" s="68"/>
      <c r="GOZ7" s="68"/>
      <c r="GPA7" s="68"/>
      <c r="GPB7" s="68"/>
      <c r="GPC7" s="68"/>
      <c r="GPD7" s="68"/>
      <c r="GPE7" s="68"/>
      <c r="GPF7" s="68"/>
      <c r="GPG7" s="68"/>
      <c r="GPH7" s="68"/>
      <c r="GPI7" s="68"/>
      <c r="GPJ7" s="68"/>
      <c r="GPK7" s="68"/>
      <c r="GPL7" s="68"/>
      <c r="GPM7" s="68"/>
      <c r="GPN7" s="68"/>
      <c r="GPO7" s="68"/>
      <c r="GPP7" s="68"/>
      <c r="GPQ7" s="68"/>
      <c r="GPR7" s="68"/>
      <c r="GPS7" s="68"/>
      <c r="GPT7" s="68"/>
      <c r="GPU7" s="68"/>
      <c r="GPV7" s="68"/>
      <c r="GPW7" s="68"/>
      <c r="GPX7" s="68"/>
      <c r="GPY7" s="68"/>
      <c r="GPZ7" s="68"/>
      <c r="GQA7" s="68"/>
      <c r="GQB7" s="68"/>
      <c r="GQC7" s="68"/>
      <c r="GQD7" s="68"/>
      <c r="GQE7" s="68"/>
      <c r="GQF7" s="68"/>
      <c r="GQG7" s="68"/>
      <c r="GQH7" s="68"/>
      <c r="GQI7" s="68"/>
      <c r="GQJ7" s="68"/>
      <c r="GQK7" s="68"/>
      <c r="GQL7" s="68"/>
      <c r="GQM7" s="68"/>
      <c r="GQN7" s="68"/>
      <c r="GQO7" s="68"/>
      <c r="GQP7" s="68"/>
      <c r="GQQ7" s="68"/>
      <c r="GQR7" s="68"/>
      <c r="GQS7" s="68"/>
      <c r="GQT7" s="68"/>
      <c r="GQU7" s="68"/>
      <c r="GQV7" s="68"/>
      <c r="GQW7" s="68"/>
      <c r="GQX7" s="68"/>
      <c r="GQY7" s="68"/>
      <c r="GQZ7" s="68"/>
      <c r="GRA7" s="68"/>
      <c r="GRB7" s="68"/>
      <c r="GRC7" s="68"/>
      <c r="GRD7" s="68"/>
      <c r="GRE7" s="68"/>
      <c r="GRF7" s="68"/>
      <c r="GRG7" s="68"/>
      <c r="GRH7" s="68"/>
      <c r="GRI7" s="68"/>
      <c r="GRJ7" s="68"/>
      <c r="GRK7" s="68"/>
      <c r="GRL7" s="68"/>
      <c r="GRM7" s="68"/>
      <c r="GRN7" s="68"/>
      <c r="GRO7" s="68"/>
      <c r="GRP7" s="68"/>
      <c r="GRQ7" s="68"/>
      <c r="GRR7" s="68"/>
      <c r="GRS7" s="68"/>
      <c r="GRT7" s="68"/>
      <c r="GRU7" s="68"/>
      <c r="GRV7" s="68"/>
      <c r="GRW7" s="68"/>
      <c r="GRX7" s="68"/>
      <c r="GRY7" s="68"/>
      <c r="GRZ7" s="68"/>
      <c r="GSA7" s="68"/>
      <c r="GSB7" s="68"/>
      <c r="GSC7" s="68"/>
      <c r="GSD7" s="68"/>
      <c r="GSE7" s="68"/>
      <c r="GSF7" s="68"/>
      <c r="GSG7" s="68"/>
      <c r="GSH7" s="68"/>
      <c r="GSI7" s="68"/>
      <c r="GSJ7" s="68"/>
      <c r="GSK7" s="68"/>
      <c r="GSL7" s="68"/>
      <c r="GSM7" s="68"/>
      <c r="GSN7" s="68"/>
      <c r="GSO7" s="68"/>
      <c r="GSP7" s="68"/>
      <c r="GSQ7" s="68"/>
      <c r="GSR7" s="68"/>
      <c r="GSS7" s="68"/>
      <c r="GST7" s="68"/>
      <c r="GSU7" s="68"/>
      <c r="GSV7" s="68"/>
      <c r="GSW7" s="68"/>
      <c r="GSX7" s="68"/>
      <c r="GSY7" s="68"/>
      <c r="GSZ7" s="68"/>
      <c r="GTA7" s="68"/>
      <c r="GTB7" s="68"/>
      <c r="GTC7" s="68"/>
      <c r="GTD7" s="68"/>
      <c r="GTE7" s="68"/>
      <c r="GTF7" s="68"/>
      <c r="GTG7" s="68"/>
      <c r="GTH7" s="68"/>
      <c r="GTI7" s="68"/>
      <c r="GTJ7" s="68"/>
      <c r="GTK7" s="68"/>
      <c r="GTL7" s="68"/>
      <c r="GTM7" s="68"/>
      <c r="GTN7" s="68"/>
      <c r="GTO7" s="68"/>
      <c r="GTP7" s="68"/>
      <c r="GTQ7" s="68"/>
      <c r="GTR7" s="68"/>
      <c r="GTS7" s="68"/>
      <c r="GTT7" s="68"/>
      <c r="GTU7" s="68"/>
      <c r="GTV7" s="68"/>
      <c r="GTW7" s="68"/>
      <c r="GTX7" s="68"/>
      <c r="GTY7" s="68"/>
      <c r="GTZ7" s="68"/>
      <c r="GUA7" s="68"/>
      <c r="GUB7" s="68"/>
      <c r="GUC7" s="68"/>
      <c r="GUD7" s="68"/>
      <c r="GUE7" s="68"/>
      <c r="GUF7" s="68"/>
      <c r="GUG7" s="68"/>
      <c r="GUH7" s="68"/>
      <c r="GUI7" s="68"/>
      <c r="GUJ7" s="68"/>
      <c r="GUK7" s="68"/>
      <c r="GUL7" s="68"/>
      <c r="GUM7" s="68"/>
      <c r="GUN7" s="68"/>
      <c r="GUO7" s="68"/>
      <c r="GUP7" s="68"/>
      <c r="GUQ7" s="68"/>
      <c r="GUR7" s="68"/>
      <c r="GUS7" s="68"/>
      <c r="GUT7" s="68"/>
      <c r="GUU7" s="68"/>
      <c r="GUV7" s="68"/>
      <c r="GUW7" s="68"/>
      <c r="GUX7" s="68"/>
      <c r="GUY7" s="68"/>
      <c r="GUZ7" s="68"/>
      <c r="GVA7" s="68"/>
      <c r="GVB7" s="68"/>
      <c r="GVC7" s="68"/>
      <c r="GVD7" s="68"/>
      <c r="GVE7" s="68"/>
      <c r="GVF7" s="68"/>
      <c r="GVG7" s="68"/>
      <c r="GVH7" s="68"/>
      <c r="GVI7" s="68"/>
      <c r="GVJ7" s="68"/>
      <c r="GVK7" s="68"/>
      <c r="GVL7" s="68"/>
      <c r="GVM7" s="68"/>
      <c r="GVN7" s="68"/>
      <c r="GVO7" s="68"/>
      <c r="GVP7" s="68"/>
      <c r="GVQ7" s="68"/>
      <c r="GVR7" s="68"/>
      <c r="GVS7" s="68"/>
      <c r="GVT7" s="68"/>
      <c r="GVU7" s="68"/>
      <c r="GVV7" s="68"/>
      <c r="GVW7" s="68"/>
      <c r="GVX7" s="68"/>
      <c r="GVY7" s="68"/>
      <c r="GVZ7" s="68"/>
      <c r="GWA7" s="68"/>
      <c r="GWB7" s="68"/>
      <c r="GWC7" s="68"/>
      <c r="GWD7" s="68"/>
      <c r="GWE7" s="68"/>
      <c r="GWF7" s="68"/>
      <c r="GWG7" s="68"/>
      <c r="GWH7" s="68"/>
      <c r="GWI7" s="68"/>
      <c r="GWJ7" s="68"/>
      <c r="GWK7" s="68"/>
      <c r="GWL7" s="68"/>
      <c r="GWM7" s="68"/>
      <c r="GWN7" s="68"/>
      <c r="GWO7" s="68"/>
      <c r="GWP7" s="68"/>
      <c r="GWQ7" s="68"/>
      <c r="GWR7" s="68"/>
      <c r="GWS7" s="68"/>
      <c r="GWT7" s="68"/>
      <c r="GWU7" s="68"/>
      <c r="GWV7" s="68"/>
      <c r="GWW7" s="68"/>
      <c r="GWX7" s="68"/>
      <c r="GWY7" s="68"/>
      <c r="GWZ7" s="68"/>
      <c r="GXA7" s="68"/>
      <c r="GXB7" s="68"/>
      <c r="GXC7" s="68"/>
      <c r="GXD7" s="68"/>
      <c r="GXE7" s="68"/>
      <c r="GXF7" s="68"/>
      <c r="GXG7" s="68"/>
      <c r="GXH7" s="68"/>
      <c r="GXI7" s="68"/>
      <c r="GXJ7" s="68"/>
      <c r="GXK7" s="68"/>
      <c r="GXL7" s="68"/>
      <c r="GXM7" s="68"/>
      <c r="GXN7" s="68"/>
      <c r="GXO7" s="68"/>
      <c r="GXP7" s="68"/>
      <c r="GXQ7" s="68"/>
      <c r="GXR7" s="68"/>
      <c r="GXS7" s="68"/>
      <c r="GXT7" s="68"/>
      <c r="GXU7" s="68"/>
      <c r="GXV7" s="68"/>
      <c r="GXW7" s="68"/>
      <c r="GXX7" s="68"/>
      <c r="GXY7" s="68"/>
      <c r="GXZ7" s="68"/>
      <c r="GYA7" s="68"/>
      <c r="GYB7" s="68"/>
      <c r="GYC7" s="68"/>
      <c r="GYD7" s="68"/>
      <c r="GYE7" s="68"/>
      <c r="GYF7" s="68"/>
      <c r="GYG7" s="68"/>
      <c r="GYH7" s="68"/>
      <c r="GYI7" s="68"/>
      <c r="GYJ7" s="68"/>
      <c r="GYK7" s="68"/>
      <c r="GYL7" s="68"/>
      <c r="GYM7" s="68"/>
      <c r="GYN7" s="68"/>
      <c r="GYO7" s="68"/>
      <c r="GYP7" s="68"/>
      <c r="GYQ7" s="68"/>
      <c r="GYR7" s="68"/>
      <c r="GYS7" s="68"/>
      <c r="GYT7" s="68"/>
      <c r="GYU7" s="68"/>
      <c r="GYV7" s="68"/>
      <c r="GYW7" s="68"/>
      <c r="GYX7" s="68"/>
      <c r="GYY7" s="68"/>
      <c r="GYZ7" s="68"/>
      <c r="GZA7" s="68"/>
      <c r="GZB7" s="68"/>
      <c r="GZC7" s="68"/>
      <c r="GZD7" s="68"/>
      <c r="GZE7" s="68"/>
      <c r="GZF7" s="68"/>
      <c r="GZG7" s="68"/>
      <c r="GZH7" s="68"/>
      <c r="GZI7" s="68"/>
      <c r="GZJ7" s="68"/>
      <c r="GZK7" s="68"/>
      <c r="GZL7" s="68"/>
      <c r="GZM7" s="68"/>
      <c r="GZN7" s="68"/>
      <c r="GZO7" s="68"/>
      <c r="GZP7" s="68"/>
      <c r="GZQ7" s="68"/>
      <c r="GZR7" s="68"/>
      <c r="GZS7" s="68"/>
      <c r="GZT7" s="68"/>
      <c r="GZU7" s="68"/>
      <c r="GZV7" s="68"/>
      <c r="GZW7" s="68"/>
      <c r="GZX7" s="68"/>
      <c r="GZY7" s="68"/>
      <c r="GZZ7" s="68"/>
      <c r="HAA7" s="68"/>
      <c r="HAB7" s="68"/>
      <c r="HAC7" s="68"/>
      <c r="HAD7" s="68"/>
      <c r="HAE7" s="68"/>
      <c r="HAF7" s="68"/>
      <c r="HAG7" s="68"/>
      <c r="HAH7" s="68"/>
      <c r="HAI7" s="68"/>
      <c r="HAJ7" s="68"/>
      <c r="HAK7" s="68"/>
      <c r="HAL7" s="68"/>
      <c r="HAM7" s="68"/>
      <c r="HAN7" s="68"/>
      <c r="HAO7" s="68"/>
      <c r="HAP7" s="68"/>
      <c r="HAQ7" s="68"/>
      <c r="HAR7" s="68"/>
      <c r="HAS7" s="68"/>
      <c r="HAT7" s="68"/>
      <c r="HAU7" s="68"/>
      <c r="HAV7" s="68"/>
      <c r="HAW7" s="68"/>
      <c r="HAX7" s="68"/>
      <c r="HAY7" s="68"/>
      <c r="HAZ7" s="68"/>
      <c r="HBA7" s="68"/>
      <c r="HBB7" s="68"/>
      <c r="HBC7" s="68"/>
      <c r="HBD7" s="68"/>
      <c r="HBE7" s="68"/>
      <c r="HBF7" s="68"/>
      <c r="HBG7" s="68"/>
      <c r="HBH7" s="68"/>
      <c r="HBI7" s="68"/>
      <c r="HBJ7" s="68"/>
      <c r="HBK7" s="68"/>
      <c r="HBL7" s="68"/>
      <c r="HBM7" s="68"/>
      <c r="HBN7" s="68"/>
      <c r="HBO7" s="68"/>
      <c r="HBP7" s="68"/>
      <c r="HBQ7" s="68"/>
      <c r="HBR7" s="68"/>
      <c r="HBS7" s="68"/>
      <c r="HBT7" s="68"/>
      <c r="HBU7" s="68"/>
      <c r="HBV7" s="68"/>
      <c r="HBW7" s="68"/>
      <c r="HBX7" s="68"/>
      <c r="HBY7" s="68"/>
      <c r="HBZ7" s="68"/>
      <c r="HCA7" s="68"/>
      <c r="HCB7" s="68"/>
      <c r="HCC7" s="68"/>
      <c r="HCD7" s="68"/>
      <c r="HCE7" s="68"/>
      <c r="HCF7" s="68"/>
      <c r="HCG7" s="68"/>
      <c r="HCH7" s="68"/>
      <c r="HCI7" s="68"/>
      <c r="HCJ7" s="68"/>
      <c r="HCK7" s="68"/>
      <c r="HCL7" s="68"/>
      <c r="HCM7" s="68"/>
      <c r="HCN7" s="68"/>
      <c r="HCO7" s="68"/>
      <c r="HCP7" s="68"/>
      <c r="HCQ7" s="68"/>
      <c r="HCR7" s="68"/>
      <c r="HCS7" s="68"/>
      <c r="HCT7" s="68"/>
      <c r="HCU7" s="68"/>
      <c r="HCV7" s="68"/>
      <c r="HCW7" s="68"/>
      <c r="HCX7" s="68"/>
      <c r="HCY7" s="68"/>
      <c r="HCZ7" s="68"/>
      <c r="HDA7" s="68"/>
      <c r="HDB7" s="68"/>
      <c r="HDC7" s="68"/>
      <c r="HDD7" s="68"/>
      <c r="HDE7" s="68"/>
      <c r="HDF7" s="68"/>
      <c r="HDG7" s="68"/>
      <c r="HDH7" s="68"/>
      <c r="HDI7" s="68"/>
      <c r="HDJ7" s="68"/>
      <c r="HDK7" s="68"/>
      <c r="HDL7" s="68"/>
      <c r="HDM7" s="68"/>
      <c r="HDN7" s="68"/>
      <c r="HDO7" s="68"/>
      <c r="HDP7" s="68"/>
      <c r="HDQ7" s="68"/>
      <c r="HDR7" s="68"/>
      <c r="HDS7" s="68"/>
      <c r="HDT7" s="68"/>
      <c r="HDU7" s="68"/>
      <c r="HDV7" s="68"/>
      <c r="HDW7" s="68"/>
      <c r="HDX7" s="68"/>
      <c r="HDY7" s="68"/>
      <c r="HDZ7" s="68"/>
      <c r="HEA7" s="68"/>
      <c r="HEB7" s="68"/>
      <c r="HEC7" s="68"/>
      <c r="HED7" s="68"/>
      <c r="HEE7" s="68"/>
      <c r="HEF7" s="68"/>
      <c r="HEG7" s="68"/>
      <c r="HEH7" s="68"/>
      <c r="HEI7" s="68"/>
      <c r="HEJ7" s="68"/>
      <c r="HEK7" s="68"/>
      <c r="HEL7" s="68"/>
      <c r="HEM7" s="68"/>
      <c r="HEN7" s="68"/>
      <c r="HEO7" s="68"/>
      <c r="HEP7" s="68"/>
      <c r="HEQ7" s="68"/>
      <c r="HER7" s="68"/>
      <c r="HES7" s="68"/>
      <c r="HET7" s="68"/>
      <c r="HEU7" s="68"/>
      <c r="HEV7" s="68"/>
      <c r="HEW7" s="68"/>
      <c r="HEX7" s="68"/>
      <c r="HEY7" s="68"/>
      <c r="HEZ7" s="68"/>
      <c r="HFA7" s="68"/>
      <c r="HFB7" s="68"/>
      <c r="HFC7" s="68"/>
      <c r="HFD7" s="68"/>
      <c r="HFE7" s="68"/>
      <c r="HFF7" s="68"/>
      <c r="HFG7" s="68"/>
      <c r="HFH7" s="68"/>
      <c r="HFI7" s="68"/>
      <c r="HFJ7" s="68"/>
      <c r="HFK7" s="68"/>
      <c r="HFL7" s="68"/>
      <c r="HFM7" s="68"/>
      <c r="HFN7" s="68"/>
      <c r="HFO7" s="68"/>
      <c r="HFP7" s="68"/>
      <c r="HFQ7" s="68"/>
      <c r="HFR7" s="68"/>
      <c r="HFS7" s="68"/>
      <c r="HFT7" s="68"/>
      <c r="HFU7" s="68"/>
      <c r="HFV7" s="68"/>
      <c r="HFW7" s="68"/>
      <c r="HFX7" s="68"/>
      <c r="HFY7" s="68"/>
      <c r="HFZ7" s="68"/>
      <c r="HGA7" s="68"/>
      <c r="HGB7" s="68"/>
      <c r="HGC7" s="68"/>
      <c r="HGD7" s="68"/>
      <c r="HGE7" s="68"/>
      <c r="HGF7" s="68"/>
      <c r="HGG7" s="68"/>
      <c r="HGH7" s="68"/>
      <c r="HGI7" s="68"/>
      <c r="HGJ7" s="68"/>
      <c r="HGK7" s="68"/>
      <c r="HGL7" s="68"/>
      <c r="HGM7" s="68"/>
      <c r="HGN7" s="68"/>
      <c r="HGO7" s="68"/>
      <c r="HGP7" s="68"/>
      <c r="HGQ7" s="68"/>
      <c r="HGR7" s="68"/>
      <c r="HGS7" s="68"/>
      <c r="HGT7" s="68"/>
      <c r="HGU7" s="68"/>
      <c r="HGV7" s="68"/>
      <c r="HGW7" s="68"/>
      <c r="HGX7" s="68"/>
      <c r="HGY7" s="68"/>
      <c r="HGZ7" s="68"/>
      <c r="HHA7" s="68"/>
      <c r="HHB7" s="68"/>
      <c r="HHC7" s="68"/>
      <c r="HHD7" s="68"/>
      <c r="HHE7" s="68"/>
      <c r="HHF7" s="68"/>
      <c r="HHG7" s="68"/>
      <c r="HHH7" s="68"/>
      <c r="HHI7" s="68"/>
      <c r="HHJ7" s="68"/>
      <c r="HHK7" s="68"/>
      <c r="HHL7" s="68"/>
      <c r="HHM7" s="68"/>
      <c r="HHN7" s="68"/>
      <c r="HHO7" s="68"/>
      <c r="HHP7" s="68"/>
      <c r="HHQ7" s="68"/>
      <c r="HHR7" s="68"/>
      <c r="HHS7" s="68"/>
      <c r="HHT7" s="68"/>
      <c r="HHU7" s="68"/>
      <c r="HHV7" s="68"/>
      <c r="HHW7" s="68"/>
      <c r="HHX7" s="68"/>
      <c r="HHY7" s="68"/>
      <c r="HHZ7" s="68"/>
      <c r="HIA7" s="68"/>
      <c r="HIB7" s="68"/>
      <c r="HIC7" s="68"/>
      <c r="HID7" s="68"/>
      <c r="HIE7" s="68"/>
      <c r="HIF7" s="68"/>
      <c r="HIG7" s="68"/>
      <c r="HIH7" s="68"/>
      <c r="HII7" s="68"/>
      <c r="HIJ7" s="68"/>
      <c r="HIK7" s="68"/>
      <c r="HIL7" s="68"/>
      <c r="HIM7" s="68"/>
      <c r="HIN7" s="68"/>
      <c r="HIO7" s="68"/>
      <c r="HIP7" s="68"/>
      <c r="HIQ7" s="68"/>
      <c r="HIR7" s="68"/>
      <c r="HIS7" s="68"/>
      <c r="HIT7" s="68"/>
      <c r="HIU7" s="68"/>
      <c r="HIV7" s="68"/>
      <c r="HIW7" s="68"/>
      <c r="HIX7" s="68"/>
      <c r="HIY7" s="68"/>
      <c r="HIZ7" s="68"/>
      <c r="HJA7" s="68"/>
      <c r="HJB7" s="68"/>
      <c r="HJC7" s="68"/>
      <c r="HJD7" s="68"/>
      <c r="HJE7" s="68"/>
      <c r="HJF7" s="68"/>
      <c r="HJG7" s="68"/>
      <c r="HJH7" s="68"/>
      <c r="HJI7" s="68"/>
      <c r="HJJ7" s="68"/>
      <c r="HJK7" s="68"/>
      <c r="HJL7" s="68"/>
      <c r="HJM7" s="68"/>
      <c r="HJN7" s="68"/>
      <c r="HJO7" s="68"/>
      <c r="HJP7" s="68"/>
      <c r="HJQ7" s="68"/>
      <c r="HJR7" s="68"/>
      <c r="HJS7" s="68"/>
      <c r="HJT7" s="68"/>
      <c r="HJU7" s="68"/>
      <c r="HJV7" s="68"/>
      <c r="HJW7" s="68"/>
      <c r="HJX7" s="68"/>
      <c r="HJY7" s="68"/>
      <c r="HJZ7" s="68"/>
      <c r="HKA7" s="68"/>
      <c r="HKB7" s="68"/>
      <c r="HKC7" s="68"/>
      <c r="HKD7" s="68"/>
      <c r="HKE7" s="68"/>
      <c r="HKF7" s="68"/>
      <c r="HKG7" s="68"/>
      <c r="HKH7" s="68"/>
      <c r="HKI7" s="68"/>
      <c r="HKJ7" s="68"/>
      <c r="HKK7" s="68"/>
      <c r="HKL7" s="68"/>
      <c r="HKM7" s="68"/>
      <c r="HKN7" s="68"/>
      <c r="HKO7" s="68"/>
      <c r="HKP7" s="68"/>
      <c r="HKQ7" s="68"/>
      <c r="HKR7" s="68"/>
      <c r="HKS7" s="68"/>
      <c r="HKT7" s="68"/>
      <c r="HKU7" s="68"/>
      <c r="HKV7" s="68"/>
      <c r="HKW7" s="68"/>
      <c r="HKX7" s="68"/>
      <c r="HKY7" s="68"/>
      <c r="HKZ7" s="68"/>
      <c r="HLA7" s="68"/>
      <c r="HLB7" s="68"/>
      <c r="HLC7" s="68"/>
      <c r="HLD7" s="68"/>
      <c r="HLE7" s="68"/>
      <c r="HLF7" s="68"/>
      <c r="HLG7" s="68"/>
      <c r="HLH7" s="68"/>
      <c r="HLI7" s="68"/>
      <c r="HLJ7" s="68"/>
      <c r="HLK7" s="68"/>
      <c r="HLL7" s="68"/>
      <c r="HLM7" s="68"/>
      <c r="HLN7" s="68"/>
      <c r="HLO7" s="68"/>
      <c r="HLP7" s="68"/>
      <c r="HLQ7" s="68"/>
      <c r="HLR7" s="68"/>
      <c r="HLS7" s="68"/>
      <c r="HLT7" s="68"/>
      <c r="HLU7" s="68"/>
      <c r="HLV7" s="68"/>
      <c r="HLW7" s="68"/>
      <c r="HLX7" s="68"/>
      <c r="HLY7" s="68"/>
      <c r="HLZ7" s="68"/>
      <c r="HMA7" s="68"/>
      <c r="HMB7" s="68"/>
      <c r="HMC7" s="68"/>
      <c r="HMD7" s="68"/>
      <c r="HME7" s="68"/>
      <c r="HMF7" s="68"/>
      <c r="HMG7" s="68"/>
      <c r="HMH7" s="68"/>
      <c r="HMI7" s="68"/>
      <c r="HMJ7" s="68"/>
      <c r="HMK7" s="68"/>
      <c r="HML7" s="68"/>
      <c r="HMM7" s="68"/>
      <c r="HMN7" s="68"/>
      <c r="HMO7" s="68"/>
      <c r="HMP7" s="68"/>
      <c r="HMQ7" s="68"/>
      <c r="HMR7" s="68"/>
      <c r="HMS7" s="68"/>
      <c r="HMT7" s="68"/>
      <c r="HMU7" s="68"/>
      <c r="HMV7" s="68"/>
      <c r="HMW7" s="68"/>
      <c r="HMX7" s="68"/>
      <c r="HMY7" s="68"/>
      <c r="HMZ7" s="68"/>
      <c r="HNA7" s="68"/>
      <c r="HNB7" s="68"/>
      <c r="HNC7" s="68"/>
      <c r="HND7" s="68"/>
      <c r="HNE7" s="68"/>
      <c r="HNF7" s="68"/>
      <c r="HNG7" s="68"/>
      <c r="HNH7" s="68"/>
      <c r="HNI7" s="68"/>
      <c r="HNJ7" s="68"/>
      <c r="HNK7" s="68"/>
      <c r="HNL7" s="68"/>
      <c r="HNM7" s="68"/>
      <c r="HNN7" s="68"/>
      <c r="HNO7" s="68"/>
      <c r="HNP7" s="68"/>
      <c r="HNQ7" s="68"/>
      <c r="HNR7" s="68"/>
      <c r="HNS7" s="68"/>
      <c r="HNT7" s="68"/>
      <c r="HNU7" s="68"/>
      <c r="HNV7" s="68"/>
      <c r="HNW7" s="68"/>
      <c r="HNX7" s="68"/>
      <c r="HNY7" s="68"/>
      <c r="HNZ7" s="68"/>
      <c r="HOA7" s="68"/>
      <c r="HOB7" s="68"/>
      <c r="HOC7" s="68"/>
      <c r="HOD7" s="68"/>
      <c r="HOE7" s="68"/>
      <c r="HOF7" s="68"/>
      <c r="HOG7" s="68"/>
      <c r="HOH7" s="68"/>
      <c r="HOI7" s="68"/>
      <c r="HOJ7" s="68"/>
      <c r="HOK7" s="68"/>
      <c r="HOL7" s="68"/>
      <c r="HOM7" s="68"/>
      <c r="HON7" s="68"/>
      <c r="HOO7" s="68"/>
      <c r="HOP7" s="68"/>
      <c r="HOQ7" s="68"/>
      <c r="HOR7" s="68"/>
      <c r="HOS7" s="68"/>
      <c r="HOT7" s="68"/>
      <c r="HOU7" s="68"/>
      <c r="HOV7" s="68"/>
      <c r="HOW7" s="68"/>
      <c r="HOX7" s="68"/>
      <c r="HOY7" s="68"/>
      <c r="HOZ7" s="68"/>
      <c r="HPA7" s="68"/>
      <c r="HPB7" s="68"/>
      <c r="HPC7" s="68"/>
      <c r="HPD7" s="68"/>
      <c r="HPE7" s="68"/>
      <c r="HPF7" s="68"/>
      <c r="HPG7" s="68"/>
      <c r="HPH7" s="68"/>
      <c r="HPI7" s="68"/>
      <c r="HPJ7" s="68"/>
      <c r="HPK7" s="68"/>
      <c r="HPL7" s="68"/>
      <c r="HPM7" s="68"/>
      <c r="HPN7" s="68"/>
      <c r="HPO7" s="68"/>
      <c r="HPP7" s="68"/>
      <c r="HPQ7" s="68"/>
      <c r="HPR7" s="68"/>
      <c r="HPS7" s="68"/>
      <c r="HPT7" s="68"/>
      <c r="HPU7" s="68"/>
      <c r="HPV7" s="68"/>
      <c r="HPW7" s="68"/>
      <c r="HPX7" s="68"/>
      <c r="HPY7" s="68"/>
      <c r="HPZ7" s="68"/>
      <c r="HQA7" s="68"/>
      <c r="HQB7" s="68"/>
      <c r="HQC7" s="68"/>
      <c r="HQD7" s="68"/>
      <c r="HQE7" s="68"/>
      <c r="HQF7" s="68"/>
      <c r="HQG7" s="68"/>
      <c r="HQH7" s="68"/>
      <c r="HQI7" s="68"/>
      <c r="HQJ7" s="68"/>
      <c r="HQK7" s="68"/>
      <c r="HQL7" s="68"/>
      <c r="HQM7" s="68"/>
      <c r="HQN7" s="68"/>
      <c r="HQO7" s="68"/>
      <c r="HQP7" s="68"/>
      <c r="HQQ7" s="68"/>
      <c r="HQR7" s="68"/>
      <c r="HQS7" s="68"/>
      <c r="HQT7" s="68"/>
      <c r="HQU7" s="68"/>
      <c r="HQV7" s="68"/>
      <c r="HQW7" s="68"/>
      <c r="HQX7" s="68"/>
      <c r="HQY7" s="68"/>
      <c r="HQZ7" s="68"/>
      <c r="HRA7" s="68"/>
      <c r="HRB7" s="68"/>
      <c r="HRC7" s="68"/>
      <c r="HRD7" s="68"/>
      <c r="HRE7" s="68"/>
      <c r="HRF7" s="68"/>
      <c r="HRG7" s="68"/>
      <c r="HRH7" s="68"/>
      <c r="HRI7" s="68"/>
      <c r="HRJ7" s="68"/>
      <c r="HRK7" s="68"/>
      <c r="HRL7" s="68"/>
      <c r="HRM7" s="68"/>
      <c r="HRN7" s="68"/>
      <c r="HRO7" s="68"/>
      <c r="HRP7" s="68"/>
      <c r="HRQ7" s="68"/>
      <c r="HRR7" s="68"/>
      <c r="HRS7" s="68"/>
      <c r="HRT7" s="68"/>
      <c r="HRU7" s="68"/>
      <c r="HRV7" s="68"/>
      <c r="HRW7" s="68"/>
      <c r="HRX7" s="68"/>
      <c r="HRY7" s="68"/>
      <c r="HRZ7" s="68"/>
      <c r="HSA7" s="68"/>
      <c r="HSB7" s="68"/>
      <c r="HSC7" s="68"/>
      <c r="HSD7" s="68"/>
      <c r="HSE7" s="68"/>
      <c r="HSF7" s="68"/>
      <c r="HSG7" s="68"/>
      <c r="HSH7" s="68"/>
      <c r="HSI7" s="68"/>
      <c r="HSJ7" s="68"/>
      <c r="HSK7" s="68"/>
      <c r="HSL7" s="68"/>
      <c r="HSM7" s="68"/>
      <c r="HSN7" s="68"/>
      <c r="HSO7" s="68"/>
      <c r="HSP7" s="68"/>
      <c r="HSQ7" s="68"/>
      <c r="HSR7" s="68"/>
      <c r="HSS7" s="68"/>
      <c r="HST7" s="68"/>
      <c r="HSU7" s="68"/>
      <c r="HSV7" s="68"/>
      <c r="HSW7" s="68"/>
      <c r="HSX7" s="68"/>
      <c r="HSY7" s="68"/>
      <c r="HSZ7" s="68"/>
      <c r="HTA7" s="68"/>
      <c r="HTB7" s="68"/>
      <c r="HTC7" s="68"/>
      <c r="HTD7" s="68"/>
      <c r="HTE7" s="68"/>
      <c r="HTF7" s="68"/>
      <c r="HTG7" s="68"/>
      <c r="HTH7" s="68"/>
      <c r="HTI7" s="68"/>
      <c r="HTJ7" s="68"/>
      <c r="HTK7" s="68"/>
      <c r="HTL7" s="68"/>
      <c r="HTM7" s="68"/>
      <c r="HTN7" s="68"/>
      <c r="HTO7" s="68"/>
      <c r="HTP7" s="68"/>
      <c r="HTQ7" s="68"/>
      <c r="HTR7" s="68"/>
      <c r="HTS7" s="68"/>
      <c r="HTT7" s="68"/>
      <c r="HTU7" s="68"/>
      <c r="HTV7" s="68"/>
      <c r="HTW7" s="68"/>
      <c r="HTX7" s="68"/>
      <c r="HTY7" s="68"/>
      <c r="HTZ7" s="68"/>
      <c r="HUA7" s="68"/>
      <c r="HUB7" s="68"/>
      <c r="HUC7" s="68"/>
      <c r="HUD7" s="68"/>
      <c r="HUE7" s="68"/>
      <c r="HUF7" s="68"/>
      <c r="HUG7" s="68"/>
      <c r="HUH7" s="68"/>
      <c r="HUI7" s="68"/>
      <c r="HUJ7" s="68"/>
      <c r="HUK7" s="68"/>
      <c r="HUL7" s="68"/>
      <c r="HUM7" s="68"/>
      <c r="HUN7" s="68"/>
      <c r="HUO7" s="68"/>
      <c r="HUP7" s="68"/>
      <c r="HUQ7" s="68"/>
      <c r="HUR7" s="68"/>
      <c r="HUS7" s="68"/>
      <c r="HUT7" s="68"/>
      <c r="HUU7" s="68"/>
      <c r="HUV7" s="68"/>
      <c r="HUW7" s="68"/>
      <c r="HUX7" s="68"/>
      <c r="HUY7" s="68"/>
      <c r="HUZ7" s="68"/>
      <c r="HVA7" s="68"/>
      <c r="HVB7" s="68"/>
      <c r="HVC7" s="68"/>
      <c r="HVD7" s="68"/>
      <c r="HVE7" s="68"/>
      <c r="HVF7" s="68"/>
      <c r="HVG7" s="68"/>
      <c r="HVH7" s="68"/>
      <c r="HVI7" s="68"/>
      <c r="HVJ7" s="68"/>
      <c r="HVK7" s="68"/>
      <c r="HVL7" s="68"/>
      <c r="HVM7" s="68"/>
      <c r="HVN7" s="68"/>
      <c r="HVO7" s="68"/>
      <c r="HVP7" s="68"/>
      <c r="HVQ7" s="68"/>
      <c r="HVR7" s="68"/>
      <c r="HVS7" s="68"/>
      <c r="HVT7" s="68"/>
      <c r="HVU7" s="68"/>
      <c r="HVV7" s="68"/>
      <c r="HVW7" s="68"/>
      <c r="HVX7" s="68"/>
      <c r="HVY7" s="68"/>
      <c r="HVZ7" s="68"/>
      <c r="HWA7" s="68"/>
      <c r="HWB7" s="68"/>
      <c r="HWC7" s="68"/>
      <c r="HWD7" s="68"/>
      <c r="HWE7" s="68"/>
      <c r="HWF7" s="68"/>
      <c r="HWG7" s="68"/>
      <c r="HWH7" s="68"/>
      <c r="HWI7" s="68"/>
      <c r="HWJ7" s="68"/>
      <c r="HWK7" s="68"/>
      <c r="HWL7" s="68"/>
      <c r="HWM7" s="68"/>
      <c r="HWN7" s="68"/>
      <c r="HWO7" s="68"/>
      <c r="HWP7" s="68"/>
      <c r="HWQ7" s="68"/>
      <c r="HWR7" s="68"/>
      <c r="HWS7" s="68"/>
      <c r="HWT7" s="68"/>
      <c r="HWU7" s="68"/>
      <c r="HWV7" s="68"/>
      <c r="HWW7" s="68"/>
      <c r="HWX7" s="68"/>
      <c r="HWY7" s="68"/>
      <c r="HWZ7" s="68"/>
      <c r="HXA7" s="68"/>
      <c r="HXB7" s="68"/>
      <c r="HXC7" s="68"/>
      <c r="HXD7" s="68"/>
      <c r="HXE7" s="68"/>
      <c r="HXF7" s="68"/>
      <c r="HXG7" s="68"/>
      <c r="HXH7" s="68"/>
      <c r="HXI7" s="68"/>
      <c r="HXJ7" s="68"/>
      <c r="HXK7" s="68"/>
      <c r="HXL7" s="68"/>
      <c r="HXM7" s="68"/>
      <c r="HXN7" s="68"/>
      <c r="HXO7" s="68"/>
      <c r="HXP7" s="68"/>
      <c r="HXQ7" s="68"/>
      <c r="HXR7" s="68"/>
      <c r="HXS7" s="68"/>
      <c r="HXT7" s="68"/>
      <c r="HXU7" s="68"/>
      <c r="HXV7" s="68"/>
      <c r="HXW7" s="68"/>
      <c r="HXX7" s="68"/>
      <c r="HXY7" s="68"/>
      <c r="HXZ7" s="68"/>
      <c r="HYA7" s="68"/>
      <c r="HYB7" s="68"/>
      <c r="HYC7" s="68"/>
      <c r="HYD7" s="68"/>
      <c r="HYE7" s="68"/>
      <c r="HYF7" s="68"/>
      <c r="HYG7" s="68"/>
      <c r="HYH7" s="68"/>
      <c r="HYI7" s="68"/>
      <c r="HYJ7" s="68"/>
      <c r="HYK7" s="68"/>
      <c r="HYL7" s="68"/>
      <c r="HYM7" s="68"/>
      <c r="HYN7" s="68"/>
      <c r="HYO7" s="68"/>
      <c r="HYP7" s="68"/>
      <c r="HYQ7" s="68"/>
      <c r="HYR7" s="68"/>
      <c r="HYS7" s="68"/>
      <c r="HYT7" s="68"/>
      <c r="HYU7" s="68"/>
      <c r="HYV7" s="68"/>
      <c r="HYW7" s="68"/>
      <c r="HYX7" s="68"/>
      <c r="HYY7" s="68"/>
      <c r="HYZ7" s="68"/>
      <c r="HZA7" s="68"/>
      <c r="HZB7" s="68"/>
      <c r="HZC7" s="68"/>
      <c r="HZD7" s="68"/>
      <c r="HZE7" s="68"/>
      <c r="HZF7" s="68"/>
      <c r="HZG7" s="68"/>
      <c r="HZH7" s="68"/>
      <c r="HZI7" s="68"/>
      <c r="HZJ7" s="68"/>
      <c r="HZK7" s="68"/>
      <c r="HZL7" s="68"/>
      <c r="HZM7" s="68"/>
      <c r="HZN7" s="68"/>
      <c r="HZO7" s="68"/>
      <c r="HZP7" s="68"/>
      <c r="HZQ7" s="68"/>
      <c r="HZR7" s="68"/>
      <c r="HZS7" s="68"/>
      <c r="HZT7" s="68"/>
      <c r="HZU7" s="68"/>
      <c r="HZV7" s="68"/>
      <c r="HZW7" s="68"/>
      <c r="HZX7" s="68"/>
      <c r="HZY7" s="68"/>
      <c r="HZZ7" s="68"/>
      <c r="IAA7" s="68"/>
      <c r="IAB7" s="68"/>
      <c r="IAC7" s="68"/>
      <c r="IAD7" s="68"/>
      <c r="IAE7" s="68"/>
      <c r="IAF7" s="68"/>
      <c r="IAG7" s="68"/>
      <c r="IAH7" s="68"/>
      <c r="IAI7" s="68"/>
      <c r="IAJ7" s="68"/>
      <c r="IAK7" s="68"/>
      <c r="IAL7" s="68"/>
      <c r="IAM7" s="68"/>
      <c r="IAN7" s="68"/>
      <c r="IAO7" s="68"/>
      <c r="IAP7" s="68"/>
      <c r="IAQ7" s="68"/>
      <c r="IAR7" s="68"/>
      <c r="IAS7" s="68"/>
      <c r="IAT7" s="68"/>
      <c r="IAU7" s="68"/>
      <c r="IAV7" s="68"/>
      <c r="IAW7" s="68"/>
      <c r="IAX7" s="68"/>
      <c r="IAY7" s="68"/>
      <c r="IAZ7" s="68"/>
      <c r="IBA7" s="68"/>
      <c r="IBB7" s="68"/>
      <c r="IBC7" s="68"/>
      <c r="IBD7" s="68"/>
      <c r="IBE7" s="68"/>
      <c r="IBF7" s="68"/>
      <c r="IBG7" s="68"/>
      <c r="IBH7" s="68"/>
      <c r="IBI7" s="68"/>
      <c r="IBJ7" s="68"/>
      <c r="IBK7" s="68"/>
      <c r="IBL7" s="68"/>
      <c r="IBM7" s="68"/>
      <c r="IBN7" s="68"/>
      <c r="IBO7" s="68"/>
      <c r="IBP7" s="68"/>
      <c r="IBQ7" s="68"/>
      <c r="IBR7" s="68"/>
      <c r="IBS7" s="68"/>
      <c r="IBT7" s="68"/>
      <c r="IBU7" s="68"/>
      <c r="IBV7" s="68"/>
      <c r="IBW7" s="68"/>
      <c r="IBX7" s="68"/>
      <c r="IBY7" s="68"/>
      <c r="IBZ7" s="68"/>
      <c r="ICA7" s="68"/>
      <c r="ICB7" s="68"/>
      <c r="ICC7" s="68"/>
      <c r="ICD7" s="68"/>
      <c r="ICE7" s="68"/>
      <c r="ICF7" s="68"/>
      <c r="ICG7" s="68"/>
      <c r="ICH7" s="68"/>
      <c r="ICI7" s="68"/>
      <c r="ICJ7" s="68"/>
      <c r="ICK7" s="68"/>
      <c r="ICL7" s="68"/>
      <c r="ICM7" s="68"/>
      <c r="ICN7" s="68"/>
      <c r="ICO7" s="68"/>
      <c r="ICP7" s="68"/>
      <c r="ICQ7" s="68"/>
      <c r="ICR7" s="68"/>
      <c r="ICS7" s="68"/>
      <c r="ICT7" s="68"/>
      <c r="ICU7" s="68"/>
      <c r="ICV7" s="68"/>
      <c r="ICW7" s="68"/>
      <c r="ICX7" s="68"/>
      <c r="ICY7" s="68"/>
      <c r="ICZ7" s="68"/>
      <c r="IDA7" s="68"/>
      <c r="IDB7" s="68"/>
      <c r="IDC7" s="68"/>
      <c r="IDD7" s="68"/>
      <c r="IDE7" s="68"/>
      <c r="IDF7" s="68"/>
      <c r="IDG7" s="68"/>
      <c r="IDH7" s="68"/>
      <c r="IDI7" s="68"/>
      <c r="IDJ7" s="68"/>
      <c r="IDK7" s="68"/>
      <c r="IDL7" s="68"/>
      <c r="IDM7" s="68"/>
      <c r="IDN7" s="68"/>
      <c r="IDO7" s="68"/>
      <c r="IDP7" s="68"/>
      <c r="IDQ7" s="68"/>
      <c r="IDR7" s="68"/>
      <c r="IDS7" s="68"/>
      <c r="IDT7" s="68"/>
      <c r="IDU7" s="68"/>
      <c r="IDV7" s="68"/>
      <c r="IDW7" s="68"/>
      <c r="IDX7" s="68"/>
      <c r="IDY7" s="68"/>
      <c r="IDZ7" s="68"/>
      <c r="IEA7" s="68"/>
      <c r="IEB7" s="68"/>
      <c r="IEC7" s="68"/>
      <c r="IED7" s="68"/>
      <c r="IEE7" s="68"/>
      <c r="IEF7" s="68"/>
      <c r="IEG7" s="68"/>
      <c r="IEH7" s="68"/>
      <c r="IEI7" s="68"/>
      <c r="IEJ7" s="68"/>
      <c r="IEK7" s="68"/>
      <c r="IEL7" s="68"/>
      <c r="IEM7" s="68"/>
      <c r="IEN7" s="68"/>
      <c r="IEO7" s="68"/>
      <c r="IEP7" s="68"/>
      <c r="IEQ7" s="68"/>
      <c r="IER7" s="68"/>
      <c r="IES7" s="68"/>
      <c r="IET7" s="68"/>
      <c r="IEU7" s="68"/>
      <c r="IEV7" s="68"/>
      <c r="IEW7" s="68"/>
      <c r="IEX7" s="68"/>
      <c r="IEY7" s="68"/>
      <c r="IEZ7" s="68"/>
      <c r="IFA7" s="68"/>
      <c r="IFB7" s="68"/>
      <c r="IFC7" s="68"/>
      <c r="IFD7" s="68"/>
      <c r="IFE7" s="68"/>
      <c r="IFF7" s="68"/>
      <c r="IFG7" s="68"/>
      <c r="IFH7" s="68"/>
      <c r="IFI7" s="68"/>
      <c r="IFJ7" s="68"/>
      <c r="IFK7" s="68"/>
      <c r="IFL7" s="68"/>
      <c r="IFM7" s="68"/>
      <c r="IFN7" s="68"/>
      <c r="IFO7" s="68"/>
      <c r="IFP7" s="68"/>
      <c r="IFQ7" s="68"/>
      <c r="IFR7" s="68"/>
      <c r="IFS7" s="68"/>
      <c r="IFT7" s="68"/>
      <c r="IFU7" s="68"/>
      <c r="IFV7" s="68"/>
      <c r="IFW7" s="68"/>
      <c r="IFX7" s="68"/>
      <c r="IFY7" s="68"/>
      <c r="IFZ7" s="68"/>
      <c r="IGA7" s="68"/>
      <c r="IGB7" s="68"/>
      <c r="IGC7" s="68"/>
      <c r="IGD7" s="68"/>
      <c r="IGE7" s="68"/>
      <c r="IGF7" s="68"/>
      <c r="IGG7" s="68"/>
      <c r="IGH7" s="68"/>
      <c r="IGI7" s="68"/>
      <c r="IGJ7" s="68"/>
      <c r="IGK7" s="68"/>
      <c r="IGL7" s="68"/>
      <c r="IGM7" s="68"/>
      <c r="IGN7" s="68"/>
      <c r="IGO7" s="68"/>
      <c r="IGP7" s="68"/>
      <c r="IGQ7" s="68"/>
      <c r="IGR7" s="68"/>
      <c r="IGS7" s="68"/>
      <c r="IGT7" s="68"/>
      <c r="IGU7" s="68"/>
      <c r="IGV7" s="68"/>
      <c r="IGW7" s="68"/>
      <c r="IGX7" s="68"/>
      <c r="IGY7" s="68"/>
      <c r="IGZ7" s="68"/>
      <c r="IHA7" s="68"/>
      <c r="IHB7" s="68"/>
      <c r="IHC7" s="68"/>
      <c r="IHD7" s="68"/>
      <c r="IHE7" s="68"/>
      <c r="IHF7" s="68"/>
      <c r="IHG7" s="68"/>
      <c r="IHH7" s="68"/>
      <c r="IHI7" s="68"/>
      <c r="IHJ7" s="68"/>
      <c r="IHK7" s="68"/>
      <c r="IHL7" s="68"/>
      <c r="IHM7" s="68"/>
      <c r="IHN7" s="68"/>
      <c r="IHO7" s="68"/>
      <c r="IHP7" s="68"/>
      <c r="IHQ7" s="68"/>
      <c r="IHR7" s="68"/>
      <c r="IHS7" s="68"/>
      <c r="IHT7" s="68"/>
      <c r="IHU7" s="68"/>
      <c r="IHV7" s="68"/>
      <c r="IHW7" s="68"/>
      <c r="IHX7" s="68"/>
      <c r="IHY7" s="68"/>
      <c r="IHZ7" s="68"/>
      <c r="IIA7" s="68"/>
      <c r="IIB7" s="68"/>
      <c r="IIC7" s="68"/>
      <c r="IID7" s="68"/>
      <c r="IIE7" s="68"/>
      <c r="IIF7" s="68"/>
      <c r="IIG7" s="68"/>
      <c r="IIH7" s="68"/>
      <c r="III7" s="68"/>
      <c r="IIJ7" s="68"/>
      <c r="IIK7" s="68"/>
      <c r="IIL7" s="68"/>
      <c r="IIM7" s="68"/>
      <c r="IIN7" s="68"/>
      <c r="IIO7" s="68"/>
      <c r="IIP7" s="68"/>
      <c r="IIQ7" s="68"/>
      <c r="IIR7" s="68"/>
      <c r="IIS7" s="68"/>
      <c r="IIT7" s="68"/>
      <c r="IIU7" s="68"/>
      <c r="IIV7" s="68"/>
      <c r="IIW7" s="68"/>
      <c r="IIX7" s="68"/>
      <c r="IIY7" s="68"/>
      <c r="IIZ7" s="68"/>
      <c r="IJA7" s="68"/>
      <c r="IJB7" s="68"/>
      <c r="IJC7" s="68"/>
      <c r="IJD7" s="68"/>
      <c r="IJE7" s="68"/>
      <c r="IJF7" s="68"/>
      <c r="IJG7" s="68"/>
      <c r="IJH7" s="68"/>
      <c r="IJI7" s="68"/>
      <c r="IJJ7" s="68"/>
      <c r="IJK7" s="68"/>
      <c r="IJL7" s="68"/>
      <c r="IJM7" s="68"/>
      <c r="IJN7" s="68"/>
      <c r="IJO7" s="68"/>
      <c r="IJP7" s="68"/>
      <c r="IJQ7" s="68"/>
      <c r="IJR7" s="68"/>
      <c r="IJS7" s="68"/>
      <c r="IJT7" s="68"/>
      <c r="IJU7" s="68"/>
      <c r="IJV7" s="68"/>
      <c r="IJW7" s="68"/>
      <c r="IJX7" s="68"/>
      <c r="IJY7" s="68"/>
      <c r="IJZ7" s="68"/>
      <c r="IKA7" s="68"/>
      <c r="IKB7" s="68"/>
      <c r="IKC7" s="68"/>
      <c r="IKD7" s="68"/>
      <c r="IKE7" s="68"/>
      <c r="IKF7" s="68"/>
      <c r="IKG7" s="68"/>
      <c r="IKH7" s="68"/>
      <c r="IKI7" s="68"/>
      <c r="IKJ7" s="68"/>
      <c r="IKK7" s="68"/>
      <c r="IKL7" s="68"/>
      <c r="IKM7" s="68"/>
      <c r="IKN7" s="68"/>
      <c r="IKO7" s="68"/>
      <c r="IKP7" s="68"/>
      <c r="IKQ7" s="68"/>
      <c r="IKR7" s="68"/>
      <c r="IKS7" s="68"/>
      <c r="IKT7" s="68"/>
      <c r="IKU7" s="68"/>
      <c r="IKV7" s="68"/>
      <c r="IKW7" s="68"/>
      <c r="IKX7" s="68"/>
      <c r="IKY7" s="68"/>
      <c r="IKZ7" s="68"/>
      <c r="ILA7" s="68"/>
      <c r="ILB7" s="68"/>
      <c r="ILC7" s="68"/>
      <c r="ILD7" s="68"/>
      <c r="ILE7" s="68"/>
      <c r="ILF7" s="68"/>
      <c r="ILG7" s="68"/>
      <c r="ILH7" s="68"/>
      <c r="ILI7" s="68"/>
      <c r="ILJ7" s="68"/>
      <c r="ILK7" s="68"/>
      <c r="ILL7" s="68"/>
      <c r="ILM7" s="68"/>
      <c r="ILN7" s="68"/>
      <c r="ILO7" s="68"/>
      <c r="ILP7" s="68"/>
      <c r="ILQ7" s="68"/>
      <c r="ILR7" s="68"/>
      <c r="ILS7" s="68"/>
      <c r="ILT7" s="68"/>
      <c r="ILU7" s="68"/>
      <c r="ILV7" s="68"/>
      <c r="ILW7" s="68"/>
      <c r="ILX7" s="68"/>
      <c r="ILY7" s="68"/>
      <c r="ILZ7" s="68"/>
      <c r="IMA7" s="68"/>
      <c r="IMB7" s="68"/>
      <c r="IMC7" s="68"/>
      <c r="IMD7" s="68"/>
      <c r="IME7" s="68"/>
      <c r="IMF7" s="68"/>
      <c r="IMG7" s="68"/>
      <c r="IMH7" s="68"/>
      <c r="IMI7" s="68"/>
      <c r="IMJ7" s="68"/>
      <c r="IMK7" s="68"/>
      <c r="IML7" s="68"/>
      <c r="IMM7" s="68"/>
      <c r="IMN7" s="68"/>
      <c r="IMO7" s="68"/>
      <c r="IMP7" s="68"/>
      <c r="IMQ7" s="68"/>
      <c r="IMR7" s="68"/>
      <c r="IMS7" s="68"/>
      <c r="IMT7" s="68"/>
      <c r="IMU7" s="68"/>
      <c r="IMV7" s="68"/>
      <c r="IMW7" s="68"/>
      <c r="IMX7" s="68"/>
      <c r="IMY7" s="68"/>
      <c r="IMZ7" s="68"/>
      <c r="INA7" s="68"/>
      <c r="INB7" s="68"/>
      <c r="INC7" s="68"/>
      <c r="IND7" s="68"/>
      <c r="INE7" s="68"/>
      <c r="INF7" s="68"/>
      <c r="ING7" s="68"/>
      <c r="INH7" s="68"/>
      <c r="INI7" s="68"/>
      <c r="INJ7" s="68"/>
      <c r="INK7" s="68"/>
      <c r="INL7" s="68"/>
      <c r="INM7" s="68"/>
      <c r="INN7" s="68"/>
      <c r="INO7" s="68"/>
      <c r="INP7" s="68"/>
      <c r="INQ7" s="68"/>
      <c r="INR7" s="68"/>
      <c r="INS7" s="68"/>
      <c r="INT7" s="68"/>
      <c r="INU7" s="68"/>
      <c r="INV7" s="68"/>
      <c r="INW7" s="68"/>
      <c r="INX7" s="68"/>
      <c r="INY7" s="68"/>
      <c r="INZ7" s="68"/>
      <c r="IOA7" s="68"/>
      <c r="IOB7" s="68"/>
      <c r="IOC7" s="68"/>
      <c r="IOD7" s="68"/>
      <c r="IOE7" s="68"/>
      <c r="IOF7" s="68"/>
      <c r="IOG7" s="68"/>
      <c r="IOH7" s="68"/>
      <c r="IOI7" s="68"/>
      <c r="IOJ7" s="68"/>
      <c r="IOK7" s="68"/>
      <c r="IOL7" s="68"/>
      <c r="IOM7" s="68"/>
      <c r="ION7" s="68"/>
      <c r="IOO7" s="68"/>
      <c r="IOP7" s="68"/>
      <c r="IOQ7" s="68"/>
      <c r="IOR7" s="68"/>
      <c r="IOS7" s="68"/>
      <c r="IOT7" s="68"/>
      <c r="IOU7" s="68"/>
      <c r="IOV7" s="68"/>
      <c r="IOW7" s="68"/>
      <c r="IOX7" s="68"/>
      <c r="IOY7" s="68"/>
      <c r="IOZ7" s="68"/>
      <c r="IPA7" s="68"/>
      <c r="IPB7" s="68"/>
      <c r="IPC7" s="68"/>
      <c r="IPD7" s="68"/>
      <c r="IPE7" s="68"/>
      <c r="IPF7" s="68"/>
      <c r="IPG7" s="68"/>
      <c r="IPH7" s="68"/>
      <c r="IPI7" s="68"/>
      <c r="IPJ7" s="68"/>
      <c r="IPK7" s="68"/>
      <c r="IPL7" s="68"/>
      <c r="IPM7" s="68"/>
      <c r="IPN7" s="68"/>
      <c r="IPO7" s="68"/>
      <c r="IPP7" s="68"/>
      <c r="IPQ7" s="68"/>
      <c r="IPR7" s="68"/>
      <c r="IPS7" s="68"/>
      <c r="IPT7" s="68"/>
      <c r="IPU7" s="68"/>
      <c r="IPV7" s="68"/>
      <c r="IPW7" s="68"/>
      <c r="IPX7" s="68"/>
      <c r="IPY7" s="68"/>
      <c r="IPZ7" s="68"/>
      <c r="IQA7" s="68"/>
      <c r="IQB7" s="68"/>
      <c r="IQC7" s="68"/>
      <c r="IQD7" s="68"/>
      <c r="IQE7" s="68"/>
      <c r="IQF7" s="68"/>
      <c r="IQG7" s="68"/>
      <c r="IQH7" s="68"/>
      <c r="IQI7" s="68"/>
      <c r="IQJ7" s="68"/>
      <c r="IQK7" s="68"/>
      <c r="IQL7" s="68"/>
      <c r="IQM7" s="68"/>
      <c r="IQN7" s="68"/>
      <c r="IQO7" s="68"/>
      <c r="IQP7" s="68"/>
      <c r="IQQ7" s="68"/>
      <c r="IQR7" s="68"/>
      <c r="IQS7" s="68"/>
      <c r="IQT7" s="68"/>
      <c r="IQU7" s="68"/>
      <c r="IQV7" s="68"/>
      <c r="IQW7" s="68"/>
      <c r="IQX7" s="68"/>
      <c r="IQY7" s="68"/>
      <c r="IQZ7" s="68"/>
      <c r="IRA7" s="68"/>
      <c r="IRB7" s="68"/>
      <c r="IRC7" s="68"/>
      <c r="IRD7" s="68"/>
      <c r="IRE7" s="68"/>
      <c r="IRF7" s="68"/>
      <c r="IRG7" s="68"/>
      <c r="IRH7" s="68"/>
      <c r="IRI7" s="68"/>
      <c r="IRJ7" s="68"/>
      <c r="IRK7" s="68"/>
      <c r="IRL7" s="68"/>
      <c r="IRM7" s="68"/>
      <c r="IRN7" s="68"/>
      <c r="IRO7" s="68"/>
      <c r="IRP7" s="68"/>
      <c r="IRQ7" s="68"/>
      <c r="IRR7" s="68"/>
      <c r="IRS7" s="68"/>
      <c r="IRT7" s="68"/>
      <c r="IRU7" s="68"/>
      <c r="IRV7" s="68"/>
      <c r="IRW7" s="68"/>
      <c r="IRX7" s="68"/>
      <c r="IRY7" s="68"/>
      <c r="IRZ7" s="68"/>
      <c r="ISA7" s="68"/>
      <c r="ISB7" s="68"/>
      <c r="ISC7" s="68"/>
      <c r="ISD7" s="68"/>
      <c r="ISE7" s="68"/>
      <c r="ISF7" s="68"/>
      <c r="ISG7" s="68"/>
      <c r="ISH7" s="68"/>
      <c r="ISI7" s="68"/>
      <c r="ISJ7" s="68"/>
      <c r="ISK7" s="68"/>
      <c r="ISL7" s="68"/>
      <c r="ISM7" s="68"/>
      <c r="ISN7" s="68"/>
      <c r="ISO7" s="68"/>
      <c r="ISP7" s="68"/>
      <c r="ISQ7" s="68"/>
      <c r="ISR7" s="68"/>
      <c r="ISS7" s="68"/>
      <c r="IST7" s="68"/>
      <c r="ISU7" s="68"/>
      <c r="ISV7" s="68"/>
      <c r="ISW7" s="68"/>
      <c r="ISX7" s="68"/>
      <c r="ISY7" s="68"/>
      <c r="ISZ7" s="68"/>
      <c r="ITA7" s="68"/>
      <c r="ITB7" s="68"/>
      <c r="ITC7" s="68"/>
      <c r="ITD7" s="68"/>
      <c r="ITE7" s="68"/>
      <c r="ITF7" s="68"/>
      <c r="ITG7" s="68"/>
      <c r="ITH7" s="68"/>
      <c r="ITI7" s="68"/>
      <c r="ITJ7" s="68"/>
      <c r="ITK7" s="68"/>
      <c r="ITL7" s="68"/>
      <c r="ITM7" s="68"/>
      <c r="ITN7" s="68"/>
      <c r="ITO7" s="68"/>
      <c r="ITP7" s="68"/>
      <c r="ITQ7" s="68"/>
      <c r="ITR7" s="68"/>
      <c r="ITS7" s="68"/>
      <c r="ITT7" s="68"/>
      <c r="ITU7" s="68"/>
      <c r="ITV7" s="68"/>
      <c r="ITW7" s="68"/>
      <c r="ITX7" s="68"/>
      <c r="ITY7" s="68"/>
      <c r="ITZ7" s="68"/>
      <c r="IUA7" s="68"/>
      <c r="IUB7" s="68"/>
      <c r="IUC7" s="68"/>
      <c r="IUD7" s="68"/>
      <c r="IUE7" s="68"/>
      <c r="IUF7" s="68"/>
      <c r="IUG7" s="68"/>
      <c r="IUH7" s="68"/>
      <c r="IUI7" s="68"/>
      <c r="IUJ7" s="68"/>
      <c r="IUK7" s="68"/>
      <c r="IUL7" s="68"/>
      <c r="IUM7" s="68"/>
      <c r="IUN7" s="68"/>
      <c r="IUO7" s="68"/>
      <c r="IUP7" s="68"/>
      <c r="IUQ7" s="68"/>
      <c r="IUR7" s="68"/>
      <c r="IUS7" s="68"/>
      <c r="IUT7" s="68"/>
      <c r="IUU7" s="68"/>
      <c r="IUV7" s="68"/>
      <c r="IUW7" s="68"/>
      <c r="IUX7" s="68"/>
      <c r="IUY7" s="68"/>
      <c r="IUZ7" s="68"/>
      <c r="IVA7" s="68"/>
      <c r="IVB7" s="68"/>
      <c r="IVC7" s="68"/>
      <c r="IVD7" s="68"/>
      <c r="IVE7" s="68"/>
      <c r="IVF7" s="68"/>
      <c r="IVG7" s="68"/>
      <c r="IVH7" s="68"/>
      <c r="IVI7" s="68"/>
      <c r="IVJ7" s="68"/>
      <c r="IVK7" s="68"/>
      <c r="IVL7" s="68"/>
      <c r="IVM7" s="68"/>
      <c r="IVN7" s="68"/>
      <c r="IVO7" s="68"/>
      <c r="IVP7" s="68"/>
      <c r="IVQ7" s="68"/>
      <c r="IVR7" s="68"/>
      <c r="IVS7" s="68"/>
      <c r="IVT7" s="68"/>
      <c r="IVU7" s="68"/>
      <c r="IVV7" s="68"/>
      <c r="IVW7" s="68"/>
      <c r="IVX7" s="68"/>
      <c r="IVY7" s="68"/>
      <c r="IVZ7" s="68"/>
      <c r="IWA7" s="68"/>
      <c r="IWB7" s="68"/>
      <c r="IWC7" s="68"/>
      <c r="IWD7" s="68"/>
      <c r="IWE7" s="68"/>
      <c r="IWF7" s="68"/>
      <c r="IWG7" s="68"/>
      <c r="IWH7" s="68"/>
      <c r="IWI7" s="68"/>
      <c r="IWJ7" s="68"/>
      <c r="IWK7" s="68"/>
      <c r="IWL7" s="68"/>
      <c r="IWM7" s="68"/>
      <c r="IWN7" s="68"/>
      <c r="IWO7" s="68"/>
      <c r="IWP7" s="68"/>
      <c r="IWQ7" s="68"/>
      <c r="IWR7" s="68"/>
      <c r="IWS7" s="68"/>
      <c r="IWT7" s="68"/>
      <c r="IWU7" s="68"/>
      <c r="IWV7" s="68"/>
      <c r="IWW7" s="68"/>
      <c r="IWX7" s="68"/>
      <c r="IWY7" s="68"/>
      <c r="IWZ7" s="68"/>
      <c r="IXA7" s="68"/>
      <c r="IXB7" s="68"/>
      <c r="IXC7" s="68"/>
      <c r="IXD7" s="68"/>
      <c r="IXE7" s="68"/>
      <c r="IXF7" s="68"/>
      <c r="IXG7" s="68"/>
      <c r="IXH7" s="68"/>
      <c r="IXI7" s="68"/>
      <c r="IXJ7" s="68"/>
      <c r="IXK7" s="68"/>
      <c r="IXL7" s="68"/>
      <c r="IXM7" s="68"/>
      <c r="IXN7" s="68"/>
      <c r="IXO7" s="68"/>
      <c r="IXP7" s="68"/>
      <c r="IXQ7" s="68"/>
      <c r="IXR7" s="68"/>
      <c r="IXS7" s="68"/>
      <c r="IXT7" s="68"/>
      <c r="IXU7" s="68"/>
      <c r="IXV7" s="68"/>
      <c r="IXW7" s="68"/>
      <c r="IXX7" s="68"/>
      <c r="IXY7" s="68"/>
      <c r="IXZ7" s="68"/>
      <c r="IYA7" s="68"/>
      <c r="IYB7" s="68"/>
      <c r="IYC7" s="68"/>
      <c r="IYD7" s="68"/>
      <c r="IYE7" s="68"/>
      <c r="IYF7" s="68"/>
      <c r="IYG7" s="68"/>
      <c r="IYH7" s="68"/>
      <c r="IYI7" s="68"/>
      <c r="IYJ7" s="68"/>
      <c r="IYK7" s="68"/>
      <c r="IYL7" s="68"/>
      <c r="IYM7" s="68"/>
      <c r="IYN7" s="68"/>
      <c r="IYO7" s="68"/>
      <c r="IYP7" s="68"/>
      <c r="IYQ7" s="68"/>
      <c r="IYR7" s="68"/>
      <c r="IYS7" s="68"/>
      <c r="IYT7" s="68"/>
      <c r="IYU7" s="68"/>
      <c r="IYV7" s="68"/>
      <c r="IYW7" s="68"/>
      <c r="IYX7" s="68"/>
      <c r="IYY7" s="68"/>
      <c r="IYZ7" s="68"/>
      <c r="IZA7" s="68"/>
      <c r="IZB7" s="68"/>
      <c r="IZC7" s="68"/>
      <c r="IZD7" s="68"/>
      <c r="IZE7" s="68"/>
      <c r="IZF7" s="68"/>
      <c r="IZG7" s="68"/>
      <c r="IZH7" s="68"/>
      <c r="IZI7" s="68"/>
      <c r="IZJ7" s="68"/>
      <c r="IZK7" s="68"/>
      <c r="IZL7" s="68"/>
      <c r="IZM7" s="68"/>
      <c r="IZN7" s="68"/>
      <c r="IZO7" s="68"/>
      <c r="IZP7" s="68"/>
      <c r="IZQ7" s="68"/>
      <c r="IZR7" s="68"/>
      <c r="IZS7" s="68"/>
      <c r="IZT7" s="68"/>
      <c r="IZU7" s="68"/>
      <c r="IZV7" s="68"/>
      <c r="IZW7" s="68"/>
      <c r="IZX7" s="68"/>
      <c r="IZY7" s="68"/>
      <c r="IZZ7" s="68"/>
      <c r="JAA7" s="68"/>
      <c r="JAB7" s="68"/>
      <c r="JAC7" s="68"/>
      <c r="JAD7" s="68"/>
      <c r="JAE7" s="68"/>
      <c r="JAF7" s="68"/>
      <c r="JAG7" s="68"/>
      <c r="JAH7" s="68"/>
      <c r="JAI7" s="68"/>
      <c r="JAJ7" s="68"/>
      <c r="JAK7" s="68"/>
      <c r="JAL7" s="68"/>
      <c r="JAM7" s="68"/>
      <c r="JAN7" s="68"/>
      <c r="JAO7" s="68"/>
      <c r="JAP7" s="68"/>
      <c r="JAQ7" s="68"/>
      <c r="JAR7" s="68"/>
      <c r="JAS7" s="68"/>
      <c r="JAT7" s="68"/>
      <c r="JAU7" s="68"/>
      <c r="JAV7" s="68"/>
      <c r="JAW7" s="68"/>
      <c r="JAX7" s="68"/>
      <c r="JAY7" s="68"/>
      <c r="JAZ7" s="68"/>
      <c r="JBA7" s="68"/>
      <c r="JBB7" s="68"/>
      <c r="JBC7" s="68"/>
      <c r="JBD7" s="68"/>
      <c r="JBE7" s="68"/>
      <c r="JBF7" s="68"/>
      <c r="JBG7" s="68"/>
      <c r="JBH7" s="68"/>
      <c r="JBI7" s="68"/>
      <c r="JBJ7" s="68"/>
      <c r="JBK7" s="68"/>
      <c r="JBL7" s="68"/>
      <c r="JBM7" s="68"/>
      <c r="JBN7" s="68"/>
      <c r="JBO7" s="68"/>
      <c r="JBP7" s="68"/>
      <c r="JBQ7" s="68"/>
      <c r="JBR7" s="68"/>
      <c r="JBS7" s="68"/>
      <c r="JBT7" s="68"/>
      <c r="JBU7" s="68"/>
      <c r="JBV7" s="68"/>
      <c r="JBW7" s="68"/>
      <c r="JBX7" s="68"/>
      <c r="JBY7" s="68"/>
      <c r="JBZ7" s="68"/>
      <c r="JCA7" s="68"/>
      <c r="JCB7" s="68"/>
      <c r="JCC7" s="68"/>
      <c r="JCD7" s="68"/>
      <c r="JCE7" s="68"/>
      <c r="JCF7" s="68"/>
      <c r="JCG7" s="68"/>
      <c r="JCH7" s="68"/>
      <c r="JCI7" s="68"/>
      <c r="JCJ7" s="68"/>
      <c r="JCK7" s="68"/>
      <c r="JCL7" s="68"/>
      <c r="JCM7" s="68"/>
      <c r="JCN7" s="68"/>
      <c r="JCO7" s="68"/>
      <c r="JCP7" s="68"/>
      <c r="JCQ7" s="68"/>
      <c r="JCR7" s="68"/>
      <c r="JCS7" s="68"/>
      <c r="JCT7" s="68"/>
      <c r="JCU7" s="68"/>
      <c r="JCV7" s="68"/>
      <c r="JCW7" s="68"/>
      <c r="JCX7" s="68"/>
      <c r="JCY7" s="68"/>
      <c r="JCZ7" s="68"/>
      <c r="JDA7" s="68"/>
      <c r="JDB7" s="68"/>
      <c r="JDC7" s="68"/>
      <c r="JDD7" s="68"/>
      <c r="JDE7" s="68"/>
      <c r="JDF7" s="68"/>
      <c r="JDG7" s="68"/>
      <c r="JDH7" s="68"/>
      <c r="JDI7" s="68"/>
      <c r="JDJ7" s="68"/>
      <c r="JDK7" s="68"/>
      <c r="JDL7" s="68"/>
      <c r="JDM7" s="68"/>
      <c r="JDN7" s="68"/>
      <c r="JDO7" s="68"/>
      <c r="JDP7" s="68"/>
      <c r="JDQ7" s="68"/>
      <c r="JDR7" s="68"/>
      <c r="JDS7" s="68"/>
      <c r="JDT7" s="68"/>
      <c r="JDU7" s="68"/>
      <c r="JDV7" s="68"/>
      <c r="JDW7" s="68"/>
      <c r="JDX7" s="68"/>
      <c r="JDY7" s="68"/>
      <c r="JDZ7" s="68"/>
      <c r="JEA7" s="68"/>
      <c r="JEB7" s="68"/>
      <c r="JEC7" s="68"/>
      <c r="JED7" s="68"/>
      <c r="JEE7" s="68"/>
      <c r="JEF7" s="68"/>
      <c r="JEG7" s="68"/>
      <c r="JEH7" s="68"/>
      <c r="JEI7" s="68"/>
      <c r="JEJ7" s="68"/>
      <c r="JEK7" s="68"/>
      <c r="JEL7" s="68"/>
      <c r="JEM7" s="68"/>
      <c r="JEN7" s="68"/>
      <c r="JEO7" s="68"/>
      <c r="JEP7" s="68"/>
      <c r="JEQ7" s="68"/>
      <c r="JER7" s="68"/>
      <c r="JES7" s="68"/>
      <c r="JET7" s="68"/>
      <c r="JEU7" s="68"/>
      <c r="JEV7" s="68"/>
      <c r="JEW7" s="68"/>
      <c r="JEX7" s="68"/>
      <c r="JEY7" s="68"/>
      <c r="JEZ7" s="68"/>
      <c r="JFA7" s="68"/>
      <c r="JFB7" s="68"/>
      <c r="JFC7" s="68"/>
      <c r="JFD7" s="68"/>
      <c r="JFE7" s="68"/>
      <c r="JFF7" s="68"/>
      <c r="JFG7" s="68"/>
      <c r="JFH7" s="68"/>
      <c r="JFI7" s="68"/>
      <c r="JFJ7" s="68"/>
      <c r="JFK7" s="68"/>
      <c r="JFL7" s="68"/>
      <c r="JFM7" s="68"/>
      <c r="JFN7" s="68"/>
      <c r="JFO7" s="68"/>
      <c r="JFP7" s="68"/>
      <c r="JFQ7" s="68"/>
      <c r="JFR7" s="68"/>
      <c r="JFS7" s="68"/>
      <c r="JFT7" s="68"/>
      <c r="JFU7" s="68"/>
      <c r="JFV7" s="68"/>
      <c r="JFW7" s="68"/>
      <c r="JFX7" s="68"/>
      <c r="JFY7" s="68"/>
      <c r="JFZ7" s="68"/>
      <c r="JGA7" s="68"/>
      <c r="JGB7" s="68"/>
      <c r="JGC7" s="68"/>
      <c r="JGD7" s="68"/>
      <c r="JGE7" s="68"/>
      <c r="JGF7" s="68"/>
      <c r="JGG7" s="68"/>
      <c r="JGH7" s="68"/>
      <c r="JGI7" s="68"/>
      <c r="JGJ7" s="68"/>
      <c r="JGK7" s="68"/>
      <c r="JGL7" s="68"/>
      <c r="JGM7" s="68"/>
      <c r="JGN7" s="68"/>
      <c r="JGO7" s="68"/>
      <c r="JGP7" s="68"/>
      <c r="JGQ7" s="68"/>
      <c r="JGR7" s="68"/>
      <c r="JGS7" s="68"/>
      <c r="JGT7" s="68"/>
      <c r="JGU7" s="68"/>
      <c r="JGV7" s="68"/>
      <c r="JGW7" s="68"/>
      <c r="JGX7" s="68"/>
      <c r="JGY7" s="68"/>
      <c r="JGZ7" s="68"/>
      <c r="JHA7" s="68"/>
      <c r="JHB7" s="68"/>
      <c r="JHC7" s="68"/>
      <c r="JHD7" s="68"/>
      <c r="JHE7" s="68"/>
      <c r="JHF7" s="68"/>
      <c r="JHG7" s="68"/>
      <c r="JHH7" s="68"/>
      <c r="JHI7" s="68"/>
      <c r="JHJ7" s="68"/>
      <c r="JHK7" s="68"/>
      <c r="JHL7" s="68"/>
      <c r="JHM7" s="68"/>
      <c r="JHN7" s="68"/>
      <c r="JHO7" s="68"/>
      <c r="JHP7" s="68"/>
      <c r="JHQ7" s="68"/>
      <c r="JHR7" s="68"/>
      <c r="JHS7" s="68"/>
      <c r="JHT7" s="68"/>
      <c r="JHU7" s="68"/>
      <c r="JHV7" s="68"/>
      <c r="JHW7" s="68"/>
      <c r="JHX7" s="68"/>
      <c r="JHY7" s="68"/>
      <c r="JHZ7" s="68"/>
      <c r="JIA7" s="68"/>
      <c r="JIB7" s="68"/>
      <c r="JIC7" s="68"/>
      <c r="JID7" s="68"/>
      <c r="JIE7" s="68"/>
      <c r="JIF7" s="68"/>
      <c r="JIG7" s="68"/>
      <c r="JIH7" s="68"/>
      <c r="JII7" s="68"/>
      <c r="JIJ7" s="68"/>
      <c r="JIK7" s="68"/>
      <c r="JIL7" s="68"/>
      <c r="JIM7" s="68"/>
      <c r="JIN7" s="68"/>
      <c r="JIO7" s="68"/>
      <c r="JIP7" s="68"/>
      <c r="JIQ7" s="68"/>
      <c r="JIR7" s="68"/>
      <c r="JIS7" s="68"/>
      <c r="JIT7" s="68"/>
      <c r="JIU7" s="68"/>
      <c r="JIV7" s="68"/>
      <c r="JIW7" s="68"/>
      <c r="JIX7" s="68"/>
      <c r="JIY7" s="68"/>
      <c r="JIZ7" s="68"/>
      <c r="JJA7" s="68"/>
      <c r="JJB7" s="68"/>
      <c r="JJC7" s="68"/>
      <c r="JJD7" s="68"/>
      <c r="JJE7" s="68"/>
      <c r="JJF7" s="68"/>
      <c r="JJG7" s="68"/>
      <c r="JJH7" s="68"/>
      <c r="JJI7" s="68"/>
      <c r="JJJ7" s="68"/>
      <c r="JJK7" s="68"/>
      <c r="JJL7" s="68"/>
      <c r="JJM7" s="68"/>
      <c r="JJN7" s="68"/>
      <c r="JJO7" s="68"/>
      <c r="JJP7" s="68"/>
      <c r="JJQ7" s="68"/>
      <c r="JJR7" s="68"/>
      <c r="JJS7" s="68"/>
      <c r="JJT7" s="68"/>
      <c r="JJU7" s="68"/>
      <c r="JJV7" s="68"/>
      <c r="JJW7" s="68"/>
      <c r="JJX7" s="68"/>
      <c r="JJY7" s="68"/>
      <c r="JJZ7" s="68"/>
      <c r="JKA7" s="68"/>
      <c r="JKB7" s="68"/>
      <c r="JKC7" s="68"/>
      <c r="JKD7" s="68"/>
      <c r="JKE7" s="68"/>
      <c r="JKF7" s="68"/>
      <c r="JKG7" s="68"/>
      <c r="JKH7" s="68"/>
      <c r="JKI7" s="68"/>
      <c r="JKJ7" s="68"/>
      <c r="JKK7" s="68"/>
      <c r="JKL7" s="68"/>
      <c r="JKM7" s="68"/>
      <c r="JKN7" s="68"/>
      <c r="JKO7" s="68"/>
      <c r="JKP7" s="68"/>
      <c r="JKQ7" s="68"/>
      <c r="JKR7" s="68"/>
      <c r="JKS7" s="68"/>
      <c r="JKT7" s="68"/>
      <c r="JKU7" s="68"/>
      <c r="JKV7" s="68"/>
      <c r="JKW7" s="68"/>
      <c r="JKX7" s="68"/>
      <c r="JKY7" s="68"/>
      <c r="JKZ7" s="68"/>
      <c r="JLA7" s="68"/>
      <c r="JLB7" s="68"/>
      <c r="JLC7" s="68"/>
      <c r="JLD7" s="68"/>
      <c r="JLE7" s="68"/>
      <c r="JLF7" s="68"/>
      <c r="JLG7" s="68"/>
      <c r="JLH7" s="68"/>
      <c r="JLI7" s="68"/>
      <c r="JLJ7" s="68"/>
      <c r="JLK7" s="68"/>
      <c r="JLL7" s="68"/>
      <c r="JLM7" s="68"/>
      <c r="JLN7" s="68"/>
      <c r="JLO7" s="68"/>
      <c r="JLP7" s="68"/>
      <c r="JLQ7" s="68"/>
      <c r="JLR7" s="68"/>
      <c r="JLS7" s="68"/>
      <c r="JLT7" s="68"/>
      <c r="JLU7" s="68"/>
      <c r="JLV7" s="68"/>
      <c r="JLW7" s="68"/>
      <c r="JLX7" s="68"/>
      <c r="JLY7" s="68"/>
      <c r="JLZ7" s="68"/>
      <c r="JMA7" s="68"/>
      <c r="JMB7" s="68"/>
      <c r="JMC7" s="68"/>
      <c r="JMD7" s="68"/>
      <c r="JME7" s="68"/>
      <c r="JMF7" s="68"/>
      <c r="JMG7" s="68"/>
      <c r="JMH7" s="68"/>
      <c r="JMI7" s="68"/>
      <c r="JMJ7" s="68"/>
      <c r="JMK7" s="68"/>
      <c r="JML7" s="68"/>
      <c r="JMM7" s="68"/>
      <c r="JMN7" s="68"/>
      <c r="JMO7" s="68"/>
      <c r="JMP7" s="68"/>
      <c r="JMQ7" s="68"/>
      <c r="JMR7" s="68"/>
      <c r="JMS7" s="68"/>
      <c r="JMT7" s="68"/>
      <c r="JMU7" s="68"/>
      <c r="JMV7" s="68"/>
      <c r="JMW7" s="68"/>
      <c r="JMX7" s="68"/>
      <c r="JMY7" s="68"/>
      <c r="JMZ7" s="68"/>
      <c r="JNA7" s="68"/>
      <c r="JNB7" s="68"/>
      <c r="JNC7" s="68"/>
      <c r="JND7" s="68"/>
      <c r="JNE7" s="68"/>
      <c r="JNF7" s="68"/>
      <c r="JNG7" s="68"/>
      <c r="JNH7" s="68"/>
      <c r="JNI7" s="68"/>
      <c r="JNJ7" s="68"/>
      <c r="JNK7" s="68"/>
      <c r="JNL7" s="68"/>
      <c r="JNM7" s="68"/>
      <c r="JNN7" s="68"/>
      <c r="JNO7" s="68"/>
      <c r="JNP7" s="68"/>
      <c r="JNQ7" s="68"/>
      <c r="JNR7" s="68"/>
      <c r="JNS7" s="68"/>
      <c r="JNT7" s="68"/>
      <c r="JNU7" s="68"/>
      <c r="JNV7" s="68"/>
      <c r="JNW7" s="68"/>
      <c r="JNX7" s="68"/>
      <c r="JNY7" s="68"/>
      <c r="JNZ7" s="68"/>
      <c r="JOA7" s="68"/>
      <c r="JOB7" s="68"/>
      <c r="JOC7" s="68"/>
      <c r="JOD7" s="68"/>
      <c r="JOE7" s="68"/>
      <c r="JOF7" s="68"/>
      <c r="JOG7" s="68"/>
      <c r="JOH7" s="68"/>
      <c r="JOI7" s="68"/>
      <c r="JOJ7" s="68"/>
      <c r="JOK7" s="68"/>
      <c r="JOL7" s="68"/>
      <c r="JOM7" s="68"/>
      <c r="JON7" s="68"/>
      <c r="JOO7" s="68"/>
      <c r="JOP7" s="68"/>
      <c r="JOQ7" s="68"/>
      <c r="JOR7" s="68"/>
      <c r="JOS7" s="68"/>
      <c r="JOT7" s="68"/>
      <c r="JOU7" s="68"/>
      <c r="JOV7" s="68"/>
      <c r="JOW7" s="68"/>
      <c r="JOX7" s="68"/>
      <c r="JOY7" s="68"/>
      <c r="JOZ7" s="68"/>
      <c r="JPA7" s="68"/>
      <c r="JPB7" s="68"/>
      <c r="JPC7" s="68"/>
      <c r="JPD7" s="68"/>
      <c r="JPE7" s="68"/>
      <c r="JPF7" s="68"/>
      <c r="JPG7" s="68"/>
      <c r="JPH7" s="68"/>
      <c r="JPI7" s="68"/>
      <c r="JPJ7" s="68"/>
      <c r="JPK7" s="68"/>
      <c r="JPL7" s="68"/>
      <c r="JPM7" s="68"/>
      <c r="JPN7" s="68"/>
      <c r="JPO7" s="68"/>
      <c r="JPP7" s="68"/>
      <c r="JPQ7" s="68"/>
      <c r="JPR7" s="68"/>
      <c r="JPS7" s="68"/>
      <c r="JPT7" s="68"/>
      <c r="JPU7" s="68"/>
      <c r="JPV7" s="68"/>
      <c r="JPW7" s="68"/>
      <c r="JPX7" s="68"/>
      <c r="JPY7" s="68"/>
      <c r="JPZ7" s="68"/>
      <c r="JQA7" s="68"/>
      <c r="JQB7" s="68"/>
      <c r="JQC7" s="68"/>
      <c r="JQD7" s="68"/>
      <c r="JQE7" s="68"/>
      <c r="JQF7" s="68"/>
      <c r="JQG7" s="68"/>
      <c r="JQH7" s="68"/>
      <c r="JQI7" s="68"/>
      <c r="JQJ7" s="68"/>
      <c r="JQK7" s="68"/>
      <c r="JQL7" s="68"/>
      <c r="JQM7" s="68"/>
      <c r="JQN7" s="68"/>
      <c r="JQO7" s="68"/>
      <c r="JQP7" s="68"/>
      <c r="JQQ7" s="68"/>
      <c r="JQR7" s="68"/>
      <c r="JQS7" s="68"/>
      <c r="JQT7" s="68"/>
      <c r="JQU7" s="68"/>
      <c r="JQV7" s="68"/>
      <c r="JQW7" s="68"/>
      <c r="JQX7" s="68"/>
      <c r="JQY7" s="68"/>
      <c r="JQZ7" s="68"/>
      <c r="JRA7" s="68"/>
      <c r="JRB7" s="68"/>
      <c r="JRC7" s="68"/>
      <c r="JRD7" s="68"/>
      <c r="JRE7" s="68"/>
      <c r="JRF7" s="68"/>
      <c r="JRG7" s="68"/>
      <c r="JRH7" s="68"/>
      <c r="JRI7" s="68"/>
      <c r="JRJ7" s="68"/>
      <c r="JRK7" s="68"/>
      <c r="JRL7" s="68"/>
      <c r="JRM7" s="68"/>
      <c r="JRN7" s="68"/>
      <c r="JRO7" s="68"/>
      <c r="JRP7" s="68"/>
      <c r="JRQ7" s="68"/>
      <c r="JRR7" s="68"/>
      <c r="JRS7" s="68"/>
      <c r="JRT7" s="68"/>
      <c r="JRU7" s="68"/>
      <c r="JRV7" s="68"/>
      <c r="JRW7" s="68"/>
      <c r="JRX7" s="68"/>
      <c r="JRY7" s="68"/>
      <c r="JRZ7" s="68"/>
      <c r="JSA7" s="68"/>
      <c r="JSB7" s="68"/>
      <c r="JSC7" s="68"/>
      <c r="JSD7" s="68"/>
      <c r="JSE7" s="68"/>
      <c r="JSF7" s="68"/>
      <c r="JSG7" s="68"/>
      <c r="JSH7" s="68"/>
      <c r="JSI7" s="68"/>
      <c r="JSJ7" s="68"/>
      <c r="JSK7" s="68"/>
      <c r="JSL7" s="68"/>
      <c r="JSM7" s="68"/>
      <c r="JSN7" s="68"/>
      <c r="JSO7" s="68"/>
      <c r="JSP7" s="68"/>
      <c r="JSQ7" s="68"/>
      <c r="JSR7" s="68"/>
      <c r="JSS7" s="68"/>
      <c r="JST7" s="68"/>
      <c r="JSU7" s="68"/>
      <c r="JSV7" s="68"/>
      <c r="JSW7" s="68"/>
      <c r="JSX7" s="68"/>
      <c r="JSY7" s="68"/>
      <c r="JSZ7" s="68"/>
      <c r="JTA7" s="68"/>
      <c r="JTB7" s="68"/>
      <c r="JTC7" s="68"/>
      <c r="JTD7" s="68"/>
      <c r="JTE7" s="68"/>
      <c r="JTF7" s="68"/>
      <c r="JTG7" s="68"/>
      <c r="JTH7" s="68"/>
      <c r="JTI7" s="68"/>
      <c r="JTJ7" s="68"/>
      <c r="JTK7" s="68"/>
      <c r="JTL7" s="68"/>
      <c r="JTM7" s="68"/>
      <c r="JTN7" s="68"/>
      <c r="JTO7" s="68"/>
      <c r="JTP7" s="68"/>
      <c r="JTQ7" s="68"/>
      <c r="JTR7" s="68"/>
      <c r="JTS7" s="68"/>
      <c r="JTT7" s="68"/>
      <c r="JTU7" s="68"/>
      <c r="JTV7" s="68"/>
      <c r="JTW7" s="68"/>
      <c r="JTX7" s="68"/>
      <c r="JTY7" s="68"/>
      <c r="JTZ7" s="68"/>
      <c r="JUA7" s="68"/>
      <c r="JUB7" s="68"/>
      <c r="JUC7" s="68"/>
      <c r="JUD7" s="68"/>
      <c r="JUE7" s="68"/>
      <c r="JUF7" s="68"/>
      <c r="JUG7" s="68"/>
      <c r="JUH7" s="68"/>
      <c r="JUI7" s="68"/>
      <c r="JUJ7" s="68"/>
      <c r="JUK7" s="68"/>
      <c r="JUL7" s="68"/>
      <c r="JUM7" s="68"/>
      <c r="JUN7" s="68"/>
      <c r="JUO7" s="68"/>
      <c r="JUP7" s="68"/>
      <c r="JUQ7" s="68"/>
      <c r="JUR7" s="68"/>
      <c r="JUS7" s="68"/>
      <c r="JUT7" s="68"/>
      <c r="JUU7" s="68"/>
      <c r="JUV7" s="68"/>
      <c r="JUW7" s="68"/>
      <c r="JUX7" s="68"/>
      <c r="JUY7" s="68"/>
      <c r="JUZ7" s="68"/>
      <c r="JVA7" s="68"/>
      <c r="JVB7" s="68"/>
      <c r="JVC7" s="68"/>
      <c r="JVD7" s="68"/>
      <c r="JVE7" s="68"/>
      <c r="JVF7" s="68"/>
      <c r="JVG7" s="68"/>
      <c r="JVH7" s="68"/>
      <c r="JVI7" s="68"/>
      <c r="JVJ7" s="68"/>
      <c r="JVK7" s="68"/>
      <c r="JVL7" s="68"/>
      <c r="JVM7" s="68"/>
      <c r="JVN7" s="68"/>
      <c r="JVO7" s="68"/>
      <c r="JVP7" s="68"/>
      <c r="JVQ7" s="68"/>
      <c r="JVR7" s="68"/>
      <c r="JVS7" s="68"/>
      <c r="JVT7" s="68"/>
      <c r="JVU7" s="68"/>
      <c r="JVV7" s="68"/>
      <c r="JVW7" s="68"/>
      <c r="JVX7" s="68"/>
      <c r="JVY7" s="68"/>
      <c r="JVZ7" s="68"/>
      <c r="JWA7" s="68"/>
      <c r="JWB7" s="68"/>
      <c r="JWC7" s="68"/>
      <c r="JWD7" s="68"/>
      <c r="JWE7" s="68"/>
      <c r="JWF7" s="68"/>
      <c r="JWG7" s="68"/>
      <c r="JWH7" s="68"/>
      <c r="JWI7" s="68"/>
      <c r="JWJ7" s="68"/>
      <c r="JWK7" s="68"/>
      <c r="JWL7" s="68"/>
      <c r="JWM7" s="68"/>
      <c r="JWN7" s="68"/>
      <c r="JWO7" s="68"/>
      <c r="JWP7" s="68"/>
      <c r="JWQ7" s="68"/>
      <c r="JWR7" s="68"/>
      <c r="JWS7" s="68"/>
      <c r="JWT7" s="68"/>
      <c r="JWU7" s="68"/>
      <c r="JWV7" s="68"/>
      <c r="JWW7" s="68"/>
      <c r="JWX7" s="68"/>
      <c r="JWY7" s="68"/>
      <c r="JWZ7" s="68"/>
      <c r="JXA7" s="68"/>
      <c r="JXB7" s="68"/>
      <c r="JXC7" s="68"/>
      <c r="JXD7" s="68"/>
      <c r="JXE7" s="68"/>
      <c r="JXF7" s="68"/>
      <c r="JXG7" s="68"/>
      <c r="JXH7" s="68"/>
      <c r="JXI7" s="68"/>
      <c r="JXJ7" s="68"/>
      <c r="JXK7" s="68"/>
      <c r="JXL7" s="68"/>
      <c r="JXM7" s="68"/>
      <c r="JXN7" s="68"/>
      <c r="JXO7" s="68"/>
      <c r="JXP7" s="68"/>
      <c r="JXQ7" s="68"/>
      <c r="JXR7" s="68"/>
      <c r="JXS7" s="68"/>
      <c r="JXT7" s="68"/>
      <c r="JXU7" s="68"/>
      <c r="JXV7" s="68"/>
      <c r="JXW7" s="68"/>
      <c r="JXX7" s="68"/>
      <c r="JXY7" s="68"/>
      <c r="JXZ7" s="68"/>
      <c r="JYA7" s="68"/>
      <c r="JYB7" s="68"/>
      <c r="JYC7" s="68"/>
      <c r="JYD7" s="68"/>
      <c r="JYE7" s="68"/>
      <c r="JYF7" s="68"/>
      <c r="JYG7" s="68"/>
      <c r="JYH7" s="68"/>
      <c r="JYI7" s="68"/>
      <c r="JYJ7" s="68"/>
      <c r="JYK7" s="68"/>
      <c r="JYL7" s="68"/>
      <c r="JYM7" s="68"/>
      <c r="JYN7" s="68"/>
      <c r="JYO7" s="68"/>
      <c r="JYP7" s="68"/>
      <c r="JYQ7" s="68"/>
      <c r="JYR7" s="68"/>
      <c r="JYS7" s="68"/>
      <c r="JYT7" s="68"/>
      <c r="JYU7" s="68"/>
      <c r="JYV7" s="68"/>
      <c r="JYW7" s="68"/>
      <c r="JYX7" s="68"/>
      <c r="JYY7" s="68"/>
      <c r="JYZ7" s="68"/>
      <c r="JZA7" s="68"/>
      <c r="JZB7" s="68"/>
      <c r="JZC7" s="68"/>
      <c r="JZD7" s="68"/>
      <c r="JZE7" s="68"/>
      <c r="JZF7" s="68"/>
      <c r="JZG7" s="68"/>
      <c r="JZH7" s="68"/>
      <c r="JZI7" s="68"/>
      <c r="JZJ7" s="68"/>
      <c r="JZK7" s="68"/>
      <c r="JZL7" s="68"/>
      <c r="JZM7" s="68"/>
      <c r="JZN7" s="68"/>
      <c r="JZO7" s="68"/>
      <c r="JZP7" s="68"/>
      <c r="JZQ7" s="68"/>
      <c r="JZR7" s="68"/>
      <c r="JZS7" s="68"/>
      <c r="JZT7" s="68"/>
      <c r="JZU7" s="68"/>
      <c r="JZV7" s="68"/>
      <c r="JZW7" s="68"/>
      <c r="JZX7" s="68"/>
      <c r="JZY7" s="68"/>
      <c r="JZZ7" s="68"/>
      <c r="KAA7" s="68"/>
      <c r="KAB7" s="68"/>
      <c r="KAC7" s="68"/>
      <c r="KAD7" s="68"/>
      <c r="KAE7" s="68"/>
      <c r="KAF7" s="68"/>
      <c r="KAG7" s="68"/>
      <c r="KAH7" s="68"/>
      <c r="KAI7" s="68"/>
      <c r="KAJ7" s="68"/>
      <c r="KAK7" s="68"/>
      <c r="KAL7" s="68"/>
      <c r="KAM7" s="68"/>
      <c r="KAN7" s="68"/>
      <c r="KAO7" s="68"/>
      <c r="KAP7" s="68"/>
      <c r="KAQ7" s="68"/>
      <c r="KAR7" s="68"/>
      <c r="KAS7" s="68"/>
      <c r="KAT7" s="68"/>
      <c r="KAU7" s="68"/>
      <c r="KAV7" s="68"/>
      <c r="KAW7" s="68"/>
      <c r="KAX7" s="68"/>
      <c r="KAY7" s="68"/>
      <c r="KAZ7" s="68"/>
      <c r="KBA7" s="68"/>
      <c r="KBB7" s="68"/>
      <c r="KBC7" s="68"/>
      <c r="KBD7" s="68"/>
      <c r="KBE7" s="68"/>
      <c r="KBF7" s="68"/>
      <c r="KBG7" s="68"/>
      <c r="KBH7" s="68"/>
      <c r="KBI7" s="68"/>
      <c r="KBJ7" s="68"/>
      <c r="KBK7" s="68"/>
      <c r="KBL7" s="68"/>
      <c r="KBM7" s="68"/>
      <c r="KBN7" s="68"/>
      <c r="KBO7" s="68"/>
      <c r="KBP7" s="68"/>
      <c r="KBQ7" s="68"/>
      <c r="KBR7" s="68"/>
      <c r="KBS7" s="68"/>
      <c r="KBT7" s="68"/>
      <c r="KBU7" s="68"/>
      <c r="KBV7" s="68"/>
      <c r="KBW7" s="68"/>
      <c r="KBX7" s="68"/>
      <c r="KBY7" s="68"/>
      <c r="KBZ7" s="68"/>
      <c r="KCA7" s="68"/>
      <c r="KCB7" s="68"/>
      <c r="KCC7" s="68"/>
      <c r="KCD7" s="68"/>
      <c r="KCE7" s="68"/>
      <c r="KCF7" s="68"/>
      <c r="KCG7" s="68"/>
      <c r="KCH7" s="68"/>
      <c r="KCI7" s="68"/>
      <c r="KCJ7" s="68"/>
      <c r="KCK7" s="68"/>
      <c r="KCL7" s="68"/>
      <c r="KCM7" s="68"/>
      <c r="KCN7" s="68"/>
      <c r="KCO7" s="68"/>
      <c r="KCP7" s="68"/>
      <c r="KCQ7" s="68"/>
      <c r="KCR7" s="68"/>
      <c r="KCS7" s="68"/>
      <c r="KCT7" s="68"/>
      <c r="KCU7" s="68"/>
      <c r="KCV7" s="68"/>
      <c r="KCW7" s="68"/>
      <c r="KCX7" s="68"/>
      <c r="KCY7" s="68"/>
      <c r="KCZ7" s="68"/>
      <c r="KDA7" s="68"/>
      <c r="KDB7" s="68"/>
      <c r="KDC7" s="68"/>
      <c r="KDD7" s="68"/>
      <c r="KDE7" s="68"/>
      <c r="KDF7" s="68"/>
      <c r="KDG7" s="68"/>
      <c r="KDH7" s="68"/>
      <c r="KDI7" s="68"/>
      <c r="KDJ7" s="68"/>
      <c r="KDK7" s="68"/>
      <c r="KDL7" s="68"/>
      <c r="KDM7" s="68"/>
      <c r="KDN7" s="68"/>
      <c r="KDO7" s="68"/>
      <c r="KDP7" s="68"/>
      <c r="KDQ7" s="68"/>
      <c r="KDR7" s="68"/>
      <c r="KDS7" s="68"/>
      <c r="KDT7" s="68"/>
      <c r="KDU7" s="68"/>
      <c r="KDV7" s="68"/>
      <c r="KDW7" s="68"/>
      <c r="KDX7" s="68"/>
      <c r="KDY7" s="68"/>
      <c r="KDZ7" s="68"/>
      <c r="KEA7" s="68"/>
      <c r="KEB7" s="68"/>
      <c r="KEC7" s="68"/>
      <c r="KED7" s="68"/>
      <c r="KEE7" s="68"/>
      <c r="KEF7" s="68"/>
      <c r="KEG7" s="68"/>
      <c r="KEH7" s="68"/>
      <c r="KEI7" s="68"/>
      <c r="KEJ7" s="68"/>
      <c r="KEK7" s="68"/>
      <c r="KEL7" s="68"/>
      <c r="KEM7" s="68"/>
      <c r="KEN7" s="68"/>
      <c r="KEO7" s="68"/>
      <c r="KEP7" s="68"/>
      <c r="KEQ7" s="68"/>
      <c r="KER7" s="68"/>
      <c r="KES7" s="68"/>
      <c r="KET7" s="68"/>
      <c r="KEU7" s="68"/>
      <c r="KEV7" s="68"/>
      <c r="KEW7" s="68"/>
      <c r="KEX7" s="68"/>
      <c r="KEY7" s="68"/>
      <c r="KEZ7" s="68"/>
      <c r="KFA7" s="68"/>
      <c r="KFB7" s="68"/>
      <c r="KFC7" s="68"/>
      <c r="KFD7" s="68"/>
      <c r="KFE7" s="68"/>
      <c r="KFF7" s="68"/>
      <c r="KFG7" s="68"/>
      <c r="KFH7" s="68"/>
      <c r="KFI7" s="68"/>
      <c r="KFJ7" s="68"/>
      <c r="KFK7" s="68"/>
      <c r="KFL7" s="68"/>
      <c r="KFM7" s="68"/>
      <c r="KFN7" s="68"/>
      <c r="KFO7" s="68"/>
      <c r="KFP7" s="68"/>
      <c r="KFQ7" s="68"/>
      <c r="KFR7" s="68"/>
      <c r="KFS7" s="68"/>
      <c r="KFT7" s="68"/>
      <c r="KFU7" s="68"/>
      <c r="KFV7" s="68"/>
      <c r="KFW7" s="68"/>
      <c r="KFX7" s="68"/>
      <c r="KFY7" s="68"/>
      <c r="KFZ7" s="68"/>
      <c r="KGA7" s="68"/>
      <c r="KGB7" s="68"/>
      <c r="KGC7" s="68"/>
      <c r="KGD7" s="68"/>
      <c r="KGE7" s="68"/>
      <c r="KGF7" s="68"/>
      <c r="KGG7" s="68"/>
      <c r="KGH7" s="68"/>
      <c r="KGI7" s="68"/>
      <c r="KGJ7" s="68"/>
      <c r="KGK7" s="68"/>
      <c r="KGL7" s="68"/>
      <c r="KGM7" s="68"/>
      <c r="KGN7" s="68"/>
      <c r="KGO7" s="68"/>
      <c r="KGP7" s="68"/>
      <c r="KGQ7" s="68"/>
      <c r="KGR7" s="68"/>
      <c r="KGS7" s="68"/>
      <c r="KGT7" s="68"/>
      <c r="KGU7" s="68"/>
      <c r="KGV7" s="68"/>
      <c r="KGW7" s="68"/>
      <c r="KGX7" s="68"/>
      <c r="KGY7" s="68"/>
      <c r="KGZ7" s="68"/>
      <c r="KHA7" s="68"/>
      <c r="KHB7" s="68"/>
      <c r="KHC7" s="68"/>
      <c r="KHD7" s="68"/>
      <c r="KHE7" s="68"/>
      <c r="KHF7" s="68"/>
      <c r="KHG7" s="68"/>
      <c r="KHH7" s="68"/>
      <c r="KHI7" s="68"/>
      <c r="KHJ7" s="68"/>
      <c r="KHK7" s="68"/>
      <c r="KHL7" s="68"/>
      <c r="KHM7" s="68"/>
      <c r="KHN7" s="68"/>
      <c r="KHO7" s="68"/>
      <c r="KHP7" s="68"/>
      <c r="KHQ7" s="68"/>
      <c r="KHR7" s="68"/>
      <c r="KHS7" s="68"/>
      <c r="KHT7" s="68"/>
      <c r="KHU7" s="68"/>
      <c r="KHV7" s="68"/>
      <c r="KHW7" s="68"/>
      <c r="KHX7" s="68"/>
      <c r="KHY7" s="68"/>
      <c r="KHZ7" s="68"/>
      <c r="KIA7" s="68"/>
      <c r="KIB7" s="68"/>
      <c r="KIC7" s="68"/>
      <c r="KID7" s="68"/>
      <c r="KIE7" s="68"/>
      <c r="KIF7" s="68"/>
      <c r="KIG7" s="68"/>
      <c r="KIH7" s="68"/>
      <c r="KII7" s="68"/>
      <c r="KIJ7" s="68"/>
      <c r="KIK7" s="68"/>
      <c r="KIL7" s="68"/>
      <c r="KIM7" s="68"/>
      <c r="KIN7" s="68"/>
      <c r="KIO7" s="68"/>
      <c r="KIP7" s="68"/>
      <c r="KIQ7" s="68"/>
      <c r="KIR7" s="68"/>
      <c r="KIS7" s="68"/>
      <c r="KIT7" s="68"/>
      <c r="KIU7" s="68"/>
      <c r="KIV7" s="68"/>
      <c r="KIW7" s="68"/>
      <c r="KIX7" s="68"/>
      <c r="KIY7" s="68"/>
      <c r="KIZ7" s="68"/>
      <c r="KJA7" s="68"/>
      <c r="KJB7" s="68"/>
      <c r="KJC7" s="68"/>
      <c r="KJD7" s="68"/>
      <c r="KJE7" s="68"/>
      <c r="KJF7" s="68"/>
      <c r="KJG7" s="68"/>
      <c r="KJH7" s="68"/>
      <c r="KJI7" s="68"/>
      <c r="KJJ7" s="68"/>
      <c r="KJK7" s="68"/>
      <c r="KJL7" s="68"/>
      <c r="KJM7" s="68"/>
      <c r="KJN7" s="68"/>
      <c r="KJO7" s="68"/>
      <c r="KJP7" s="68"/>
      <c r="KJQ7" s="68"/>
      <c r="KJR7" s="68"/>
      <c r="KJS7" s="68"/>
      <c r="KJT7" s="68"/>
      <c r="KJU7" s="68"/>
      <c r="KJV7" s="68"/>
      <c r="KJW7" s="68"/>
      <c r="KJX7" s="68"/>
      <c r="KJY7" s="68"/>
      <c r="KJZ7" s="68"/>
      <c r="KKA7" s="68"/>
      <c r="KKB7" s="68"/>
      <c r="KKC7" s="68"/>
      <c r="KKD7" s="68"/>
      <c r="KKE7" s="68"/>
      <c r="KKF7" s="68"/>
      <c r="KKG7" s="68"/>
      <c r="KKH7" s="68"/>
      <c r="KKI7" s="68"/>
      <c r="KKJ7" s="68"/>
      <c r="KKK7" s="68"/>
      <c r="KKL7" s="68"/>
      <c r="KKM7" s="68"/>
      <c r="KKN7" s="68"/>
      <c r="KKO7" s="68"/>
      <c r="KKP7" s="68"/>
      <c r="KKQ7" s="68"/>
      <c r="KKR7" s="68"/>
      <c r="KKS7" s="68"/>
      <c r="KKT7" s="68"/>
      <c r="KKU7" s="68"/>
      <c r="KKV7" s="68"/>
      <c r="KKW7" s="68"/>
      <c r="KKX7" s="68"/>
      <c r="KKY7" s="68"/>
      <c r="KKZ7" s="68"/>
      <c r="KLA7" s="68"/>
      <c r="KLB7" s="68"/>
      <c r="KLC7" s="68"/>
      <c r="KLD7" s="68"/>
      <c r="KLE7" s="68"/>
      <c r="KLF7" s="68"/>
      <c r="KLG7" s="68"/>
      <c r="KLH7" s="68"/>
      <c r="KLI7" s="68"/>
      <c r="KLJ7" s="68"/>
      <c r="KLK7" s="68"/>
      <c r="KLL7" s="68"/>
      <c r="KLM7" s="68"/>
      <c r="KLN7" s="68"/>
      <c r="KLO7" s="68"/>
      <c r="KLP7" s="68"/>
      <c r="KLQ7" s="68"/>
      <c r="KLR7" s="68"/>
      <c r="KLS7" s="68"/>
      <c r="KLT7" s="68"/>
      <c r="KLU7" s="68"/>
      <c r="KLV7" s="68"/>
      <c r="KLW7" s="68"/>
      <c r="KLX7" s="68"/>
      <c r="KLY7" s="68"/>
      <c r="KLZ7" s="68"/>
      <c r="KMA7" s="68"/>
      <c r="KMB7" s="68"/>
      <c r="KMC7" s="68"/>
      <c r="KMD7" s="68"/>
      <c r="KME7" s="68"/>
      <c r="KMF7" s="68"/>
      <c r="KMG7" s="68"/>
      <c r="KMH7" s="68"/>
      <c r="KMI7" s="68"/>
      <c r="KMJ7" s="68"/>
      <c r="KMK7" s="68"/>
      <c r="KML7" s="68"/>
      <c r="KMM7" s="68"/>
      <c r="KMN7" s="68"/>
      <c r="KMO7" s="68"/>
      <c r="KMP7" s="68"/>
      <c r="KMQ7" s="68"/>
      <c r="KMR7" s="68"/>
      <c r="KMS7" s="68"/>
      <c r="KMT7" s="68"/>
      <c r="KMU7" s="68"/>
      <c r="KMV7" s="68"/>
      <c r="KMW7" s="68"/>
      <c r="KMX7" s="68"/>
      <c r="KMY7" s="68"/>
      <c r="KMZ7" s="68"/>
      <c r="KNA7" s="68"/>
      <c r="KNB7" s="68"/>
      <c r="KNC7" s="68"/>
      <c r="KND7" s="68"/>
      <c r="KNE7" s="68"/>
      <c r="KNF7" s="68"/>
      <c r="KNG7" s="68"/>
      <c r="KNH7" s="68"/>
      <c r="KNI7" s="68"/>
      <c r="KNJ7" s="68"/>
      <c r="KNK7" s="68"/>
      <c r="KNL7" s="68"/>
      <c r="KNM7" s="68"/>
      <c r="KNN7" s="68"/>
      <c r="KNO7" s="68"/>
      <c r="KNP7" s="68"/>
      <c r="KNQ7" s="68"/>
      <c r="KNR7" s="68"/>
      <c r="KNS7" s="68"/>
      <c r="KNT7" s="68"/>
      <c r="KNU7" s="68"/>
      <c r="KNV7" s="68"/>
      <c r="KNW7" s="68"/>
      <c r="KNX7" s="68"/>
      <c r="KNY7" s="68"/>
      <c r="KNZ7" s="68"/>
      <c r="KOA7" s="68"/>
      <c r="KOB7" s="68"/>
      <c r="KOC7" s="68"/>
      <c r="KOD7" s="68"/>
      <c r="KOE7" s="68"/>
      <c r="KOF7" s="68"/>
      <c r="KOG7" s="68"/>
      <c r="KOH7" s="68"/>
      <c r="KOI7" s="68"/>
      <c r="KOJ7" s="68"/>
      <c r="KOK7" s="68"/>
      <c r="KOL7" s="68"/>
      <c r="KOM7" s="68"/>
      <c r="KON7" s="68"/>
      <c r="KOO7" s="68"/>
      <c r="KOP7" s="68"/>
      <c r="KOQ7" s="68"/>
      <c r="KOR7" s="68"/>
      <c r="KOS7" s="68"/>
      <c r="KOT7" s="68"/>
      <c r="KOU7" s="68"/>
      <c r="KOV7" s="68"/>
      <c r="KOW7" s="68"/>
      <c r="KOX7" s="68"/>
      <c r="KOY7" s="68"/>
      <c r="KOZ7" s="68"/>
      <c r="KPA7" s="68"/>
      <c r="KPB7" s="68"/>
      <c r="KPC7" s="68"/>
      <c r="KPD7" s="68"/>
      <c r="KPE7" s="68"/>
      <c r="KPF7" s="68"/>
      <c r="KPG7" s="68"/>
      <c r="KPH7" s="68"/>
      <c r="KPI7" s="68"/>
      <c r="KPJ7" s="68"/>
      <c r="KPK7" s="68"/>
      <c r="KPL7" s="68"/>
      <c r="KPM7" s="68"/>
      <c r="KPN7" s="68"/>
      <c r="KPO7" s="68"/>
      <c r="KPP7" s="68"/>
      <c r="KPQ7" s="68"/>
      <c r="KPR7" s="68"/>
      <c r="KPS7" s="68"/>
      <c r="KPT7" s="68"/>
      <c r="KPU7" s="68"/>
      <c r="KPV7" s="68"/>
      <c r="KPW7" s="68"/>
      <c r="KPX7" s="68"/>
      <c r="KPY7" s="68"/>
      <c r="KPZ7" s="68"/>
      <c r="KQA7" s="68"/>
      <c r="KQB7" s="68"/>
      <c r="KQC7" s="68"/>
      <c r="KQD7" s="68"/>
      <c r="KQE7" s="68"/>
      <c r="KQF7" s="68"/>
      <c r="KQG7" s="68"/>
      <c r="KQH7" s="68"/>
      <c r="KQI7" s="68"/>
      <c r="KQJ7" s="68"/>
      <c r="KQK7" s="68"/>
      <c r="KQL7" s="68"/>
      <c r="KQM7" s="68"/>
      <c r="KQN7" s="68"/>
      <c r="KQO7" s="68"/>
      <c r="KQP7" s="68"/>
      <c r="KQQ7" s="68"/>
      <c r="KQR7" s="68"/>
      <c r="KQS7" s="68"/>
      <c r="KQT7" s="68"/>
      <c r="KQU7" s="68"/>
      <c r="KQV7" s="68"/>
      <c r="KQW7" s="68"/>
      <c r="KQX7" s="68"/>
      <c r="KQY7" s="68"/>
      <c r="KQZ7" s="68"/>
      <c r="KRA7" s="68"/>
      <c r="KRB7" s="68"/>
      <c r="KRC7" s="68"/>
      <c r="KRD7" s="68"/>
      <c r="KRE7" s="68"/>
      <c r="KRF7" s="68"/>
      <c r="KRG7" s="68"/>
      <c r="KRH7" s="68"/>
      <c r="KRI7" s="68"/>
      <c r="KRJ7" s="68"/>
      <c r="KRK7" s="68"/>
      <c r="KRL7" s="68"/>
      <c r="KRM7" s="68"/>
      <c r="KRN7" s="68"/>
      <c r="KRO7" s="68"/>
      <c r="KRP7" s="68"/>
      <c r="KRQ7" s="68"/>
      <c r="KRR7" s="68"/>
      <c r="KRS7" s="68"/>
      <c r="KRT7" s="68"/>
      <c r="KRU7" s="68"/>
      <c r="KRV7" s="68"/>
      <c r="KRW7" s="68"/>
      <c r="KRX7" s="68"/>
      <c r="KRY7" s="68"/>
      <c r="KRZ7" s="68"/>
      <c r="KSA7" s="68"/>
      <c r="KSB7" s="68"/>
      <c r="KSC7" s="68"/>
      <c r="KSD7" s="68"/>
      <c r="KSE7" s="68"/>
      <c r="KSF7" s="68"/>
      <c r="KSG7" s="68"/>
      <c r="KSH7" s="68"/>
      <c r="KSI7" s="68"/>
      <c r="KSJ7" s="68"/>
      <c r="KSK7" s="68"/>
      <c r="KSL7" s="68"/>
      <c r="KSM7" s="68"/>
      <c r="KSN7" s="68"/>
      <c r="KSO7" s="68"/>
      <c r="KSP7" s="68"/>
      <c r="KSQ7" s="68"/>
      <c r="KSR7" s="68"/>
      <c r="KSS7" s="68"/>
      <c r="KST7" s="68"/>
      <c r="KSU7" s="68"/>
      <c r="KSV7" s="68"/>
      <c r="KSW7" s="68"/>
      <c r="KSX7" s="68"/>
      <c r="KSY7" s="68"/>
      <c r="KSZ7" s="68"/>
      <c r="KTA7" s="68"/>
      <c r="KTB7" s="68"/>
      <c r="KTC7" s="68"/>
      <c r="KTD7" s="68"/>
      <c r="KTE7" s="68"/>
      <c r="KTF7" s="68"/>
      <c r="KTG7" s="68"/>
      <c r="KTH7" s="68"/>
      <c r="KTI7" s="68"/>
      <c r="KTJ7" s="68"/>
      <c r="KTK7" s="68"/>
      <c r="KTL7" s="68"/>
      <c r="KTM7" s="68"/>
      <c r="KTN7" s="68"/>
      <c r="KTO7" s="68"/>
      <c r="KTP7" s="68"/>
      <c r="KTQ7" s="68"/>
      <c r="KTR7" s="68"/>
      <c r="KTS7" s="68"/>
      <c r="KTT7" s="68"/>
      <c r="KTU7" s="68"/>
      <c r="KTV7" s="68"/>
      <c r="KTW7" s="68"/>
      <c r="KTX7" s="68"/>
      <c r="KTY7" s="68"/>
      <c r="KTZ7" s="68"/>
      <c r="KUA7" s="68"/>
      <c r="KUB7" s="68"/>
      <c r="KUC7" s="68"/>
      <c r="KUD7" s="68"/>
      <c r="KUE7" s="68"/>
      <c r="KUF7" s="68"/>
      <c r="KUG7" s="68"/>
      <c r="KUH7" s="68"/>
      <c r="KUI7" s="68"/>
      <c r="KUJ7" s="68"/>
      <c r="KUK7" s="68"/>
      <c r="KUL7" s="68"/>
      <c r="KUM7" s="68"/>
      <c r="KUN7" s="68"/>
      <c r="KUO7" s="68"/>
      <c r="KUP7" s="68"/>
      <c r="KUQ7" s="68"/>
      <c r="KUR7" s="68"/>
      <c r="KUS7" s="68"/>
      <c r="KUT7" s="68"/>
      <c r="KUU7" s="68"/>
      <c r="KUV7" s="68"/>
      <c r="KUW7" s="68"/>
      <c r="KUX7" s="68"/>
      <c r="KUY7" s="68"/>
      <c r="KUZ7" s="68"/>
      <c r="KVA7" s="68"/>
      <c r="KVB7" s="68"/>
      <c r="KVC7" s="68"/>
      <c r="KVD7" s="68"/>
      <c r="KVE7" s="68"/>
      <c r="KVF7" s="68"/>
      <c r="KVG7" s="68"/>
      <c r="KVH7" s="68"/>
      <c r="KVI7" s="68"/>
      <c r="KVJ7" s="68"/>
      <c r="KVK7" s="68"/>
      <c r="KVL7" s="68"/>
      <c r="KVM7" s="68"/>
      <c r="KVN7" s="68"/>
      <c r="KVO7" s="68"/>
      <c r="KVP7" s="68"/>
      <c r="KVQ7" s="68"/>
      <c r="KVR7" s="68"/>
      <c r="KVS7" s="68"/>
      <c r="KVT7" s="68"/>
      <c r="KVU7" s="68"/>
      <c r="KVV7" s="68"/>
      <c r="KVW7" s="68"/>
      <c r="KVX7" s="68"/>
      <c r="KVY7" s="68"/>
      <c r="KVZ7" s="68"/>
      <c r="KWA7" s="68"/>
      <c r="KWB7" s="68"/>
      <c r="KWC7" s="68"/>
      <c r="KWD7" s="68"/>
      <c r="KWE7" s="68"/>
      <c r="KWF7" s="68"/>
      <c r="KWG7" s="68"/>
      <c r="KWH7" s="68"/>
      <c r="KWI7" s="68"/>
      <c r="KWJ7" s="68"/>
      <c r="KWK7" s="68"/>
      <c r="KWL7" s="68"/>
      <c r="KWM7" s="68"/>
      <c r="KWN7" s="68"/>
      <c r="KWO7" s="68"/>
      <c r="KWP7" s="68"/>
      <c r="KWQ7" s="68"/>
      <c r="KWR7" s="68"/>
      <c r="KWS7" s="68"/>
      <c r="KWT7" s="68"/>
      <c r="KWU7" s="68"/>
      <c r="KWV7" s="68"/>
      <c r="KWW7" s="68"/>
      <c r="KWX7" s="68"/>
      <c r="KWY7" s="68"/>
      <c r="KWZ7" s="68"/>
      <c r="KXA7" s="68"/>
      <c r="KXB7" s="68"/>
      <c r="KXC7" s="68"/>
      <c r="KXD7" s="68"/>
      <c r="KXE7" s="68"/>
      <c r="KXF7" s="68"/>
      <c r="KXG7" s="68"/>
      <c r="KXH7" s="68"/>
      <c r="KXI7" s="68"/>
      <c r="KXJ7" s="68"/>
      <c r="KXK7" s="68"/>
      <c r="KXL7" s="68"/>
      <c r="KXM7" s="68"/>
      <c r="KXN7" s="68"/>
      <c r="KXO7" s="68"/>
      <c r="KXP7" s="68"/>
      <c r="KXQ7" s="68"/>
      <c r="KXR7" s="68"/>
      <c r="KXS7" s="68"/>
      <c r="KXT7" s="68"/>
      <c r="KXU7" s="68"/>
      <c r="KXV7" s="68"/>
      <c r="KXW7" s="68"/>
      <c r="KXX7" s="68"/>
      <c r="KXY7" s="68"/>
      <c r="KXZ7" s="68"/>
      <c r="KYA7" s="68"/>
      <c r="KYB7" s="68"/>
      <c r="KYC7" s="68"/>
      <c r="KYD7" s="68"/>
      <c r="KYE7" s="68"/>
      <c r="KYF7" s="68"/>
      <c r="KYG7" s="68"/>
      <c r="KYH7" s="68"/>
      <c r="KYI7" s="68"/>
      <c r="KYJ7" s="68"/>
      <c r="KYK7" s="68"/>
      <c r="KYL7" s="68"/>
      <c r="KYM7" s="68"/>
      <c r="KYN7" s="68"/>
      <c r="KYO7" s="68"/>
      <c r="KYP7" s="68"/>
      <c r="KYQ7" s="68"/>
      <c r="KYR7" s="68"/>
      <c r="KYS7" s="68"/>
      <c r="KYT7" s="68"/>
      <c r="KYU7" s="68"/>
      <c r="KYV7" s="68"/>
      <c r="KYW7" s="68"/>
      <c r="KYX7" s="68"/>
      <c r="KYY7" s="68"/>
      <c r="KYZ7" s="68"/>
      <c r="KZA7" s="68"/>
      <c r="KZB7" s="68"/>
      <c r="KZC7" s="68"/>
      <c r="KZD7" s="68"/>
      <c r="KZE7" s="68"/>
      <c r="KZF7" s="68"/>
      <c r="KZG7" s="68"/>
      <c r="KZH7" s="68"/>
      <c r="KZI7" s="68"/>
      <c r="KZJ7" s="68"/>
      <c r="KZK7" s="68"/>
      <c r="KZL7" s="68"/>
      <c r="KZM7" s="68"/>
      <c r="KZN7" s="68"/>
      <c r="KZO7" s="68"/>
      <c r="KZP7" s="68"/>
      <c r="KZQ7" s="68"/>
      <c r="KZR7" s="68"/>
      <c r="KZS7" s="68"/>
      <c r="KZT7" s="68"/>
      <c r="KZU7" s="68"/>
      <c r="KZV7" s="68"/>
      <c r="KZW7" s="68"/>
      <c r="KZX7" s="68"/>
      <c r="KZY7" s="68"/>
      <c r="KZZ7" s="68"/>
      <c r="LAA7" s="68"/>
      <c r="LAB7" s="68"/>
      <c r="LAC7" s="68"/>
      <c r="LAD7" s="68"/>
      <c r="LAE7" s="68"/>
      <c r="LAF7" s="68"/>
      <c r="LAG7" s="68"/>
      <c r="LAH7" s="68"/>
      <c r="LAI7" s="68"/>
      <c r="LAJ7" s="68"/>
      <c r="LAK7" s="68"/>
      <c r="LAL7" s="68"/>
      <c r="LAM7" s="68"/>
      <c r="LAN7" s="68"/>
      <c r="LAO7" s="68"/>
      <c r="LAP7" s="68"/>
      <c r="LAQ7" s="68"/>
      <c r="LAR7" s="68"/>
      <c r="LAS7" s="68"/>
      <c r="LAT7" s="68"/>
      <c r="LAU7" s="68"/>
      <c r="LAV7" s="68"/>
      <c r="LAW7" s="68"/>
      <c r="LAX7" s="68"/>
      <c r="LAY7" s="68"/>
      <c r="LAZ7" s="68"/>
      <c r="LBA7" s="68"/>
      <c r="LBB7" s="68"/>
      <c r="LBC7" s="68"/>
      <c r="LBD7" s="68"/>
      <c r="LBE7" s="68"/>
      <c r="LBF7" s="68"/>
      <c r="LBG7" s="68"/>
      <c r="LBH7" s="68"/>
      <c r="LBI7" s="68"/>
      <c r="LBJ7" s="68"/>
      <c r="LBK7" s="68"/>
      <c r="LBL7" s="68"/>
      <c r="LBM7" s="68"/>
      <c r="LBN7" s="68"/>
      <c r="LBO7" s="68"/>
      <c r="LBP7" s="68"/>
      <c r="LBQ7" s="68"/>
      <c r="LBR7" s="68"/>
      <c r="LBS7" s="68"/>
      <c r="LBT7" s="68"/>
      <c r="LBU7" s="68"/>
      <c r="LBV7" s="68"/>
      <c r="LBW7" s="68"/>
      <c r="LBX7" s="68"/>
      <c r="LBY7" s="68"/>
      <c r="LBZ7" s="68"/>
      <c r="LCA7" s="68"/>
      <c r="LCB7" s="68"/>
      <c r="LCC7" s="68"/>
      <c r="LCD7" s="68"/>
      <c r="LCE7" s="68"/>
      <c r="LCF7" s="68"/>
      <c r="LCG7" s="68"/>
      <c r="LCH7" s="68"/>
      <c r="LCI7" s="68"/>
      <c r="LCJ7" s="68"/>
      <c r="LCK7" s="68"/>
      <c r="LCL7" s="68"/>
      <c r="LCM7" s="68"/>
      <c r="LCN7" s="68"/>
      <c r="LCO7" s="68"/>
      <c r="LCP7" s="68"/>
      <c r="LCQ7" s="68"/>
      <c r="LCR7" s="68"/>
      <c r="LCS7" s="68"/>
      <c r="LCT7" s="68"/>
      <c r="LCU7" s="68"/>
      <c r="LCV7" s="68"/>
      <c r="LCW7" s="68"/>
      <c r="LCX7" s="68"/>
      <c r="LCY7" s="68"/>
      <c r="LCZ7" s="68"/>
      <c r="LDA7" s="68"/>
      <c r="LDB7" s="68"/>
      <c r="LDC7" s="68"/>
      <c r="LDD7" s="68"/>
      <c r="LDE7" s="68"/>
      <c r="LDF7" s="68"/>
      <c r="LDG7" s="68"/>
      <c r="LDH7" s="68"/>
      <c r="LDI7" s="68"/>
      <c r="LDJ7" s="68"/>
      <c r="LDK7" s="68"/>
      <c r="LDL7" s="68"/>
      <c r="LDM7" s="68"/>
      <c r="LDN7" s="68"/>
      <c r="LDO7" s="68"/>
      <c r="LDP7" s="68"/>
      <c r="LDQ7" s="68"/>
      <c r="LDR7" s="68"/>
      <c r="LDS7" s="68"/>
      <c r="LDT7" s="68"/>
      <c r="LDU7" s="68"/>
      <c r="LDV7" s="68"/>
      <c r="LDW7" s="68"/>
      <c r="LDX7" s="68"/>
      <c r="LDY7" s="68"/>
      <c r="LDZ7" s="68"/>
      <c r="LEA7" s="68"/>
      <c r="LEB7" s="68"/>
      <c r="LEC7" s="68"/>
      <c r="LED7" s="68"/>
      <c r="LEE7" s="68"/>
      <c r="LEF7" s="68"/>
      <c r="LEG7" s="68"/>
      <c r="LEH7" s="68"/>
      <c r="LEI7" s="68"/>
      <c r="LEJ7" s="68"/>
      <c r="LEK7" s="68"/>
      <c r="LEL7" s="68"/>
      <c r="LEM7" s="68"/>
      <c r="LEN7" s="68"/>
      <c r="LEO7" s="68"/>
      <c r="LEP7" s="68"/>
      <c r="LEQ7" s="68"/>
      <c r="LER7" s="68"/>
      <c r="LES7" s="68"/>
      <c r="LET7" s="68"/>
      <c r="LEU7" s="68"/>
      <c r="LEV7" s="68"/>
      <c r="LEW7" s="68"/>
      <c r="LEX7" s="68"/>
      <c r="LEY7" s="68"/>
      <c r="LEZ7" s="68"/>
      <c r="LFA7" s="68"/>
      <c r="LFB7" s="68"/>
      <c r="LFC7" s="68"/>
      <c r="LFD7" s="68"/>
      <c r="LFE7" s="68"/>
      <c r="LFF7" s="68"/>
      <c r="LFG7" s="68"/>
      <c r="LFH7" s="68"/>
      <c r="LFI7" s="68"/>
      <c r="LFJ7" s="68"/>
      <c r="LFK7" s="68"/>
      <c r="LFL7" s="68"/>
      <c r="LFM7" s="68"/>
      <c r="LFN7" s="68"/>
      <c r="LFO7" s="68"/>
      <c r="LFP7" s="68"/>
      <c r="LFQ7" s="68"/>
      <c r="LFR7" s="68"/>
      <c r="LFS7" s="68"/>
      <c r="LFT7" s="68"/>
      <c r="LFU7" s="68"/>
      <c r="LFV7" s="68"/>
      <c r="LFW7" s="68"/>
      <c r="LFX7" s="68"/>
      <c r="LFY7" s="68"/>
      <c r="LFZ7" s="68"/>
      <c r="LGA7" s="68"/>
      <c r="LGB7" s="68"/>
      <c r="LGC7" s="68"/>
      <c r="LGD7" s="68"/>
      <c r="LGE7" s="68"/>
      <c r="LGF7" s="68"/>
      <c r="LGG7" s="68"/>
      <c r="LGH7" s="68"/>
      <c r="LGI7" s="68"/>
      <c r="LGJ7" s="68"/>
      <c r="LGK7" s="68"/>
      <c r="LGL7" s="68"/>
      <c r="LGM7" s="68"/>
      <c r="LGN7" s="68"/>
      <c r="LGO7" s="68"/>
      <c r="LGP7" s="68"/>
      <c r="LGQ7" s="68"/>
      <c r="LGR7" s="68"/>
      <c r="LGS7" s="68"/>
      <c r="LGT7" s="68"/>
      <c r="LGU7" s="68"/>
      <c r="LGV7" s="68"/>
      <c r="LGW7" s="68"/>
      <c r="LGX7" s="68"/>
      <c r="LGY7" s="68"/>
      <c r="LGZ7" s="68"/>
      <c r="LHA7" s="68"/>
      <c r="LHB7" s="68"/>
      <c r="LHC7" s="68"/>
      <c r="LHD7" s="68"/>
      <c r="LHE7" s="68"/>
      <c r="LHF7" s="68"/>
      <c r="LHG7" s="68"/>
      <c r="LHH7" s="68"/>
      <c r="LHI7" s="68"/>
      <c r="LHJ7" s="68"/>
      <c r="LHK7" s="68"/>
      <c r="LHL7" s="68"/>
      <c r="LHM7" s="68"/>
      <c r="LHN7" s="68"/>
      <c r="LHO7" s="68"/>
      <c r="LHP7" s="68"/>
      <c r="LHQ7" s="68"/>
      <c r="LHR7" s="68"/>
      <c r="LHS7" s="68"/>
      <c r="LHT7" s="68"/>
      <c r="LHU7" s="68"/>
      <c r="LHV7" s="68"/>
      <c r="LHW7" s="68"/>
      <c r="LHX7" s="68"/>
      <c r="LHY7" s="68"/>
      <c r="LHZ7" s="68"/>
      <c r="LIA7" s="68"/>
      <c r="LIB7" s="68"/>
      <c r="LIC7" s="68"/>
      <c r="LID7" s="68"/>
      <c r="LIE7" s="68"/>
      <c r="LIF7" s="68"/>
      <c r="LIG7" s="68"/>
      <c r="LIH7" s="68"/>
      <c r="LII7" s="68"/>
      <c r="LIJ7" s="68"/>
      <c r="LIK7" s="68"/>
      <c r="LIL7" s="68"/>
      <c r="LIM7" s="68"/>
      <c r="LIN7" s="68"/>
      <c r="LIO7" s="68"/>
      <c r="LIP7" s="68"/>
      <c r="LIQ7" s="68"/>
      <c r="LIR7" s="68"/>
      <c r="LIS7" s="68"/>
      <c r="LIT7" s="68"/>
      <c r="LIU7" s="68"/>
      <c r="LIV7" s="68"/>
      <c r="LIW7" s="68"/>
      <c r="LIX7" s="68"/>
      <c r="LIY7" s="68"/>
      <c r="LIZ7" s="68"/>
      <c r="LJA7" s="68"/>
      <c r="LJB7" s="68"/>
      <c r="LJC7" s="68"/>
      <c r="LJD7" s="68"/>
      <c r="LJE7" s="68"/>
      <c r="LJF7" s="68"/>
      <c r="LJG7" s="68"/>
      <c r="LJH7" s="68"/>
      <c r="LJI7" s="68"/>
      <c r="LJJ7" s="68"/>
      <c r="LJK7" s="68"/>
      <c r="LJL7" s="68"/>
      <c r="LJM7" s="68"/>
      <c r="LJN7" s="68"/>
      <c r="LJO7" s="68"/>
      <c r="LJP7" s="68"/>
      <c r="LJQ7" s="68"/>
      <c r="LJR7" s="68"/>
      <c r="LJS7" s="68"/>
      <c r="LJT7" s="68"/>
      <c r="LJU7" s="68"/>
      <c r="LJV7" s="68"/>
      <c r="LJW7" s="68"/>
      <c r="LJX7" s="68"/>
      <c r="LJY7" s="68"/>
      <c r="LJZ7" s="68"/>
      <c r="LKA7" s="68"/>
      <c r="LKB7" s="68"/>
      <c r="LKC7" s="68"/>
      <c r="LKD7" s="68"/>
      <c r="LKE7" s="68"/>
      <c r="LKF7" s="68"/>
      <c r="LKG7" s="68"/>
      <c r="LKH7" s="68"/>
      <c r="LKI7" s="68"/>
      <c r="LKJ7" s="68"/>
      <c r="LKK7" s="68"/>
      <c r="LKL7" s="68"/>
      <c r="LKM7" s="68"/>
      <c r="LKN7" s="68"/>
      <c r="LKO7" s="68"/>
      <c r="LKP7" s="68"/>
      <c r="LKQ7" s="68"/>
      <c r="LKR7" s="68"/>
      <c r="LKS7" s="68"/>
      <c r="LKT7" s="68"/>
      <c r="LKU7" s="68"/>
      <c r="LKV7" s="68"/>
      <c r="LKW7" s="68"/>
      <c r="LKX7" s="68"/>
      <c r="LKY7" s="68"/>
      <c r="LKZ7" s="68"/>
      <c r="LLA7" s="68"/>
      <c r="LLB7" s="68"/>
      <c r="LLC7" s="68"/>
      <c r="LLD7" s="68"/>
      <c r="LLE7" s="68"/>
      <c r="LLF7" s="68"/>
      <c r="LLG7" s="68"/>
      <c r="LLH7" s="68"/>
      <c r="LLI7" s="68"/>
      <c r="LLJ7" s="68"/>
      <c r="LLK7" s="68"/>
      <c r="LLL7" s="68"/>
      <c r="LLM7" s="68"/>
      <c r="LLN7" s="68"/>
      <c r="LLO7" s="68"/>
      <c r="LLP7" s="68"/>
      <c r="LLQ7" s="68"/>
      <c r="LLR7" s="68"/>
      <c r="LLS7" s="68"/>
      <c r="LLT7" s="68"/>
      <c r="LLU7" s="68"/>
      <c r="LLV7" s="68"/>
      <c r="LLW7" s="68"/>
      <c r="LLX7" s="68"/>
      <c r="LLY7" s="68"/>
      <c r="LLZ7" s="68"/>
      <c r="LMA7" s="68"/>
      <c r="LMB7" s="68"/>
      <c r="LMC7" s="68"/>
      <c r="LMD7" s="68"/>
      <c r="LME7" s="68"/>
      <c r="LMF7" s="68"/>
      <c r="LMG7" s="68"/>
      <c r="LMH7" s="68"/>
      <c r="LMI7" s="68"/>
      <c r="LMJ7" s="68"/>
      <c r="LMK7" s="68"/>
      <c r="LML7" s="68"/>
      <c r="LMM7" s="68"/>
      <c r="LMN7" s="68"/>
      <c r="LMO7" s="68"/>
      <c r="LMP7" s="68"/>
      <c r="LMQ7" s="68"/>
      <c r="LMR7" s="68"/>
      <c r="LMS7" s="68"/>
      <c r="LMT7" s="68"/>
      <c r="LMU7" s="68"/>
      <c r="LMV7" s="68"/>
      <c r="LMW7" s="68"/>
      <c r="LMX7" s="68"/>
      <c r="LMY7" s="68"/>
      <c r="LMZ7" s="68"/>
      <c r="LNA7" s="68"/>
      <c r="LNB7" s="68"/>
      <c r="LNC7" s="68"/>
      <c r="LND7" s="68"/>
      <c r="LNE7" s="68"/>
      <c r="LNF7" s="68"/>
      <c r="LNG7" s="68"/>
      <c r="LNH7" s="68"/>
      <c r="LNI7" s="68"/>
      <c r="LNJ7" s="68"/>
      <c r="LNK7" s="68"/>
      <c r="LNL7" s="68"/>
      <c r="LNM7" s="68"/>
      <c r="LNN7" s="68"/>
      <c r="LNO7" s="68"/>
      <c r="LNP7" s="68"/>
      <c r="LNQ7" s="68"/>
      <c r="LNR7" s="68"/>
      <c r="LNS7" s="68"/>
      <c r="LNT7" s="68"/>
      <c r="LNU7" s="68"/>
      <c r="LNV7" s="68"/>
      <c r="LNW7" s="68"/>
      <c r="LNX7" s="68"/>
      <c r="LNY7" s="68"/>
      <c r="LNZ7" s="68"/>
      <c r="LOA7" s="68"/>
      <c r="LOB7" s="68"/>
      <c r="LOC7" s="68"/>
      <c r="LOD7" s="68"/>
      <c r="LOE7" s="68"/>
      <c r="LOF7" s="68"/>
      <c r="LOG7" s="68"/>
      <c r="LOH7" s="68"/>
      <c r="LOI7" s="68"/>
      <c r="LOJ7" s="68"/>
      <c r="LOK7" s="68"/>
      <c r="LOL7" s="68"/>
      <c r="LOM7" s="68"/>
      <c r="LON7" s="68"/>
      <c r="LOO7" s="68"/>
      <c r="LOP7" s="68"/>
      <c r="LOQ7" s="68"/>
      <c r="LOR7" s="68"/>
      <c r="LOS7" s="68"/>
      <c r="LOT7" s="68"/>
      <c r="LOU7" s="68"/>
      <c r="LOV7" s="68"/>
      <c r="LOW7" s="68"/>
      <c r="LOX7" s="68"/>
      <c r="LOY7" s="68"/>
      <c r="LOZ7" s="68"/>
      <c r="LPA7" s="68"/>
      <c r="LPB7" s="68"/>
      <c r="LPC7" s="68"/>
      <c r="LPD7" s="68"/>
      <c r="LPE7" s="68"/>
      <c r="LPF7" s="68"/>
      <c r="LPG7" s="68"/>
      <c r="LPH7" s="68"/>
      <c r="LPI7" s="68"/>
      <c r="LPJ7" s="68"/>
      <c r="LPK7" s="68"/>
      <c r="LPL7" s="68"/>
      <c r="LPM7" s="68"/>
      <c r="LPN7" s="68"/>
      <c r="LPO7" s="68"/>
      <c r="LPP7" s="68"/>
      <c r="LPQ7" s="68"/>
      <c r="LPR7" s="68"/>
      <c r="LPS7" s="68"/>
      <c r="LPT7" s="68"/>
      <c r="LPU7" s="68"/>
      <c r="LPV7" s="68"/>
      <c r="LPW7" s="68"/>
      <c r="LPX7" s="68"/>
      <c r="LPY7" s="68"/>
      <c r="LPZ7" s="68"/>
      <c r="LQA7" s="68"/>
      <c r="LQB7" s="68"/>
      <c r="LQC7" s="68"/>
      <c r="LQD7" s="68"/>
      <c r="LQE7" s="68"/>
      <c r="LQF7" s="68"/>
      <c r="LQG7" s="68"/>
      <c r="LQH7" s="68"/>
      <c r="LQI7" s="68"/>
      <c r="LQJ7" s="68"/>
      <c r="LQK7" s="68"/>
      <c r="LQL7" s="68"/>
      <c r="LQM7" s="68"/>
      <c r="LQN7" s="68"/>
      <c r="LQO7" s="68"/>
      <c r="LQP7" s="68"/>
      <c r="LQQ7" s="68"/>
      <c r="LQR7" s="68"/>
      <c r="LQS7" s="68"/>
      <c r="LQT7" s="68"/>
      <c r="LQU7" s="68"/>
      <c r="LQV7" s="68"/>
      <c r="LQW7" s="68"/>
      <c r="LQX7" s="68"/>
      <c r="LQY7" s="68"/>
      <c r="LQZ7" s="68"/>
      <c r="LRA7" s="68"/>
      <c r="LRB7" s="68"/>
      <c r="LRC7" s="68"/>
      <c r="LRD7" s="68"/>
      <c r="LRE7" s="68"/>
      <c r="LRF7" s="68"/>
      <c r="LRG7" s="68"/>
      <c r="LRH7" s="68"/>
      <c r="LRI7" s="68"/>
      <c r="LRJ7" s="68"/>
      <c r="LRK7" s="68"/>
      <c r="LRL7" s="68"/>
      <c r="LRM7" s="68"/>
      <c r="LRN7" s="68"/>
      <c r="LRO7" s="68"/>
      <c r="LRP7" s="68"/>
      <c r="LRQ7" s="68"/>
      <c r="LRR7" s="68"/>
      <c r="LRS7" s="68"/>
      <c r="LRT7" s="68"/>
      <c r="LRU7" s="68"/>
      <c r="LRV7" s="68"/>
      <c r="LRW7" s="68"/>
      <c r="LRX7" s="68"/>
      <c r="LRY7" s="68"/>
      <c r="LRZ7" s="68"/>
      <c r="LSA7" s="68"/>
      <c r="LSB7" s="68"/>
      <c r="LSC7" s="68"/>
      <c r="LSD7" s="68"/>
      <c r="LSE7" s="68"/>
      <c r="LSF7" s="68"/>
      <c r="LSG7" s="68"/>
      <c r="LSH7" s="68"/>
      <c r="LSI7" s="68"/>
      <c r="LSJ7" s="68"/>
      <c r="LSK7" s="68"/>
      <c r="LSL7" s="68"/>
      <c r="LSM7" s="68"/>
      <c r="LSN7" s="68"/>
      <c r="LSO7" s="68"/>
      <c r="LSP7" s="68"/>
      <c r="LSQ7" s="68"/>
      <c r="LSR7" s="68"/>
      <c r="LSS7" s="68"/>
      <c r="LST7" s="68"/>
      <c r="LSU7" s="68"/>
      <c r="LSV7" s="68"/>
      <c r="LSW7" s="68"/>
      <c r="LSX7" s="68"/>
      <c r="LSY7" s="68"/>
      <c r="LSZ7" s="68"/>
      <c r="LTA7" s="68"/>
      <c r="LTB7" s="68"/>
      <c r="LTC7" s="68"/>
      <c r="LTD7" s="68"/>
      <c r="LTE7" s="68"/>
      <c r="LTF7" s="68"/>
      <c r="LTG7" s="68"/>
      <c r="LTH7" s="68"/>
      <c r="LTI7" s="68"/>
      <c r="LTJ7" s="68"/>
      <c r="LTK7" s="68"/>
      <c r="LTL7" s="68"/>
      <c r="LTM7" s="68"/>
      <c r="LTN7" s="68"/>
      <c r="LTO7" s="68"/>
      <c r="LTP7" s="68"/>
      <c r="LTQ7" s="68"/>
      <c r="LTR7" s="68"/>
      <c r="LTS7" s="68"/>
      <c r="LTT7" s="68"/>
      <c r="LTU7" s="68"/>
      <c r="LTV7" s="68"/>
      <c r="LTW7" s="68"/>
      <c r="LTX7" s="68"/>
      <c r="LTY7" s="68"/>
      <c r="LTZ7" s="68"/>
      <c r="LUA7" s="68"/>
      <c r="LUB7" s="68"/>
      <c r="LUC7" s="68"/>
      <c r="LUD7" s="68"/>
      <c r="LUE7" s="68"/>
      <c r="LUF7" s="68"/>
      <c r="LUG7" s="68"/>
      <c r="LUH7" s="68"/>
      <c r="LUI7" s="68"/>
      <c r="LUJ7" s="68"/>
      <c r="LUK7" s="68"/>
      <c r="LUL7" s="68"/>
      <c r="LUM7" s="68"/>
      <c r="LUN7" s="68"/>
      <c r="LUO7" s="68"/>
      <c r="LUP7" s="68"/>
      <c r="LUQ7" s="68"/>
      <c r="LUR7" s="68"/>
      <c r="LUS7" s="68"/>
      <c r="LUT7" s="68"/>
      <c r="LUU7" s="68"/>
      <c r="LUV7" s="68"/>
      <c r="LUW7" s="68"/>
      <c r="LUX7" s="68"/>
      <c r="LUY7" s="68"/>
      <c r="LUZ7" s="68"/>
      <c r="LVA7" s="68"/>
      <c r="LVB7" s="68"/>
      <c r="LVC7" s="68"/>
      <c r="LVD7" s="68"/>
      <c r="LVE7" s="68"/>
      <c r="LVF7" s="68"/>
      <c r="LVG7" s="68"/>
      <c r="LVH7" s="68"/>
      <c r="LVI7" s="68"/>
      <c r="LVJ7" s="68"/>
      <c r="LVK7" s="68"/>
      <c r="LVL7" s="68"/>
      <c r="LVM7" s="68"/>
      <c r="LVN7" s="68"/>
      <c r="LVO7" s="68"/>
      <c r="LVP7" s="68"/>
      <c r="LVQ7" s="68"/>
      <c r="LVR7" s="68"/>
      <c r="LVS7" s="68"/>
      <c r="LVT7" s="68"/>
      <c r="LVU7" s="68"/>
      <c r="LVV7" s="68"/>
      <c r="LVW7" s="68"/>
      <c r="LVX7" s="68"/>
      <c r="LVY7" s="68"/>
      <c r="LVZ7" s="68"/>
      <c r="LWA7" s="68"/>
      <c r="LWB7" s="68"/>
      <c r="LWC7" s="68"/>
      <c r="LWD7" s="68"/>
      <c r="LWE7" s="68"/>
      <c r="LWF7" s="68"/>
      <c r="LWG7" s="68"/>
      <c r="LWH7" s="68"/>
      <c r="LWI7" s="68"/>
      <c r="LWJ7" s="68"/>
      <c r="LWK7" s="68"/>
      <c r="LWL7" s="68"/>
      <c r="LWM7" s="68"/>
      <c r="LWN7" s="68"/>
      <c r="LWO7" s="68"/>
      <c r="LWP7" s="68"/>
      <c r="LWQ7" s="68"/>
      <c r="LWR7" s="68"/>
      <c r="LWS7" s="68"/>
      <c r="LWT7" s="68"/>
      <c r="LWU7" s="68"/>
      <c r="LWV7" s="68"/>
      <c r="LWW7" s="68"/>
      <c r="LWX7" s="68"/>
      <c r="LWY7" s="68"/>
      <c r="LWZ7" s="68"/>
      <c r="LXA7" s="68"/>
      <c r="LXB7" s="68"/>
      <c r="LXC7" s="68"/>
      <c r="LXD7" s="68"/>
      <c r="LXE7" s="68"/>
      <c r="LXF7" s="68"/>
      <c r="LXG7" s="68"/>
      <c r="LXH7" s="68"/>
      <c r="LXI7" s="68"/>
      <c r="LXJ7" s="68"/>
      <c r="LXK7" s="68"/>
      <c r="LXL7" s="68"/>
      <c r="LXM7" s="68"/>
      <c r="LXN7" s="68"/>
      <c r="LXO7" s="68"/>
      <c r="LXP7" s="68"/>
      <c r="LXQ7" s="68"/>
      <c r="LXR7" s="68"/>
      <c r="LXS7" s="68"/>
      <c r="LXT7" s="68"/>
      <c r="LXU7" s="68"/>
      <c r="LXV7" s="68"/>
      <c r="LXW7" s="68"/>
      <c r="LXX7" s="68"/>
      <c r="LXY7" s="68"/>
      <c r="LXZ7" s="68"/>
      <c r="LYA7" s="68"/>
      <c r="LYB7" s="68"/>
      <c r="LYC7" s="68"/>
      <c r="LYD7" s="68"/>
      <c r="LYE7" s="68"/>
      <c r="LYF7" s="68"/>
      <c r="LYG7" s="68"/>
      <c r="LYH7" s="68"/>
      <c r="LYI7" s="68"/>
      <c r="LYJ7" s="68"/>
      <c r="LYK7" s="68"/>
      <c r="LYL7" s="68"/>
      <c r="LYM7" s="68"/>
      <c r="LYN7" s="68"/>
      <c r="LYO7" s="68"/>
      <c r="LYP7" s="68"/>
      <c r="LYQ7" s="68"/>
      <c r="LYR7" s="68"/>
      <c r="LYS7" s="68"/>
      <c r="LYT7" s="68"/>
      <c r="LYU7" s="68"/>
      <c r="LYV7" s="68"/>
      <c r="LYW7" s="68"/>
      <c r="LYX7" s="68"/>
      <c r="LYY7" s="68"/>
      <c r="LYZ7" s="68"/>
      <c r="LZA7" s="68"/>
      <c r="LZB7" s="68"/>
      <c r="LZC7" s="68"/>
      <c r="LZD7" s="68"/>
      <c r="LZE7" s="68"/>
      <c r="LZF7" s="68"/>
      <c r="LZG7" s="68"/>
      <c r="LZH7" s="68"/>
      <c r="LZI7" s="68"/>
      <c r="LZJ7" s="68"/>
      <c r="LZK7" s="68"/>
      <c r="LZL7" s="68"/>
      <c r="LZM7" s="68"/>
      <c r="LZN7" s="68"/>
      <c r="LZO7" s="68"/>
      <c r="LZP7" s="68"/>
      <c r="LZQ7" s="68"/>
      <c r="LZR7" s="68"/>
      <c r="LZS7" s="68"/>
      <c r="LZT7" s="68"/>
      <c r="LZU7" s="68"/>
      <c r="LZV7" s="68"/>
      <c r="LZW7" s="68"/>
      <c r="LZX7" s="68"/>
      <c r="LZY7" s="68"/>
      <c r="LZZ7" s="68"/>
      <c r="MAA7" s="68"/>
      <c r="MAB7" s="68"/>
      <c r="MAC7" s="68"/>
      <c r="MAD7" s="68"/>
      <c r="MAE7" s="68"/>
      <c r="MAF7" s="68"/>
      <c r="MAG7" s="68"/>
      <c r="MAH7" s="68"/>
      <c r="MAI7" s="68"/>
      <c r="MAJ7" s="68"/>
      <c r="MAK7" s="68"/>
      <c r="MAL7" s="68"/>
      <c r="MAM7" s="68"/>
      <c r="MAN7" s="68"/>
      <c r="MAO7" s="68"/>
      <c r="MAP7" s="68"/>
      <c r="MAQ7" s="68"/>
      <c r="MAR7" s="68"/>
      <c r="MAS7" s="68"/>
      <c r="MAT7" s="68"/>
      <c r="MAU7" s="68"/>
      <c r="MAV7" s="68"/>
      <c r="MAW7" s="68"/>
      <c r="MAX7" s="68"/>
      <c r="MAY7" s="68"/>
      <c r="MAZ7" s="68"/>
      <c r="MBA7" s="68"/>
      <c r="MBB7" s="68"/>
      <c r="MBC7" s="68"/>
      <c r="MBD7" s="68"/>
      <c r="MBE7" s="68"/>
      <c r="MBF7" s="68"/>
      <c r="MBG7" s="68"/>
      <c r="MBH7" s="68"/>
      <c r="MBI7" s="68"/>
      <c r="MBJ7" s="68"/>
      <c r="MBK7" s="68"/>
      <c r="MBL7" s="68"/>
      <c r="MBM7" s="68"/>
      <c r="MBN7" s="68"/>
      <c r="MBO7" s="68"/>
      <c r="MBP7" s="68"/>
      <c r="MBQ7" s="68"/>
      <c r="MBR7" s="68"/>
      <c r="MBS7" s="68"/>
      <c r="MBT7" s="68"/>
      <c r="MBU7" s="68"/>
      <c r="MBV7" s="68"/>
      <c r="MBW7" s="68"/>
      <c r="MBX7" s="68"/>
      <c r="MBY7" s="68"/>
      <c r="MBZ7" s="68"/>
      <c r="MCA7" s="68"/>
      <c r="MCB7" s="68"/>
      <c r="MCC7" s="68"/>
      <c r="MCD7" s="68"/>
      <c r="MCE7" s="68"/>
      <c r="MCF7" s="68"/>
      <c r="MCG7" s="68"/>
      <c r="MCH7" s="68"/>
      <c r="MCI7" s="68"/>
      <c r="MCJ7" s="68"/>
      <c r="MCK7" s="68"/>
      <c r="MCL7" s="68"/>
      <c r="MCM7" s="68"/>
      <c r="MCN7" s="68"/>
      <c r="MCO7" s="68"/>
      <c r="MCP7" s="68"/>
      <c r="MCQ7" s="68"/>
      <c r="MCR7" s="68"/>
      <c r="MCS7" s="68"/>
      <c r="MCT7" s="68"/>
      <c r="MCU7" s="68"/>
      <c r="MCV7" s="68"/>
      <c r="MCW7" s="68"/>
      <c r="MCX7" s="68"/>
      <c r="MCY7" s="68"/>
      <c r="MCZ7" s="68"/>
      <c r="MDA7" s="68"/>
      <c r="MDB7" s="68"/>
      <c r="MDC7" s="68"/>
      <c r="MDD7" s="68"/>
      <c r="MDE7" s="68"/>
      <c r="MDF7" s="68"/>
      <c r="MDG7" s="68"/>
      <c r="MDH7" s="68"/>
      <c r="MDI7" s="68"/>
      <c r="MDJ7" s="68"/>
      <c r="MDK7" s="68"/>
      <c r="MDL7" s="68"/>
      <c r="MDM7" s="68"/>
      <c r="MDN7" s="68"/>
      <c r="MDO7" s="68"/>
      <c r="MDP7" s="68"/>
      <c r="MDQ7" s="68"/>
      <c r="MDR7" s="68"/>
      <c r="MDS7" s="68"/>
      <c r="MDT7" s="68"/>
      <c r="MDU7" s="68"/>
      <c r="MDV7" s="68"/>
      <c r="MDW7" s="68"/>
      <c r="MDX7" s="68"/>
      <c r="MDY7" s="68"/>
      <c r="MDZ7" s="68"/>
      <c r="MEA7" s="68"/>
      <c r="MEB7" s="68"/>
      <c r="MEC7" s="68"/>
      <c r="MED7" s="68"/>
      <c r="MEE7" s="68"/>
      <c r="MEF7" s="68"/>
      <c r="MEG7" s="68"/>
      <c r="MEH7" s="68"/>
      <c r="MEI7" s="68"/>
      <c r="MEJ7" s="68"/>
      <c r="MEK7" s="68"/>
      <c r="MEL7" s="68"/>
      <c r="MEM7" s="68"/>
      <c r="MEN7" s="68"/>
      <c r="MEO7" s="68"/>
      <c r="MEP7" s="68"/>
      <c r="MEQ7" s="68"/>
      <c r="MER7" s="68"/>
      <c r="MES7" s="68"/>
      <c r="MET7" s="68"/>
      <c r="MEU7" s="68"/>
      <c r="MEV7" s="68"/>
      <c r="MEW7" s="68"/>
      <c r="MEX7" s="68"/>
      <c r="MEY7" s="68"/>
      <c r="MEZ7" s="68"/>
      <c r="MFA7" s="68"/>
      <c r="MFB7" s="68"/>
      <c r="MFC7" s="68"/>
      <c r="MFD7" s="68"/>
      <c r="MFE7" s="68"/>
      <c r="MFF7" s="68"/>
      <c r="MFG7" s="68"/>
      <c r="MFH7" s="68"/>
      <c r="MFI7" s="68"/>
      <c r="MFJ7" s="68"/>
      <c r="MFK7" s="68"/>
      <c r="MFL7" s="68"/>
      <c r="MFM7" s="68"/>
      <c r="MFN7" s="68"/>
      <c r="MFO7" s="68"/>
      <c r="MFP7" s="68"/>
      <c r="MFQ7" s="68"/>
      <c r="MFR7" s="68"/>
      <c r="MFS7" s="68"/>
      <c r="MFT7" s="68"/>
      <c r="MFU7" s="68"/>
      <c r="MFV7" s="68"/>
      <c r="MFW7" s="68"/>
      <c r="MFX7" s="68"/>
      <c r="MFY7" s="68"/>
      <c r="MFZ7" s="68"/>
      <c r="MGA7" s="68"/>
      <c r="MGB7" s="68"/>
      <c r="MGC7" s="68"/>
      <c r="MGD7" s="68"/>
      <c r="MGE7" s="68"/>
      <c r="MGF7" s="68"/>
      <c r="MGG7" s="68"/>
      <c r="MGH7" s="68"/>
      <c r="MGI7" s="68"/>
      <c r="MGJ7" s="68"/>
      <c r="MGK7" s="68"/>
      <c r="MGL7" s="68"/>
      <c r="MGM7" s="68"/>
      <c r="MGN7" s="68"/>
      <c r="MGO7" s="68"/>
      <c r="MGP7" s="68"/>
      <c r="MGQ7" s="68"/>
      <c r="MGR7" s="68"/>
      <c r="MGS7" s="68"/>
      <c r="MGT7" s="68"/>
      <c r="MGU7" s="68"/>
      <c r="MGV7" s="68"/>
      <c r="MGW7" s="68"/>
      <c r="MGX7" s="68"/>
      <c r="MGY7" s="68"/>
      <c r="MGZ7" s="68"/>
      <c r="MHA7" s="68"/>
      <c r="MHB7" s="68"/>
      <c r="MHC7" s="68"/>
      <c r="MHD7" s="68"/>
      <c r="MHE7" s="68"/>
      <c r="MHF7" s="68"/>
      <c r="MHG7" s="68"/>
      <c r="MHH7" s="68"/>
      <c r="MHI7" s="68"/>
      <c r="MHJ7" s="68"/>
      <c r="MHK7" s="68"/>
      <c r="MHL7" s="68"/>
      <c r="MHM7" s="68"/>
      <c r="MHN7" s="68"/>
      <c r="MHO7" s="68"/>
      <c r="MHP7" s="68"/>
      <c r="MHQ7" s="68"/>
      <c r="MHR7" s="68"/>
      <c r="MHS7" s="68"/>
      <c r="MHT7" s="68"/>
      <c r="MHU7" s="68"/>
      <c r="MHV7" s="68"/>
      <c r="MHW7" s="68"/>
      <c r="MHX7" s="68"/>
      <c r="MHY7" s="68"/>
      <c r="MHZ7" s="68"/>
      <c r="MIA7" s="68"/>
      <c r="MIB7" s="68"/>
      <c r="MIC7" s="68"/>
      <c r="MID7" s="68"/>
      <c r="MIE7" s="68"/>
      <c r="MIF7" s="68"/>
      <c r="MIG7" s="68"/>
      <c r="MIH7" s="68"/>
      <c r="MII7" s="68"/>
      <c r="MIJ7" s="68"/>
      <c r="MIK7" s="68"/>
      <c r="MIL7" s="68"/>
      <c r="MIM7" s="68"/>
      <c r="MIN7" s="68"/>
      <c r="MIO7" s="68"/>
      <c r="MIP7" s="68"/>
      <c r="MIQ7" s="68"/>
      <c r="MIR7" s="68"/>
      <c r="MIS7" s="68"/>
      <c r="MIT7" s="68"/>
      <c r="MIU7" s="68"/>
      <c r="MIV7" s="68"/>
      <c r="MIW7" s="68"/>
      <c r="MIX7" s="68"/>
      <c r="MIY7" s="68"/>
      <c r="MIZ7" s="68"/>
      <c r="MJA7" s="68"/>
      <c r="MJB7" s="68"/>
      <c r="MJC7" s="68"/>
      <c r="MJD7" s="68"/>
      <c r="MJE7" s="68"/>
      <c r="MJF7" s="68"/>
      <c r="MJG7" s="68"/>
      <c r="MJH7" s="68"/>
      <c r="MJI7" s="68"/>
      <c r="MJJ7" s="68"/>
      <c r="MJK7" s="68"/>
      <c r="MJL7" s="68"/>
      <c r="MJM7" s="68"/>
      <c r="MJN7" s="68"/>
      <c r="MJO7" s="68"/>
      <c r="MJP7" s="68"/>
      <c r="MJQ7" s="68"/>
      <c r="MJR7" s="68"/>
      <c r="MJS7" s="68"/>
      <c r="MJT7" s="68"/>
      <c r="MJU7" s="68"/>
      <c r="MJV7" s="68"/>
      <c r="MJW7" s="68"/>
      <c r="MJX7" s="68"/>
      <c r="MJY7" s="68"/>
      <c r="MJZ7" s="68"/>
      <c r="MKA7" s="68"/>
      <c r="MKB7" s="68"/>
      <c r="MKC7" s="68"/>
      <c r="MKD7" s="68"/>
      <c r="MKE7" s="68"/>
      <c r="MKF7" s="68"/>
      <c r="MKG7" s="68"/>
      <c r="MKH7" s="68"/>
      <c r="MKI7" s="68"/>
      <c r="MKJ7" s="68"/>
      <c r="MKK7" s="68"/>
      <c r="MKL7" s="68"/>
      <c r="MKM7" s="68"/>
      <c r="MKN7" s="68"/>
      <c r="MKO7" s="68"/>
      <c r="MKP7" s="68"/>
      <c r="MKQ7" s="68"/>
      <c r="MKR7" s="68"/>
      <c r="MKS7" s="68"/>
      <c r="MKT7" s="68"/>
      <c r="MKU7" s="68"/>
      <c r="MKV7" s="68"/>
      <c r="MKW7" s="68"/>
      <c r="MKX7" s="68"/>
      <c r="MKY7" s="68"/>
      <c r="MKZ7" s="68"/>
      <c r="MLA7" s="68"/>
      <c r="MLB7" s="68"/>
      <c r="MLC7" s="68"/>
      <c r="MLD7" s="68"/>
      <c r="MLE7" s="68"/>
      <c r="MLF7" s="68"/>
      <c r="MLG7" s="68"/>
      <c r="MLH7" s="68"/>
      <c r="MLI7" s="68"/>
      <c r="MLJ7" s="68"/>
      <c r="MLK7" s="68"/>
      <c r="MLL7" s="68"/>
      <c r="MLM7" s="68"/>
      <c r="MLN7" s="68"/>
      <c r="MLO7" s="68"/>
      <c r="MLP7" s="68"/>
      <c r="MLQ7" s="68"/>
      <c r="MLR7" s="68"/>
      <c r="MLS7" s="68"/>
      <c r="MLT7" s="68"/>
      <c r="MLU7" s="68"/>
      <c r="MLV7" s="68"/>
      <c r="MLW7" s="68"/>
      <c r="MLX7" s="68"/>
      <c r="MLY7" s="68"/>
      <c r="MLZ7" s="68"/>
      <c r="MMA7" s="68"/>
      <c r="MMB7" s="68"/>
      <c r="MMC7" s="68"/>
      <c r="MMD7" s="68"/>
      <c r="MME7" s="68"/>
      <c r="MMF7" s="68"/>
      <c r="MMG7" s="68"/>
      <c r="MMH7" s="68"/>
      <c r="MMI7" s="68"/>
      <c r="MMJ7" s="68"/>
      <c r="MMK7" s="68"/>
      <c r="MML7" s="68"/>
      <c r="MMM7" s="68"/>
      <c r="MMN7" s="68"/>
      <c r="MMO7" s="68"/>
      <c r="MMP7" s="68"/>
      <c r="MMQ7" s="68"/>
      <c r="MMR7" s="68"/>
      <c r="MMS7" s="68"/>
      <c r="MMT7" s="68"/>
      <c r="MMU7" s="68"/>
      <c r="MMV7" s="68"/>
      <c r="MMW7" s="68"/>
      <c r="MMX7" s="68"/>
      <c r="MMY7" s="68"/>
      <c r="MMZ7" s="68"/>
      <c r="MNA7" s="68"/>
      <c r="MNB7" s="68"/>
      <c r="MNC7" s="68"/>
      <c r="MND7" s="68"/>
      <c r="MNE7" s="68"/>
      <c r="MNF7" s="68"/>
      <c r="MNG7" s="68"/>
      <c r="MNH7" s="68"/>
      <c r="MNI7" s="68"/>
      <c r="MNJ7" s="68"/>
      <c r="MNK7" s="68"/>
      <c r="MNL7" s="68"/>
      <c r="MNM7" s="68"/>
      <c r="MNN7" s="68"/>
      <c r="MNO7" s="68"/>
      <c r="MNP7" s="68"/>
      <c r="MNQ7" s="68"/>
      <c r="MNR7" s="68"/>
      <c r="MNS7" s="68"/>
      <c r="MNT7" s="68"/>
      <c r="MNU7" s="68"/>
      <c r="MNV7" s="68"/>
      <c r="MNW7" s="68"/>
      <c r="MNX7" s="68"/>
      <c r="MNY7" s="68"/>
      <c r="MNZ7" s="68"/>
      <c r="MOA7" s="68"/>
      <c r="MOB7" s="68"/>
      <c r="MOC7" s="68"/>
      <c r="MOD7" s="68"/>
      <c r="MOE7" s="68"/>
      <c r="MOF7" s="68"/>
      <c r="MOG7" s="68"/>
      <c r="MOH7" s="68"/>
      <c r="MOI7" s="68"/>
      <c r="MOJ7" s="68"/>
      <c r="MOK7" s="68"/>
      <c r="MOL7" s="68"/>
      <c r="MOM7" s="68"/>
      <c r="MON7" s="68"/>
      <c r="MOO7" s="68"/>
      <c r="MOP7" s="68"/>
      <c r="MOQ7" s="68"/>
      <c r="MOR7" s="68"/>
      <c r="MOS7" s="68"/>
      <c r="MOT7" s="68"/>
      <c r="MOU7" s="68"/>
      <c r="MOV7" s="68"/>
      <c r="MOW7" s="68"/>
      <c r="MOX7" s="68"/>
      <c r="MOY7" s="68"/>
      <c r="MOZ7" s="68"/>
      <c r="MPA7" s="68"/>
      <c r="MPB7" s="68"/>
      <c r="MPC7" s="68"/>
      <c r="MPD7" s="68"/>
      <c r="MPE7" s="68"/>
      <c r="MPF7" s="68"/>
      <c r="MPG7" s="68"/>
      <c r="MPH7" s="68"/>
      <c r="MPI7" s="68"/>
      <c r="MPJ7" s="68"/>
      <c r="MPK7" s="68"/>
      <c r="MPL7" s="68"/>
      <c r="MPM7" s="68"/>
      <c r="MPN7" s="68"/>
      <c r="MPO7" s="68"/>
      <c r="MPP7" s="68"/>
      <c r="MPQ7" s="68"/>
      <c r="MPR7" s="68"/>
      <c r="MPS7" s="68"/>
      <c r="MPT7" s="68"/>
      <c r="MPU7" s="68"/>
      <c r="MPV7" s="68"/>
      <c r="MPW7" s="68"/>
      <c r="MPX7" s="68"/>
      <c r="MPY7" s="68"/>
      <c r="MPZ7" s="68"/>
      <c r="MQA7" s="68"/>
      <c r="MQB7" s="68"/>
      <c r="MQC7" s="68"/>
      <c r="MQD7" s="68"/>
      <c r="MQE7" s="68"/>
      <c r="MQF7" s="68"/>
      <c r="MQG7" s="68"/>
      <c r="MQH7" s="68"/>
      <c r="MQI7" s="68"/>
      <c r="MQJ7" s="68"/>
      <c r="MQK7" s="68"/>
      <c r="MQL7" s="68"/>
      <c r="MQM7" s="68"/>
      <c r="MQN7" s="68"/>
      <c r="MQO7" s="68"/>
      <c r="MQP7" s="68"/>
      <c r="MQQ7" s="68"/>
      <c r="MQR7" s="68"/>
      <c r="MQS7" s="68"/>
      <c r="MQT7" s="68"/>
      <c r="MQU7" s="68"/>
      <c r="MQV7" s="68"/>
      <c r="MQW7" s="68"/>
      <c r="MQX7" s="68"/>
      <c r="MQY7" s="68"/>
      <c r="MQZ7" s="68"/>
      <c r="MRA7" s="68"/>
      <c r="MRB7" s="68"/>
      <c r="MRC7" s="68"/>
      <c r="MRD7" s="68"/>
      <c r="MRE7" s="68"/>
      <c r="MRF7" s="68"/>
      <c r="MRG7" s="68"/>
      <c r="MRH7" s="68"/>
      <c r="MRI7" s="68"/>
      <c r="MRJ7" s="68"/>
      <c r="MRK7" s="68"/>
      <c r="MRL7" s="68"/>
      <c r="MRM7" s="68"/>
      <c r="MRN7" s="68"/>
      <c r="MRO7" s="68"/>
      <c r="MRP7" s="68"/>
      <c r="MRQ7" s="68"/>
      <c r="MRR7" s="68"/>
      <c r="MRS7" s="68"/>
      <c r="MRT7" s="68"/>
      <c r="MRU7" s="68"/>
      <c r="MRV7" s="68"/>
      <c r="MRW7" s="68"/>
      <c r="MRX7" s="68"/>
      <c r="MRY7" s="68"/>
      <c r="MRZ7" s="68"/>
      <c r="MSA7" s="68"/>
      <c r="MSB7" s="68"/>
      <c r="MSC7" s="68"/>
      <c r="MSD7" s="68"/>
      <c r="MSE7" s="68"/>
      <c r="MSF7" s="68"/>
      <c r="MSG7" s="68"/>
      <c r="MSH7" s="68"/>
      <c r="MSI7" s="68"/>
      <c r="MSJ7" s="68"/>
      <c r="MSK7" s="68"/>
      <c r="MSL7" s="68"/>
      <c r="MSM7" s="68"/>
      <c r="MSN7" s="68"/>
      <c r="MSO7" s="68"/>
      <c r="MSP7" s="68"/>
      <c r="MSQ7" s="68"/>
      <c r="MSR7" s="68"/>
      <c r="MSS7" s="68"/>
      <c r="MST7" s="68"/>
      <c r="MSU7" s="68"/>
      <c r="MSV7" s="68"/>
      <c r="MSW7" s="68"/>
      <c r="MSX7" s="68"/>
      <c r="MSY7" s="68"/>
      <c r="MSZ7" s="68"/>
      <c r="MTA7" s="68"/>
      <c r="MTB7" s="68"/>
      <c r="MTC7" s="68"/>
      <c r="MTD7" s="68"/>
      <c r="MTE7" s="68"/>
      <c r="MTF7" s="68"/>
      <c r="MTG7" s="68"/>
      <c r="MTH7" s="68"/>
      <c r="MTI7" s="68"/>
      <c r="MTJ7" s="68"/>
      <c r="MTK7" s="68"/>
      <c r="MTL7" s="68"/>
      <c r="MTM7" s="68"/>
      <c r="MTN7" s="68"/>
      <c r="MTO7" s="68"/>
      <c r="MTP7" s="68"/>
      <c r="MTQ7" s="68"/>
      <c r="MTR7" s="68"/>
      <c r="MTS7" s="68"/>
      <c r="MTT7" s="68"/>
      <c r="MTU7" s="68"/>
      <c r="MTV7" s="68"/>
      <c r="MTW7" s="68"/>
      <c r="MTX7" s="68"/>
      <c r="MTY7" s="68"/>
      <c r="MTZ7" s="68"/>
      <c r="MUA7" s="68"/>
      <c r="MUB7" s="68"/>
      <c r="MUC7" s="68"/>
      <c r="MUD7" s="68"/>
      <c r="MUE7" s="68"/>
      <c r="MUF7" s="68"/>
      <c r="MUG7" s="68"/>
      <c r="MUH7" s="68"/>
      <c r="MUI7" s="68"/>
      <c r="MUJ7" s="68"/>
      <c r="MUK7" s="68"/>
      <c r="MUL7" s="68"/>
      <c r="MUM7" s="68"/>
      <c r="MUN7" s="68"/>
      <c r="MUO7" s="68"/>
      <c r="MUP7" s="68"/>
      <c r="MUQ7" s="68"/>
      <c r="MUR7" s="68"/>
      <c r="MUS7" s="68"/>
      <c r="MUT7" s="68"/>
      <c r="MUU7" s="68"/>
      <c r="MUV7" s="68"/>
      <c r="MUW7" s="68"/>
      <c r="MUX7" s="68"/>
      <c r="MUY7" s="68"/>
      <c r="MUZ7" s="68"/>
      <c r="MVA7" s="68"/>
      <c r="MVB7" s="68"/>
      <c r="MVC7" s="68"/>
      <c r="MVD7" s="68"/>
      <c r="MVE7" s="68"/>
      <c r="MVF7" s="68"/>
      <c r="MVG7" s="68"/>
      <c r="MVH7" s="68"/>
      <c r="MVI7" s="68"/>
      <c r="MVJ7" s="68"/>
      <c r="MVK7" s="68"/>
      <c r="MVL7" s="68"/>
      <c r="MVM7" s="68"/>
      <c r="MVN7" s="68"/>
      <c r="MVO7" s="68"/>
      <c r="MVP7" s="68"/>
      <c r="MVQ7" s="68"/>
      <c r="MVR7" s="68"/>
      <c r="MVS7" s="68"/>
      <c r="MVT7" s="68"/>
      <c r="MVU7" s="68"/>
      <c r="MVV7" s="68"/>
      <c r="MVW7" s="68"/>
      <c r="MVX7" s="68"/>
      <c r="MVY7" s="68"/>
      <c r="MVZ7" s="68"/>
      <c r="MWA7" s="68"/>
      <c r="MWB7" s="68"/>
      <c r="MWC7" s="68"/>
      <c r="MWD7" s="68"/>
      <c r="MWE7" s="68"/>
      <c r="MWF7" s="68"/>
      <c r="MWG7" s="68"/>
      <c r="MWH7" s="68"/>
      <c r="MWI7" s="68"/>
      <c r="MWJ7" s="68"/>
      <c r="MWK7" s="68"/>
      <c r="MWL7" s="68"/>
      <c r="MWM7" s="68"/>
      <c r="MWN7" s="68"/>
      <c r="MWO7" s="68"/>
      <c r="MWP7" s="68"/>
      <c r="MWQ7" s="68"/>
      <c r="MWR7" s="68"/>
      <c r="MWS7" s="68"/>
      <c r="MWT7" s="68"/>
      <c r="MWU7" s="68"/>
      <c r="MWV7" s="68"/>
      <c r="MWW7" s="68"/>
      <c r="MWX7" s="68"/>
      <c r="MWY7" s="68"/>
      <c r="MWZ7" s="68"/>
      <c r="MXA7" s="68"/>
      <c r="MXB7" s="68"/>
      <c r="MXC7" s="68"/>
      <c r="MXD7" s="68"/>
      <c r="MXE7" s="68"/>
      <c r="MXF7" s="68"/>
      <c r="MXG7" s="68"/>
      <c r="MXH7" s="68"/>
      <c r="MXI7" s="68"/>
      <c r="MXJ7" s="68"/>
      <c r="MXK7" s="68"/>
      <c r="MXL7" s="68"/>
      <c r="MXM7" s="68"/>
      <c r="MXN7" s="68"/>
      <c r="MXO7" s="68"/>
      <c r="MXP7" s="68"/>
      <c r="MXQ7" s="68"/>
      <c r="MXR7" s="68"/>
      <c r="MXS7" s="68"/>
      <c r="MXT7" s="68"/>
      <c r="MXU7" s="68"/>
      <c r="MXV7" s="68"/>
      <c r="MXW7" s="68"/>
      <c r="MXX7" s="68"/>
      <c r="MXY7" s="68"/>
      <c r="MXZ7" s="68"/>
      <c r="MYA7" s="68"/>
      <c r="MYB7" s="68"/>
      <c r="MYC7" s="68"/>
      <c r="MYD7" s="68"/>
      <c r="MYE7" s="68"/>
      <c r="MYF7" s="68"/>
      <c r="MYG7" s="68"/>
      <c r="MYH7" s="68"/>
      <c r="MYI7" s="68"/>
      <c r="MYJ7" s="68"/>
      <c r="MYK7" s="68"/>
      <c r="MYL7" s="68"/>
      <c r="MYM7" s="68"/>
      <c r="MYN7" s="68"/>
      <c r="MYO7" s="68"/>
      <c r="MYP7" s="68"/>
      <c r="MYQ7" s="68"/>
      <c r="MYR7" s="68"/>
      <c r="MYS7" s="68"/>
      <c r="MYT7" s="68"/>
      <c r="MYU7" s="68"/>
      <c r="MYV7" s="68"/>
      <c r="MYW7" s="68"/>
      <c r="MYX7" s="68"/>
      <c r="MYY7" s="68"/>
      <c r="MYZ7" s="68"/>
      <c r="MZA7" s="68"/>
      <c r="MZB7" s="68"/>
      <c r="MZC7" s="68"/>
      <c r="MZD7" s="68"/>
      <c r="MZE7" s="68"/>
      <c r="MZF7" s="68"/>
      <c r="MZG7" s="68"/>
      <c r="MZH7" s="68"/>
      <c r="MZI7" s="68"/>
      <c r="MZJ7" s="68"/>
      <c r="MZK7" s="68"/>
      <c r="MZL7" s="68"/>
      <c r="MZM7" s="68"/>
      <c r="MZN7" s="68"/>
      <c r="MZO7" s="68"/>
      <c r="MZP7" s="68"/>
      <c r="MZQ7" s="68"/>
      <c r="MZR7" s="68"/>
      <c r="MZS7" s="68"/>
      <c r="MZT7" s="68"/>
      <c r="MZU7" s="68"/>
      <c r="MZV7" s="68"/>
      <c r="MZW7" s="68"/>
      <c r="MZX7" s="68"/>
      <c r="MZY7" s="68"/>
      <c r="MZZ7" s="68"/>
      <c r="NAA7" s="68"/>
      <c r="NAB7" s="68"/>
      <c r="NAC7" s="68"/>
      <c r="NAD7" s="68"/>
      <c r="NAE7" s="68"/>
      <c r="NAF7" s="68"/>
      <c r="NAG7" s="68"/>
      <c r="NAH7" s="68"/>
      <c r="NAI7" s="68"/>
      <c r="NAJ7" s="68"/>
      <c r="NAK7" s="68"/>
      <c r="NAL7" s="68"/>
      <c r="NAM7" s="68"/>
      <c r="NAN7" s="68"/>
      <c r="NAO7" s="68"/>
      <c r="NAP7" s="68"/>
      <c r="NAQ7" s="68"/>
      <c r="NAR7" s="68"/>
      <c r="NAS7" s="68"/>
      <c r="NAT7" s="68"/>
      <c r="NAU7" s="68"/>
      <c r="NAV7" s="68"/>
      <c r="NAW7" s="68"/>
      <c r="NAX7" s="68"/>
      <c r="NAY7" s="68"/>
      <c r="NAZ7" s="68"/>
      <c r="NBA7" s="68"/>
      <c r="NBB7" s="68"/>
      <c r="NBC7" s="68"/>
      <c r="NBD7" s="68"/>
      <c r="NBE7" s="68"/>
      <c r="NBF7" s="68"/>
      <c r="NBG7" s="68"/>
      <c r="NBH7" s="68"/>
      <c r="NBI7" s="68"/>
      <c r="NBJ7" s="68"/>
      <c r="NBK7" s="68"/>
      <c r="NBL7" s="68"/>
      <c r="NBM7" s="68"/>
      <c r="NBN7" s="68"/>
      <c r="NBO7" s="68"/>
      <c r="NBP7" s="68"/>
      <c r="NBQ7" s="68"/>
      <c r="NBR7" s="68"/>
      <c r="NBS7" s="68"/>
      <c r="NBT7" s="68"/>
      <c r="NBU7" s="68"/>
      <c r="NBV7" s="68"/>
      <c r="NBW7" s="68"/>
      <c r="NBX7" s="68"/>
      <c r="NBY7" s="68"/>
      <c r="NBZ7" s="68"/>
      <c r="NCA7" s="68"/>
      <c r="NCB7" s="68"/>
      <c r="NCC7" s="68"/>
      <c r="NCD7" s="68"/>
      <c r="NCE7" s="68"/>
      <c r="NCF7" s="68"/>
      <c r="NCG7" s="68"/>
      <c r="NCH7" s="68"/>
      <c r="NCI7" s="68"/>
      <c r="NCJ7" s="68"/>
      <c r="NCK7" s="68"/>
      <c r="NCL7" s="68"/>
      <c r="NCM7" s="68"/>
      <c r="NCN7" s="68"/>
      <c r="NCO7" s="68"/>
      <c r="NCP7" s="68"/>
      <c r="NCQ7" s="68"/>
      <c r="NCR7" s="68"/>
      <c r="NCS7" s="68"/>
      <c r="NCT7" s="68"/>
      <c r="NCU7" s="68"/>
      <c r="NCV7" s="68"/>
      <c r="NCW7" s="68"/>
      <c r="NCX7" s="68"/>
      <c r="NCY7" s="68"/>
      <c r="NCZ7" s="68"/>
      <c r="NDA7" s="68"/>
      <c r="NDB7" s="68"/>
      <c r="NDC7" s="68"/>
      <c r="NDD7" s="68"/>
      <c r="NDE7" s="68"/>
      <c r="NDF7" s="68"/>
      <c r="NDG7" s="68"/>
      <c r="NDH7" s="68"/>
      <c r="NDI7" s="68"/>
      <c r="NDJ7" s="68"/>
      <c r="NDK7" s="68"/>
      <c r="NDL7" s="68"/>
      <c r="NDM7" s="68"/>
      <c r="NDN7" s="68"/>
      <c r="NDO7" s="68"/>
      <c r="NDP7" s="68"/>
      <c r="NDQ7" s="68"/>
      <c r="NDR7" s="68"/>
      <c r="NDS7" s="68"/>
      <c r="NDT7" s="68"/>
      <c r="NDU7" s="68"/>
      <c r="NDV7" s="68"/>
      <c r="NDW7" s="68"/>
      <c r="NDX7" s="68"/>
      <c r="NDY7" s="68"/>
      <c r="NDZ7" s="68"/>
      <c r="NEA7" s="68"/>
      <c r="NEB7" s="68"/>
      <c r="NEC7" s="68"/>
      <c r="NED7" s="68"/>
      <c r="NEE7" s="68"/>
      <c r="NEF7" s="68"/>
      <c r="NEG7" s="68"/>
      <c r="NEH7" s="68"/>
      <c r="NEI7" s="68"/>
      <c r="NEJ7" s="68"/>
      <c r="NEK7" s="68"/>
      <c r="NEL7" s="68"/>
      <c r="NEM7" s="68"/>
      <c r="NEN7" s="68"/>
      <c r="NEO7" s="68"/>
      <c r="NEP7" s="68"/>
      <c r="NEQ7" s="68"/>
      <c r="NER7" s="68"/>
      <c r="NES7" s="68"/>
      <c r="NET7" s="68"/>
      <c r="NEU7" s="68"/>
      <c r="NEV7" s="68"/>
      <c r="NEW7" s="68"/>
      <c r="NEX7" s="68"/>
      <c r="NEY7" s="68"/>
      <c r="NEZ7" s="68"/>
      <c r="NFA7" s="68"/>
      <c r="NFB7" s="68"/>
      <c r="NFC7" s="68"/>
      <c r="NFD7" s="68"/>
      <c r="NFE7" s="68"/>
      <c r="NFF7" s="68"/>
      <c r="NFG7" s="68"/>
      <c r="NFH7" s="68"/>
      <c r="NFI7" s="68"/>
      <c r="NFJ7" s="68"/>
      <c r="NFK7" s="68"/>
      <c r="NFL7" s="68"/>
      <c r="NFM7" s="68"/>
      <c r="NFN7" s="68"/>
      <c r="NFO7" s="68"/>
      <c r="NFP7" s="68"/>
      <c r="NFQ7" s="68"/>
      <c r="NFR7" s="68"/>
      <c r="NFS7" s="68"/>
      <c r="NFT7" s="68"/>
      <c r="NFU7" s="68"/>
      <c r="NFV7" s="68"/>
      <c r="NFW7" s="68"/>
      <c r="NFX7" s="68"/>
      <c r="NFY7" s="68"/>
      <c r="NFZ7" s="68"/>
      <c r="NGA7" s="68"/>
      <c r="NGB7" s="68"/>
      <c r="NGC7" s="68"/>
      <c r="NGD7" s="68"/>
      <c r="NGE7" s="68"/>
      <c r="NGF7" s="68"/>
      <c r="NGG7" s="68"/>
      <c r="NGH7" s="68"/>
      <c r="NGI7" s="68"/>
      <c r="NGJ7" s="68"/>
      <c r="NGK7" s="68"/>
      <c r="NGL7" s="68"/>
      <c r="NGM7" s="68"/>
      <c r="NGN7" s="68"/>
      <c r="NGO7" s="68"/>
      <c r="NGP7" s="68"/>
      <c r="NGQ7" s="68"/>
      <c r="NGR7" s="68"/>
      <c r="NGS7" s="68"/>
      <c r="NGT7" s="68"/>
      <c r="NGU7" s="68"/>
      <c r="NGV7" s="68"/>
      <c r="NGW7" s="68"/>
      <c r="NGX7" s="68"/>
      <c r="NGY7" s="68"/>
      <c r="NGZ7" s="68"/>
      <c r="NHA7" s="68"/>
      <c r="NHB7" s="68"/>
      <c r="NHC7" s="68"/>
      <c r="NHD7" s="68"/>
      <c r="NHE7" s="68"/>
      <c r="NHF7" s="68"/>
      <c r="NHG7" s="68"/>
      <c r="NHH7" s="68"/>
      <c r="NHI7" s="68"/>
      <c r="NHJ7" s="68"/>
      <c r="NHK7" s="68"/>
      <c r="NHL7" s="68"/>
      <c r="NHM7" s="68"/>
      <c r="NHN7" s="68"/>
      <c r="NHO7" s="68"/>
      <c r="NHP7" s="68"/>
      <c r="NHQ7" s="68"/>
      <c r="NHR7" s="68"/>
      <c r="NHS7" s="68"/>
      <c r="NHT7" s="68"/>
      <c r="NHU7" s="68"/>
      <c r="NHV7" s="68"/>
      <c r="NHW7" s="68"/>
      <c r="NHX7" s="68"/>
      <c r="NHY7" s="68"/>
      <c r="NHZ7" s="68"/>
      <c r="NIA7" s="68"/>
      <c r="NIB7" s="68"/>
      <c r="NIC7" s="68"/>
      <c r="NID7" s="68"/>
      <c r="NIE7" s="68"/>
      <c r="NIF7" s="68"/>
      <c r="NIG7" s="68"/>
      <c r="NIH7" s="68"/>
      <c r="NII7" s="68"/>
      <c r="NIJ7" s="68"/>
      <c r="NIK7" s="68"/>
      <c r="NIL7" s="68"/>
      <c r="NIM7" s="68"/>
      <c r="NIN7" s="68"/>
      <c r="NIO7" s="68"/>
      <c r="NIP7" s="68"/>
      <c r="NIQ7" s="68"/>
      <c r="NIR7" s="68"/>
      <c r="NIS7" s="68"/>
      <c r="NIT7" s="68"/>
      <c r="NIU7" s="68"/>
      <c r="NIV7" s="68"/>
      <c r="NIW7" s="68"/>
      <c r="NIX7" s="68"/>
      <c r="NIY7" s="68"/>
      <c r="NIZ7" s="68"/>
      <c r="NJA7" s="68"/>
      <c r="NJB7" s="68"/>
      <c r="NJC7" s="68"/>
      <c r="NJD7" s="68"/>
      <c r="NJE7" s="68"/>
      <c r="NJF7" s="68"/>
      <c r="NJG7" s="68"/>
      <c r="NJH7" s="68"/>
      <c r="NJI7" s="68"/>
      <c r="NJJ7" s="68"/>
      <c r="NJK7" s="68"/>
      <c r="NJL7" s="68"/>
      <c r="NJM7" s="68"/>
      <c r="NJN7" s="68"/>
      <c r="NJO7" s="68"/>
      <c r="NJP7" s="68"/>
      <c r="NJQ7" s="68"/>
      <c r="NJR7" s="68"/>
      <c r="NJS7" s="68"/>
      <c r="NJT7" s="68"/>
      <c r="NJU7" s="68"/>
      <c r="NJV7" s="68"/>
      <c r="NJW7" s="68"/>
      <c r="NJX7" s="68"/>
      <c r="NJY7" s="68"/>
      <c r="NJZ7" s="68"/>
      <c r="NKA7" s="68"/>
      <c r="NKB7" s="68"/>
      <c r="NKC7" s="68"/>
      <c r="NKD7" s="68"/>
      <c r="NKE7" s="68"/>
      <c r="NKF7" s="68"/>
      <c r="NKG7" s="68"/>
      <c r="NKH7" s="68"/>
      <c r="NKI7" s="68"/>
      <c r="NKJ7" s="68"/>
      <c r="NKK7" s="68"/>
      <c r="NKL7" s="68"/>
      <c r="NKM7" s="68"/>
      <c r="NKN7" s="68"/>
      <c r="NKO7" s="68"/>
      <c r="NKP7" s="68"/>
      <c r="NKQ7" s="68"/>
      <c r="NKR7" s="68"/>
      <c r="NKS7" s="68"/>
      <c r="NKT7" s="68"/>
      <c r="NKU7" s="68"/>
      <c r="NKV7" s="68"/>
      <c r="NKW7" s="68"/>
      <c r="NKX7" s="68"/>
      <c r="NKY7" s="68"/>
      <c r="NKZ7" s="68"/>
      <c r="NLA7" s="68"/>
      <c r="NLB7" s="68"/>
      <c r="NLC7" s="68"/>
      <c r="NLD7" s="68"/>
      <c r="NLE7" s="68"/>
      <c r="NLF7" s="68"/>
      <c r="NLG7" s="68"/>
      <c r="NLH7" s="68"/>
      <c r="NLI7" s="68"/>
      <c r="NLJ7" s="68"/>
      <c r="NLK7" s="68"/>
      <c r="NLL7" s="68"/>
      <c r="NLM7" s="68"/>
      <c r="NLN7" s="68"/>
      <c r="NLO7" s="68"/>
      <c r="NLP7" s="68"/>
      <c r="NLQ7" s="68"/>
      <c r="NLR7" s="68"/>
      <c r="NLS7" s="68"/>
      <c r="NLT7" s="68"/>
      <c r="NLU7" s="68"/>
      <c r="NLV7" s="68"/>
      <c r="NLW7" s="68"/>
      <c r="NLX7" s="68"/>
      <c r="NLY7" s="68"/>
      <c r="NLZ7" s="68"/>
      <c r="NMA7" s="68"/>
      <c r="NMB7" s="68"/>
      <c r="NMC7" s="68"/>
      <c r="NMD7" s="68"/>
      <c r="NME7" s="68"/>
      <c r="NMF7" s="68"/>
      <c r="NMG7" s="68"/>
      <c r="NMH7" s="68"/>
      <c r="NMI7" s="68"/>
      <c r="NMJ7" s="68"/>
      <c r="NMK7" s="68"/>
      <c r="NML7" s="68"/>
      <c r="NMM7" s="68"/>
      <c r="NMN7" s="68"/>
      <c r="NMO7" s="68"/>
      <c r="NMP7" s="68"/>
      <c r="NMQ7" s="68"/>
      <c r="NMR7" s="68"/>
      <c r="NMS7" s="68"/>
      <c r="NMT7" s="68"/>
      <c r="NMU7" s="68"/>
      <c r="NMV7" s="68"/>
      <c r="NMW7" s="68"/>
      <c r="NMX7" s="68"/>
      <c r="NMY7" s="68"/>
      <c r="NMZ7" s="68"/>
      <c r="NNA7" s="68"/>
      <c r="NNB7" s="68"/>
      <c r="NNC7" s="68"/>
      <c r="NND7" s="68"/>
      <c r="NNE7" s="68"/>
      <c r="NNF7" s="68"/>
      <c r="NNG7" s="68"/>
      <c r="NNH7" s="68"/>
      <c r="NNI7" s="68"/>
      <c r="NNJ7" s="68"/>
      <c r="NNK7" s="68"/>
      <c r="NNL7" s="68"/>
      <c r="NNM7" s="68"/>
      <c r="NNN7" s="68"/>
      <c r="NNO7" s="68"/>
      <c r="NNP7" s="68"/>
      <c r="NNQ7" s="68"/>
      <c r="NNR7" s="68"/>
      <c r="NNS7" s="68"/>
      <c r="NNT7" s="68"/>
      <c r="NNU7" s="68"/>
      <c r="NNV7" s="68"/>
      <c r="NNW7" s="68"/>
      <c r="NNX7" s="68"/>
      <c r="NNY7" s="68"/>
      <c r="NNZ7" s="68"/>
      <c r="NOA7" s="68"/>
      <c r="NOB7" s="68"/>
      <c r="NOC7" s="68"/>
      <c r="NOD7" s="68"/>
      <c r="NOE7" s="68"/>
      <c r="NOF7" s="68"/>
      <c r="NOG7" s="68"/>
      <c r="NOH7" s="68"/>
      <c r="NOI7" s="68"/>
      <c r="NOJ7" s="68"/>
      <c r="NOK7" s="68"/>
      <c r="NOL7" s="68"/>
      <c r="NOM7" s="68"/>
      <c r="NON7" s="68"/>
      <c r="NOO7" s="68"/>
      <c r="NOP7" s="68"/>
      <c r="NOQ7" s="68"/>
      <c r="NOR7" s="68"/>
      <c r="NOS7" s="68"/>
      <c r="NOT7" s="68"/>
      <c r="NOU7" s="68"/>
      <c r="NOV7" s="68"/>
      <c r="NOW7" s="68"/>
      <c r="NOX7" s="68"/>
      <c r="NOY7" s="68"/>
      <c r="NOZ7" s="68"/>
      <c r="NPA7" s="68"/>
      <c r="NPB7" s="68"/>
      <c r="NPC7" s="68"/>
      <c r="NPD7" s="68"/>
      <c r="NPE7" s="68"/>
      <c r="NPF7" s="68"/>
      <c r="NPG7" s="68"/>
      <c r="NPH7" s="68"/>
      <c r="NPI7" s="68"/>
      <c r="NPJ7" s="68"/>
      <c r="NPK7" s="68"/>
      <c r="NPL7" s="68"/>
      <c r="NPM7" s="68"/>
      <c r="NPN7" s="68"/>
      <c r="NPO7" s="68"/>
      <c r="NPP7" s="68"/>
      <c r="NPQ7" s="68"/>
      <c r="NPR7" s="68"/>
      <c r="NPS7" s="68"/>
      <c r="NPT7" s="68"/>
      <c r="NPU7" s="68"/>
      <c r="NPV7" s="68"/>
      <c r="NPW7" s="68"/>
      <c r="NPX7" s="68"/>
      <c r="NPY7" s="68"/>
      <c r="NPZ7" s="68"/>
      <c r="NQA7" s="68"/>
      <c r="NQB7" s="68"/>
      <c r="NQC7" s="68"/>
      <c r="NQD7" s="68"/>
      <c r="NQE7" s="68"/>
      <c r="NQF7" s="68"/>
      <c r="NQG7" s="68"/>
      <c r="NQH7" s="68"/>
      <c r="NQI7" s="68"/>
      <c r="NQJ7" s="68"/>
      <c r="NQK7" s="68"/>
      <c r="NQL7" s="68"/>
      <c r="NQM7" s="68"/>
      <c r="NQN7" s="68"/>
      <c r="NQO7" s="68"/>
      <c r="NQP7" s="68"/>
      <c r="NQQ7" s="68"/>
      <c r="NQR7" s="68"/>
      <c r="NQS7" s="68"/>
      <c r="NQT7" s="68"/>
      <c r="NQU7" s="68"/>
      <c r="NQV7" s="68"/>
      <c r="NQW7" s="68"/>
      <c r="NQX7" s="68"/>
      <c r="NQY7" s="68"/>
      <c r="NQZ7" s="68"/>
      <c r="NRA7" s="68"/>
      <c r="NRB7" s="68"/>
      <c r="NRC7" s="68"/>
      <c r="NRD7" s="68"/>
      <c r="NRE7" s="68"/>
      <c r="NRF7" s="68"/>
      <c r="NRG7" s="68"/>
      <c r="NRH7" s="68"/>
      <c r="NRI7" s="68"/>
      <c r="NRJ7" s="68"/>
      <c r="NRK7" s="68"/>
      <c r="NRL7" s="68"/>
      <c r="NRM7" s="68"/>
      <c r="NRN7" s="68"/>
      <c r="NRO7" s="68"/>
      <c r="NRP7" s="68"/>
      <c r="NRQ7" s="68"/>
      <c r="NRR7" s="68"/>
      <c r="NRS7" s="68"/>
      <c r="NRT7" s="68"/>
      <c r="NRU7" s="68"/>
      <c r="NRV7" s="68"/>
      <c r="NRW7" s="68"/>
      <c r="NRX7" s="68"/>
      <c r="NRY7" s="68"/>
      <c r="NRZ7" s="68"/>
      <c r="NSA7" s="68"/>
      <c r="NSB7" s="68"/>
      <c r="NSC7" s="68"/>
      <c r="NSD7" s="68"/>
      <c r="NSE7" s="68"/>
      <c r="NSF7" s="68"/>
      <c r="NSG7" s="68"/>
      <c r="NSH7" s="68"/>
      <c r="NSI7" s="68"/>
      <c r="NSJ7" s="68"/>
      <c r="NSK7" s="68"/>
      <c r="NSL7" s="68"/>
      <c r="NSM7" s="68"/>
      <c r="NSN7" s="68"/>
      <c r="NSO7" s="68"/>
      <c r="NSP7" s="68"/>
      <c r="NSQ7" s="68"/>
      <c r="NSR7" s="68"/>
      <c r="NSS7" s="68"/>
      <c r="NST7" s="68"/>
      <c r="NSU7" s="68"/>
      <c r="NSV7" s="68"/>
      <c r="NSW7" s="68"/>
      <c r="NSX7" s="68"/>
      <c r="NSY7" s="68"/>
      <c r="NSZ7" s="68"/>
      <c r="NTA7" s="68"/>
      <c r="NTB7" s="68"/>
      <c r="NTC7" s="68"/>
      <c r="NTD7" s="68"/>
      <c r="NTE7" s="68"/>
      <c r="NTF7" s="68"/>
      <c r="NTG7" s="68"/>
      <c r="NTH7" s="68"/>
      <c r="NTI7" s="68"/>
      <c r="NTJ7" s="68"/>
      <c r="NTK7" s="68"/>
      <c r="NTL7" s="68"/>
      <c r="NTM7" s="68"/>
      <c r="NTN7" s="68"/>
      <c r="NTO7" s="68"/>
      <c r="NTP7" s="68"/>
      <c r="NTQ7" s="68"/>
      <c r="NTR7" s="68"/>
      <c r="NTS7" s="68"/>
      <c r="NTT7" s="68"/>
      <c r="NTU7" s="68"/>
      <c r="NTV7" s="68"/>
      <c r="NTW7" s="68"/>
      <c r="NTX7" s="68"/>
      <c r="NTY7" s="68"/>
      <c r="NTZ7" s="68"/>
      <c r="NUA7" s="68"/>
      <c r="NUB7" s="68"/>
      <c r="NUC7" s="68"/>
      <c r="NUD7" s="68"/>
      <c r="NUE7" s="68"/>
      <c r="NUF7" s="68"/>
      <c r="NUG7" s="68"/>
      <c r="NUH7" s="68"/>
      <c r="NUI7" s="68"/>
      <c r="NUJ7" s="68"/>
      <c r="NUK7" s="68"/>
      <c r="NUL7" s="68"/>
      <c r="NUM7" s="68"/>
      <c r="NUN7" s="68"/>
      <c r="NUO7" s="68"/>
      <c r="NUP7" s="68"/>
      <c r="NUQ7" s="68"/>
      <c r="NUR7" s="68"/>
      <c r="NUS7" s="68"/>
      <c r="NUT7" s="68"/>
      <c r="NUU7" s="68"/>
      <c r="NUV7" s="68"/>
      <c r="NUW7" s="68"/>
      <c r="NUX7" s="68"/>
      <c r="NUY7" s="68"/>
      <c r="NUZ7" s="68"/>
      <c r="NVA7" s="68"/>
      <c r="NVB7" s="68"/>
      <c r="NVC7" s="68"/>
      <c r="NVD7" s="68"/>
      <c r="NVE7" s="68"/>
      <c r="NVF7" s="68"/>
      <c r="NVG7" s="68"/>
      <c r="NVH7" s="68"/>
      <c r="NVI7" s="68"/>
      <c r="NVJ7" s="68"/>
      <c r="NVK7" s="68"/>
      <c r="NVL7" s="68"/>
      <c r="NVM7" s="68"/>
      <c r="NVN7" s="68"/>
      <c r="NVO7" s="68"/>
      <c r="NVP7" s="68"/>
      <c r="NVQ7" s="68"/>
      <c r="NVR7" s="68"/>
      <c r="NVS7" s="68"/>
      <c r="NVT7" s="68"/>
      <c r="NVU7" s="68"/>
      <c r="NVV7" s="68"/>
      <c r="NVW7" s="68"/>
      <c r="NVX7" s="68"/>
      <c r="NVY7" s="68"/>
      <c r="NVZ7" s="68"/>
      <c r="NWA7" s="68"/>
      <c r="NWB7" s="68"/>
      <c r="NWC7" s="68"/>
      <c r="NWD7" s="68"/>
      <c r="NWE7" s="68"/>
      <c r="NWF7" s="68"/>
      <c r="NWG7" s="68"/>
      <c r="NWH7" s="68"/>
      <c r="NWI7" s="68"/>
      <c r="NWJ7" s="68"/>
      <c r="NWK7" s="68"/>
      <c r="NWL7" s="68"/>
      <c r="NWM7" s="68"/>
      <c r="NWN7" s="68"/>
      <c r="NWO7" s="68"/>
      <c r="NWP7" s="68"/>
      <c r="NWQ7" s="68"/>
      <c r="NWR7" s="68"/>
      <c r="NWS7" s="68"/>
      <c r="NWT7" s="68"/>
      <c r="NWU7" s="68"/>
      <c r="NWV7" s="68"/>
      <c r="NWW7" s="68"/>
      <c r="NWX7" s="68"/>
      <c r="NWY7" s="68"/>
      <c r="NWZ7" s="68"/>
      <c r="NXA7" s="68"/>
      <c r="NXB7" s="68"/>
      <c r="NXC7" s="68"/>
      <c r="NXD7" s="68"/>
      <c r="NXE7" s="68"/>
      <c r="NXF7" s="68"/>
      <c r="NXG7" s="68"/>
      <c r="NXH7" s="68"/>
      <c r="NXI7" s="68"/>
      <c r="NXJ7" s="68"/>
      <c r="NXK7" s="68"/>
      <c r="NXL7" s="68"/>
      <c r="NXM7" s="68"/>
      <c r="NXN7" s="68"/>
      <c r="NXO7" s="68"/>
      <c r="NXP7" s="68"/>
      <c r="NXQ7" s="68"/>
      <c r="NXR7" s="68"/>
      <c r="NXS7" s="68"/>
      <c r="NXT7" s="68"/>
      <c r="NXU7" s="68"/>
      <c r="NXV7" s="68"/>
      <c r="NXW7" s="68"/>
      <c r="NXX7" s="68"/>
      <c r="NXY7" s="68"/>
      <c r="NXZ7" s="68"/>
      <c r="NYA7" s="68"/>
      <c r="NYB7" s="68"/>
      <c r="NYC7" s="68"/>
      <c r="NYD7" s="68"/>
      <c r="NYE7" s="68"/>
      <c r="NYF7" s="68"/>
      <c r="NYG7" s="68"/>
      <c r="NYH7" s="68"/>
      <c r="NYI7" s="68"/>
      <c r="NYJ7" s="68"/>
      <c r="NYK7" s="68"/>
      <c r="NYL7" s="68"/>
      <c r="NYM7" s="68"/>
      <c r="NYN7" s="68"/>
      <c r="NYO7" s="68"/>
      <c r="NYP7" s="68"/>
      <c r="NYQ7" s="68"/>
      <c r="NYR7" s="68"/>
      <c r="NYS7" s="68"/>
      <c r="NYT7" s="68"/>
      <c r="NYU7" s="68"/>
      <c r="NYV7" s="68"/>
      <c r="NYW7" s="68"/>
      <c r="NYX7" s="68"/>
      <c r="NYY7" s="68"/>
      <c r="NYZ7" s="68"/>
      <c r="NZA7" s="68"/>
      <c r="NZB7" s="68"/>
      <c r="NZC7" s="68"/>
      <c r="NZD7" s="68"/>
      <c r="NZE7" s="68"/>
      <c r="NZF7" s="68"/>
      <c r="NZG7" s="68"/>
      <c r="NZH7" s="68"/>
      <c r="NZI7" s="68"/>
      <c r="NZJ7" s="68"/>
      <c r="NZK7" s="68"/>
      <c r="NZL7" s="68"/>
      <c r="NZM7" s="68"/>
      <c r="NZN7" s="68"/>
      <c r="NZO7" s="68"/>
      <c r="NZP7" s="68"/>
      <c r="NZQ7" s="68"/>
      <c r="NZR7" s="68"/>
      <c r="NZS7" s="68"/>
      <c r="NZT7" s="68"/>
      <c r="NZU7" s="68"/>
      <c r="NZV7" s="68"/>
      <c r="NZW7" s="68"/>
      <c r="NZX7" s="68"/>
      <c r="NZY7" s="68"/>
      <c r="NZZ7" s="68"/>
      <c r="OAA7" s="68"/>
      <c r="OAB7" s="68"/>
      <c r="OAC7" s="68"/>
      <c r="OAD7" s="68"/>
      <c r="OAE7" s="68"/>
      <c r="OAF7" s="68"/>
      <c r="OAG7" s="68"/>
      <c r="OAH7" s="68"/>
      <c r="OAI7" s="68"/>
      <c r="OAJ7" s="68"/>
      <c r="OAK7" s="68"/>
      <c r="OAL7" s="68"/>
      <c r="OAM7" s="68"/>
      <c r="OAN7" s="68"/>
      <c r="OAO7" s="68"/>
      <c r="OAP7" s="68"/>
      <c r="OAQ7" s="68"/>
      <c r="OAR7" s="68"/>
      <c r="OAS7" s="68"/>
      <c r="OAT7" s="68"/>
      <c r="OAU7" s="68"/>
      <c r="OAV7" s="68"/>
      <c r="OAW7" s="68"/>
      <c r="OAX7" s="68"/>
      <c r="OAY7" s="68"/>
      <c r="OAZ7" s="68"/>
      <c r="OBA7" s="68"/>
      <c r="OBB7" s="68"/>
      <c r="OBC7" s="68"/>
      <c r="OBD7" s="68"/>
      <c r="OBE7" s="68"/>
      <c r="OBF7" s="68"/>
      <c r="OBG7" s="68"/>
      <c r="OBH7" s="68"/>
      <c r="OBI7" s="68"/>
      <c r="OBJ7" s="68"/>
      <c r="OBK7" s="68"/>
      <c r="OBL7" s="68"/>
      <c r="OBM7" s="68"/>
      <c r="OBN7" s="68"/>
      <c r="OBO7" s="68"/>
      <c r="OBP7" s="68"/>
      <c r="OBQ7" s="68"/>
      <c r="OBR7" s="68"/>
      <c r="OBS7" s="68"/>
      <c r="OBT7" s="68"/>
      <c r="OBU7" s="68"/>
      <c r="OBV7" s="68"/>
      <c r="OBW7" s="68"/>
      <c r="OBX7" s="68"/>
      <c r="OBY7" s="68"/>
      <c r="OBZ7" s="68"/>
      <c r="OCA7" s="68"/>
      <c r="OCB7" s="68"/>
      <c r="OCC7" s="68"/>
      <c r="OCD7" s="68"/>
      <c r="OCE7" s="68"/>
      <c r="OCF7" s="68"/>
      <c r="OCG7" s="68"/>
      <c r="OCH7" s="68"/>
      <c r="OCI7" s="68"/>
      <c r="OCJ7" s="68"/>
      <c r="OCK7" s="68"/>
      <c r="OCL7" s="68"/>
      <c r="OCM7" s="68"/>
      <c r="OCN7" s="68"/>
      <c r="OCO7" s="68"/>
      <c r="OCP7" s="68"/>
      <c r="OCQ7" s="68"/>
      <c r="OCR7" s="68"/>
      <c r="OCS7" s="68"/>
      <c r="OCT7" s="68"/>
      <c r="OCU7" s="68"/>
      <c r="OCV7" s="68"/>
      <c r="OCW7" s="68"/>
      <c r="OCX7" s="68"/>
      <c r="OCY7" s="68"/>
      <c r="OCZ7" s="68"/>
      <c r="ODA7" s="68"/>
      <c r="ODB7" s="68"/>
      <c r="ODC7" s="68"/>
      <c r="ODD7" s="68"/>
      <c r="ODE7" s="68"/>
      <c r="ODF7" s="68"/>
      <c r="ODG7" s="68"/>
      <c r="ODH7" s="68"/>
      <c r="ODI7" s="68"/>
      <c r="ODJ7" s="68"/>
      <c r="ODK7" s="68"/>
      <c r="ODL7" s="68"/>
      <c r="ODM7" s="68"/>
      <c r="ODN7" s="68"/>
      <c r="ODO7" s="68"/>
      <c r="ODP7" s="68"/>
      <c r="ODQ7" s="68"/>
      <c r="ODR7" s="68"/>
      <c r="ODS7" s="68"/>
      <c r="ODT7" s="68"/>
      <c r="ODU7" s="68"/>
      <c r="ODV7" s="68"/>
      <c r="ODW7" s="68"/>
      <c r="ODX7" s="68"/>
      <c r="ODY7" s="68"/>
      <c r="ODZ7" s="68"/>
      <c r="OEA7" s="68"/>
      <c r="OEB7" s="68"/>
      <c r="OEC7" s="68"/>
      <c r="OED7" s="68"/>
      <c r="OEE7" s="68"/>
      <c r="OEF7" s="68"/>
      <c r="OEG7" s="68"/>
      <c r="OEH7" s="68"/>
      <c r="OEI7" s="68"/>
      <c r="OEJ7" s="68"/>
      <c r="OEK7" s="68"/>
      <c r="OEL7" s="68"/>
      <c r="OEM7" s="68"/>
      <c r="OEN7" s="68"/>
      <c r="OEO7" s="68"/>
      <c r="OEP7" s="68"/>
      <c r="OEQ7" s="68"/>
      <c r="OER7" s="68"/>
      <c r="OES7" s="68"/>
      <c r="OET7" s="68"/>
      <c r="OEU7" s="68"/>
      <c r="OEV7" s="68"/>
      <c r="OEW7" s="68"/>
      <c r="OEX7" s="68"/>
      <c r="OEY7" s="68"/>
      <c r="OEZ7" s="68"/>
      <c r="OFA7" s="68"/>
      <c r="OFB7" s="68"/>
      <c r="OFC7" s="68"/>
      <c r="OFD7" s="68"/>
      <c r="OFE7" s="68"/>
      <c r="OFF7" s="68"/>
      <c r="OFG7" s="68"/>
      <c r="OFH7" s="68"/>
      <c r="OFI7" s="68"/>
      <c r="OFJ7" s="68"/>
      <c r="OFK7" s="68"/>
      <c r="OFL7" s="68"/>
      <c r="OFM7" s="68"/>
      <c r="OFN7" s="68"/>
      <c r="OFO7" s="68"/>
      <c r="OFP7" s="68"/>
      <c r="OFQ7" s="68"/>
      <c r="OFR7" s="68"/>
      <c r="OFS7" s="68"/>
      <c r="OFT7" s="68"/>
      <c r="OFU7" s="68"/>
      <c r="OFV7" s="68"/>
      <c r="OFW7" s="68"/>
      <c r="OFX7" s="68"/>
      <c r="OFY7" s="68"/>
      <c r="OFZ7" s="68"/>
      <c r="OGA7" s="68"/>
      <c r="OGB7" s="68"/>
      <c r="OGC7" s="68"/>
      <c r="OGD7" s="68"/>
      <c r="OGE7" s="68"/>
      <c r="OGF7" s="68"/>
      <c r="OGG7" s="68"/>
      <c r="OGH7" s="68"/>
      <c r="OGI7" s="68"/>
      <c r="OGJ7" s="68"/>
      <c r="OGK7" s="68"/>
      <c r="OGL7" s="68"/>
      <c r="OGM7" s="68"/>
      <c r="OGN7" s="68"/>
      <c r="OGO7" s="68"/>
      <c r="OGP7" s="68"/>
      <c r="OGQ7" s="68"/>
      <c r="OGR7" s="68"/>
      <c r="OGS7" s="68"/>
      <c r="OGT7" s="68"/>
      <c r="OGU7" s="68"/>
      <c r="OGV7" s="68"/>
      <c r="OGW7" s="68"/>
      <c r="OGX7" s="68"/>
      <c r="OGY7" s="68"/>
      <c r="OGZ7" s="68"/>
      <c r="OHA7" s="68"/>
      <c r="OHB7" s="68"/>
      <c r="OHC7" s="68"/>
      <c r="OHD7" s="68"/>
      <c r="OHE7" s="68"/>
      <c r="OHF7" s="68"/>
      <c r="OHG7" s="68"/>
      <c r="OHH7" s="68"/>
      <c r="OHI7" s="68"/>
      <c r="OHJ7" s="68"/>
      <c r="OHK7" s="68"/>
      <c r="OHL7" s="68"/>
      <c r="OHM7" s="68"/>
      <c r="OHN7" s="68"/>
      <c r="OHO7" s="68"/>
      <c r="OHP7" s="68"/>
      <c r="OHQ7" s="68"/>
      <c r="OHR7" s="68"/>
      <c r="OHS7" s="68"/>
      <c r="OHT7" s="68"/>
      <c r="OHU7" s="68"/>
      <c r="OHV7" s="68"/>
      <c r="OHW7" s="68"/>
      <c r="OHX7" s="68"/>
      <c r="OHY7" s="68"/>
      <c r="OHZ7" s="68"/>
      <c r="OIA7" s="68"/>
      <c r="OIB7" s="68"/>
      <c r="OIC7" s="68"/>
      <c r="OID7" s="68"/>
      <c r="OIE7" s="68"/>
      <c r="OIF7" s="68"/>
      <c r="OIG7" s="68"/>
      <c r="OIH7" s="68"/>
      <c r="OII7" s="68"/>
      <c r="OIJ7" s="68"/>
      <c r="OIK7" s="68"/>
      <c r="OIL7" s="68"/>
      <c r="OIM7" s="68"/>
      <c r="OIN7" s="68"/>
      <c r="OIO7" s="68"/>
      <c r="OIP7" s="68"/>
      <c r="OIQ7" s="68"/>
      <c r="OIR7" s="68"/>
      <c r="OIS7" s="68"/>
      <c r="OIT7" s="68"/>
      <c r="OIU7" s="68"/>
      <c r="OIV7" s="68"/>
      <c r="OIW7" s="68"/>
      <c r="OIX7" s="68"/>
      <c r="OIY7" s="68"/>
      <c r="OIZ7" s="68"/>
      <c r="OJA7" s="68"/>
      <c r="OJB7" s="68"/>
      <c r="OJC7" s="68"/>
      <c r="OJD7" s="68"/>
      <c r="OJE7" s="68"/>
      <c r="OJF7" s="68"/>
      <c r="OJG7" s="68"/>
      <c r="OJH7" s="68"/>
      <c r="OJI7" s="68"/>
      <c r="OJJ7" s="68"/>
      <c r="OJK7" s="68"/>
      <c r="OJL7" s="68"/>
      <c r="OJM7" s="68"/>
      <c r="OJN7" s="68"/>
      <c r="OJO7" s="68"/>
      <c r="OJP7" s="68"/>
      <c r="OJQ7" s="68"/>
      <c r="OJR7" s="68"/>
      <c r="OJS7" s="68"/>
      <c r="OJT7" s="68"/>
      <c r="OJU7" s="68"/>
      <c r="OJV7" s="68"/>
      <c r="OJW7" s="68"/>
      <c r="OJX7" s="68"/>
      <c r="OJY7" s="68"/>
      <c r="OJZ7" s="68"/>
      <c r="OKA7" s="68"/>
      <c r="OKB7" s="68"/>
      <c r="OKC7" s="68"/>
      <c r="OKD7" s="68"/>
      <c r="OKE7" s="68"/>
      <c r="OKF7" s="68"/>
      <c r="OKG7" s="68"/>
      <c r="OKH7" s="68"/>
      <c r="OKI7" s="68"/>
      <c r="OKJ7" s="68"/>
      <c r="OKK7" s="68"/>
      <c r="OKL7" s="68"/>
      <c r="OKM7" s="68"/>
      <c r="OKN7" s="68"/>
      <c r="OKO7" s="68"/>
      <c r="OKP7" s="68"/>
      <c r="OKQ7" s="68"/>
      <c r="OKR7" s="68"/>
      <c r="OKS7" s="68"/>
      <c r="OKT7" s="68"/>
      <c r="OKU7" s="68"/>
      <c r="OKV7" s="68"/>
      <c r="OKW7" s="68"/>
      <c r="OKX7" s="68"/>
      <c r="OKY7" s="68"/>
      <c r="OKZ7" s="68"/>
      <c r="OLA7" s="68"/>
      <c r="OLB7" s="68"/>
      <c r="OLC7" s="68"/>
      <c r="OLD7" s="68"/>
      <c r="OLE7" s="68"/>
      <c r="OLF7" s="68"/>
      <c r="OLG7" s="68"/>
      <c r="OLH7" s="68"/>
      <c r="OLI7" s="68"/>
      <c r="OLJ7" s="68"/>
      <c r="OLK7" s="68"/>
      <c r="OLL7" s="68"/>
      <c r="OLM7" s="68"/>
      <c r="OLN7" s="68"/>
      <c r="OLO7" s="68"/>
      <c r="OLP7" s="68"/>
      <c r="OLQ7" s="68"/>
      <c r="OLR7" s="68"/>
      <c r="OLS7" s="68"/>
      <c r="OLT7" s="68"/>
      <c r="OLU7" s="68"/>
      <c r="OLV7" s="68"/>
      <c r="OLW7" s="68"/>
      <c r="OLX7" s="68"/>
      <c r="OLY7" s="68"/>
      <c r="OLZ7" s="68"/>
      <c r="OMA7" s="68"/>
      <c r="OMB7" s="68"/>
      <c r="OMC7" s="68"/>
      <c r="OMD7" s="68"/>
      <c r="OME7" s="68"/>
      <c r="OMF7" s="68"/>
      <c r="OMG7" s="68"/>
      <c r="OMH7" s="68"/>
      <c r="OMI7" s="68"/>
      <c r="OMJ7" s="68"/>
      <c r="OMK7" s="68"/>
      <c r="OML7" s="68"/>
      <c r="OMM7" s="68"/>
      <c r="OMN7" s="68"/>
      <c r="OMO7" s="68"/>
      <c r="OMP7" s="68"/>
      <c r="OMQ7" s="68"/>
      <c r="OMR7" s="68"/>
      <c r="OMS7" s="68"/>
      <c r="OMT7" s="68"/>
      <c r="OMU7" s="68"/>
      <c r="OMV7" s="68"/>
      <c r="OMW7" s="68"/>
      <c r="OMX7" s="68"/>
      <c r="OMY7" s="68"/>
      <c r="OMZ7" s="68"/>
      <c r="ONA7" s="68"/>
      <c r="ONB7" s="68"/>
      <c r="ONC7" s="68"/>
      <c r="OND7" s="68"/>
      <c r="ONE7" s="68"/>
      <c r="ONF7" s="68"/>
      <c r="ONG7" s="68"/>
      <c r="ONH7" s="68"/>
      <c r="ONI7" s="68"/>
      <c r="ONJ7" s="68"/>
      <c r="ONK7" s="68"/>
      <c r="ONL7" s="68"/>
      <c r="ONM7" s="68"/>
      <c r="ONN7" s="68"/>
      <c r="ONO7" s="68"/>
      <c r="ONP7" s="68"/>
      <c r="ONQ7" s="68"/>
      <c r="ONR7" s="68"/>
      <c r="ONS7" s="68"/>
      <c r="ONT7" s="68"/>
      <c r="ONU7" s="68"/>
      <c r="ONV7" s="68"/>
      <c r="ONW7" s="68"/>
      <c r="ONX7" s="68"/>
      <c r="ONY7" s="68"/>
      <c r="ONZ7" s="68"/>
      <c r="OOA7" s="68"/>
      <c r="OOB7" s="68"/>
      <c r="OOC7" s="68"/>
      <c r="OOD7" s="68"/>
      <c r="OOE7" s="68"/>
      <c r="OOF7" s="68"/>
      <c r="OOG7" s="68"/>
      <c r="OOH7" s="68"/>
      <c r="OOI7" s="68"/>
      <c r="OOJ7" s="68"/>
      <c r="OOK7" s="68"/>
      <c r="OOL7" s="68"/>
      <c r="OOM7" s="68"/>
      <c r="OON7" s="68"/>
      <c r="OOO7" s="68"/>
      <c r="OOP7" s="68"/>
      <c r="OOQ7" s="68"/>
      <c r="OOR7" s="68"/>
      <c r="OOS7" s="68"/>
      <c r="OOT7" s="68"/>
      <c r="OOU7" s="68"/>
      <c r="OOV7" s="68"/>
      <c r="OOW7" s="68"/>
      <c r="OOX7" s="68"/>
      <c r="OOY7" s="68"/>
      <c r="OOZ7" s="68"/>
      <c r="OPA7" s="68"/>
      <c r="OPB7" s="68"/>
      <c r="OPC7" s="68"/>
      <c r="OPD7" s="68"/>
      <c r="OPE7" s="68"/>
      <c r="OPF7" s="68"/>
      <c r="OPG7" s="68"/>
      <c r="OPH7" s="68"/>
      <c r="OPI7" s="68"/>
      <c r="OPJ7" s="68"/>
      <c r="OPK7" s="68"/>
      <c r="OPL7" s="68"/>
      <c r="OPM7" s="68"/>
      <c r="OPN7" s="68"/>
      <c r="OPO7" s="68"/>
      <c r="OPP7" s="68"/>
      <c r="OPQ7" s="68"/>
      <c r="OPR7" s="68"/>
      <c r="OPS7" s="68"/>
      <c r="OPT7" s="68"/>
      <c r="OPU7" s="68"/>
      <c r="OPV7" s="68"/>
      <c r="OPW7" s="68"/>
      <c r="OPX7" s="68"/>
      <c r="OPY7" s="68"/>
      <c r="OPZ7" s="68"/>
      <c r="OQA7" s="68"/>
      <c r="OQB7" s="68"/>
      <c r="OQC7" s="68"/>
      <c r="OQD7" s="68"/>
      <c r="OQE7" s="68"/>
      <c r="OQF7" s="68"/>
      <c r="OQG7" s="68"/>
      <c r="OQH7" s="68"/>
      <c r="OQI7" s="68"/>
      <c r="OQJ7" s="68"/>
      <c r="OQK7" s="68"/>
      <c r="OQL7" s="68"/>
      <c r="OQM7" s="68"/>
      <c r="OQN7" s="68"/>
      <c r="OQO7" s="68"/>
      <c r="OQP7" s="68"/>
      <c r="OQQ7" s="68"/>
      <c r="OQR7" s="68"/>
      <c r="OQS7" s="68"/>
      <c r="OQT7" s="68"/>
      <c r="OQU7" s="68"/>
      <c r="OQV7" s="68"/>
      <c r="OQW7" s="68"/>
      <c r="OQX7" s="68"/>
      <c r="OQY7" s="68"/>
      <c r="OQZ7" s="68"/>
      <c r="ORA7" s="68"/>
      <c r="ORB7" s="68"/>
      <c r="ORC7" s="68"/>
      <c r="ORD7" s="68"/>
      <c r="ORE7" s="68"/>
      <c r="ORF7" s="68"/>
      <c r="ORG7" s="68"/>
      <c r="ORH7" s="68"/>
      <c r="ORI7" s="68"/>
      <c r="ORJ7" s="68"/>
      <c r="ORK7" s="68"/>
      <c r="ORL7" s="68"/>
      <c r="ORM7" s="68"/>
      <c r="ORN7" s="68"/>
      <c r="ORO7" s="68"/>
      <c r="ORP7" s="68"/>
      <c r="ORQ7" s="68"/>
      <c r="ORR7" s="68"/>
      <c r="ORS7" s="68"/>
      <c r="ORT7" s="68"/>
      <c r="ORU7" s="68"/>
      <c r="ORV7" s="68"/>
      <c r="ORW7" s="68"/>
      <c r="ORX7" s="68"/>
      <c r="ORY7" s="68"/>
      <c r="ORZ7" s="68"/>
      <c r="OSA7" s="68"/>
      <c r="OSB7" s="68"/>
      <c r="OSC7" s="68"/>
      <c r="OSD7" s="68"/>
      <c r="OSE7" s="68"/>
      <c r="OSF7" s="68"/>
      <c r="OSG7" s="68"/>
      <c r="OSH7" s="68"/>
      <c r="OSI7" s="68"/>
      <c r="OSJ7" s="68"/>
      <c r="OSK7" s="68"/>
      <c r="OSL7" s="68"/>
      <c r="OSM7" s="68"/>
      <c r="OSN7" s="68"/>
      <c r="OSO7" s="68"/>
      <c r="OSP7" s="68"/>
      <c r="OSQ7" s="68"/>
      <c r="OSR7" s="68"/>
      <c r="OSS7" s="68"/>
      <c r="OST7" s="68"/>
      <c r="OSU7" s="68"/>
      <c r="OSV7" s="68"/>
      <c r="OSW7" s="68"/>
      <c r="OSX7" s="68"/>
      <c r="OSY7" s="68"/>
      <c r="OSZ7" s="68"/>
      <c r="OTA7" s="68"/>
      <c r="OTB7" s="68"/>
      <c r="OTC7" s="68"/>
      <c r="OTD7" s="68"/>
      <c r="OTE7" s="68"/>
      <c r="OTF7" s="68"/>
      <c r="OTG7" s="68"/>
      <c r="OTH7" s="68"/>
      <c r="OTI7" s="68"/>
      <c r="OTJ7" s="68"/>
      <c r="OTK7" s="68"/>
      <c r="OTL7" s="68"/>
      <c r="OTM7" s="68"/>
      <c r="OTN7" s="68"/>
      <c r="OTO7" s="68"/>
      <c r="OTP7" s="68"/>
      <c r="OTQ7" s="68"/>
      <c r="OTR7" s="68"/>
      <c r="OTS7" s="68"/>
      <c r="OTT7" s="68"/>
      <c r="OTU7" s="68"/>
      <c r="OTV7" s="68"/>
      <c r="OTW7" s="68"/>
      <c r="OTX7" s="68"/>
      <c r="OTY7" s="68"/>
      <c r="OTZ7" s="68"/>
      <c r="OUA7" s="68"/>
      <c r="OUB7" s="68"/>
      <c r="OUC7" s="68"/>
      <c r="OUD7" s="68"/>
      <c r="OUE7" s="68"/>
      <c r="OUF7" s="68"/>
      <c r="OUG7" s="68"/>
      <c r="OUH7" s="68"/>
      <c r="OUI7" s="68"/>
      <c r="OUJ7" s="68"/>
      <c r="OUK7" s="68"/>
      <c r="OUL7" s="68"/>
      <c r="OUM7" s="68"/>
      <c r="OUN7" s="68"/>
      <c r="OUO7" s="68"/>
      <c r="OUP7" s="68"/>
      <c r="OUQ7" s="68"/>
      <c r="OUR7" s="68"/>
      <c r="OUS7" s="68"/>
      <c r="OUT7" s="68"/>
      <c r="OUU7" s="68"/>
      <c r="OUV7" s="68"/>
      <c r="OUW7" s="68"/>
      <c r="OUX7" s="68"/>
      <c r="OUY7" s="68"/>
      <c r="OUZ7" s="68"/>
      <c r="OVA7" s="68"/>
      <c r="OVB7" s="68"/>
      <c r="OVC7" s="68"/>
      <c r="OVD7" s="68"/>
      <c r="OVE7" s="68"/>
      <c r="OVF7" s="68"/>
      <c r="OVG7" s="68"/>
      <c r="OVH7" s="68"/>
      <c r="OVI7" s="68"/>
      <c r="OVJ7" s="68"/>
      <c r="OVK7" s="68"/>
      <c r="OVL7" s="68"/>
      <c r="OVM7" s="68"/>
      <c r="OVN7" s="68"/>
      <c r="OVO7" s="68"/>
      <c r="OVP7" s="68"/>
      <c r="OVQ7" s="68"/>
      <c r="OVR7" s="68"/>
      <c r="OVS7" s="68"/>
      <c r="OVT7" s="68"/>
      <c r="OVU7" s="68"/>
      <c r="OVV7" s="68"/>
      <c r="OVW7" s="68"/>
      <c r="OVX7" s="68"/>
      <c r="OVY7" s="68"/>
      <c r="OVZ7" s="68"/>
      <c r="OWA7" s="68"/>
      <c r="OWB7" s="68"/>
      <c r="OWC7" s="68"/>
      <c r="OWD7" s="68"/>
      <c r="OWE7" s="68"/>
      <c r="OWF7" s="68"/>
      <c r="OWG7" s="68"/>
      <c r="OWH7" s="68"/>
      <c r="OWI7" s="68"/>
      <c r="OWJ7" s="68"/>
      <c r="OWK7" s="68"/>
      <c r="OWL7" s="68"/>
      <c r="OWM7" s="68"/>
      <c r="OWN7" s="68"/>
      <c r="OWO7" s="68"/>
      <c r="OWP7" s="68"/>
      <c r="OWQ7" s="68"/>
      <c r="OWR7" s="68"/>
      <c r="OWS7" s="68"/>
      <c r="OWT7" s="68"/>
      <c r="OWU7" s="68"/>
      <c r="OWV7" s="68"/>
      <c r="OWW7" s="68"/>
      <c r="OWX7" s="68"/>
      <c r="OWY7" s="68"/>
      <c r="OWZ7" s="68"/>
      <c r="OXA7" s="68"/>
      <c r="OXB7" s="68"/>
      <c r="OXC7" s="68"/>
      <c r="OXD7" s="68"/>
      <c r="OXE7" s="68"/>
      <c r="OXF7" s="68"/>
      <c r="OXG7" s="68"/>
      <c r="OXH7" s="68"/>
      <c r="OXI7" s="68"/>
      <c r="OXJ7" s="68"/>
      <c r="OXK7" s="68"/>
      <c r="OXL7" s="68"/>
      <c r="OXM7" s="68"/>
      <c r="OXN7" s="68"/>
      <c r="OXO7" s="68"/>
      <c r="OXP7" s="68"/>
      <c r="OXQ7" s="68"/>
      <c r="OXR7" s="68"/>
      <c r="OXS7" s="68"/>
      <c r="OXT7" s="68"/>
      <c r="OXU7" s="68"/>
      <c r="OXV7" s="68"/>
      <c r="OXW7" s="68"/>
      <c r="OXX7" s="68"/>
      <c r="OXY7" s="68"/>
      <c r="OXZ7" s="68"/>
      <c r="OYA7" s="68"/>
      <c r="OYB7" s="68"/>
      <c r="OYC7" s="68"/>
      <c r="OYD7" s="68"/>
      <c r="OYE7" s="68"/>
      <c r="OYF7" s="68"/>
      <c r="OYG7" s="68"/>
      <c r="OYH7" s="68"/>
      <c r="OYI7" s="68"/>
      <c r="OYJ7" s="68"/>
      <c r="OYK7" s="68"/>
      <c r="OYL7" s="68"/>
      <c r="OYM7" s="68"/>
      <c r="OYN7" s="68"/>
      <c r="OYO7" s="68"/>
      <c r="OYP7" s="68"/>
      <c r="OYQ7" s="68"/>
      <c r="OYR7" s="68"/>
      <c r="OYS7" s="68"/>
      <c r="OYT7" s="68"/>
      <c r="OYU7" s="68"/>
      <c r="OYV7" s="68"/>
      <c r="OYW7" s="68"/>
      <c r="OYX7" s="68"/>
      <c r="OYY7" s="68"/>
      <c r="OYZ7" s="68"/>
      <c r="OZA7" s="68"/>
      <c r="OZB7" s="68"/>
      <c r="OZC7" s="68"/>
      <c r="OZD7" s="68"/>
      <c r="OZE7" s="68"/>
      <c r="OZF7" s="68"/>
      <c r="OZG7" s="68"/>
      <c r="OZH7" s="68"/>
      <c r="OZI7" s="68"/>
      <c r="OZJ7" s="68"/>
      <c r="OZK7" s="68"/>
      <c r="OZL7" s="68"/>
      <c r="OZM7" s="68"/>
      <c r="OZN7" s="68"/>
      <c r="OZO7" s="68"/>
      <c r="OZP7" s="68"/>
      <c r="OZQ7" s="68"/>
      <c r="OZR7" s="68"/>
      <c r="OZS7" s="68"/>
      <c r="OZT7" s="68"/>
      <c r="OZU7" s="68"/>
      <c r="OZV7" s="68"/>
      <c r="OZW7" s="68"/>
      <c r="OZX7" s="68"/>
      <c r="OZY7" s="68"/>
      <c r="OZZ7" s="68"/>
      <c r="PAA7" s="68"/>
      <c r="PAB7" s="68"/>
      <c r="PAC7" s="68"/>
      <c r="PAD7" s="68"/>
      <c r="PAE7" s="68"/>
      <c r="PAF7" s="68"/>
      <c r="PAG7" s="68"/>
      <c r="PAH7" s="68"/>
      <c r="PAI7" s="68"/>
      <c r="PAJ7" s="68"/>
      <c r="PAK7" s="68"/>
      <c r="PAL7" s="68"/>
      <c r="PAM7" s="68"/>
      <c r="PAN7" s="68"/>
      <c r="PAO7" s="68"/>
      <c r="PAP7" s="68"/>
      <c r="PAQ7" s="68"/>
      <c r="PAR7" s="68"/>
      <c r="PAS7" s="68"/>
      <c r="PAT7" s="68"/>
      <c r="PAU7" s="68"/>
      <c r="PAV7" s="68"/>
      <c r="PAW7" s="68"/>
      <c r="PAX7" s="68"/>
      <c r="PAY7" s="68"/>
      <c r="PAZ7" s="68"/>
      <c r="PBA7" s="68"/>
      <c r="PBB7" s="68"/>
      <c r="PBC7" s="68"/>
      <c r="PBD7" s="68"/>
      <c r="PBE7" s="68"/>
      <c r="PBF7" s="68"/>
      <c r="PBG7" s="68"/>
      <c r="PBH7" s="68"/>
      <c r="PBI7" s="68"/>
      <c r="PBJ7" s="68"/>
      <c r="PBK7" s="68"/>
      <c r="PBL7" s="68"/>
      <c r="PBM7" s="68"/>
      <c r="PBN7" s="68"/>
      <c r="PBO7" s="68"/>
      <c r="PBP7" s="68"/>
      <c r="PBQ7" s="68"/>
      <c r="PBR7" s="68"/>
      <c r="PBS7" s="68"/>
      <c r="PBT7" s="68"/>
      <c r="PBU7" s="68"/>
      <c r="PBV7" s="68"/>
      <c r="PBW7" s="68"/>
      <c r="PBX7" s="68"/>
      <c r="PBY7" s="68"/>
      <c r="PBZ7" s="68"/>
      <c r="PCA7" s="68"/>
      <c r="PCB7" s="68"/>
      <c r="PCC7" s="68"/>
      <c r="PCD7" s="68"/>
      <c r="PCE7" s="68"/>
      <c r="PCF7" s="68"/>
      <c r="PCG7" s="68"/>
      <c r="PCH7" s="68"/>
      <c r="PCI7" s="68"/>
      <c r="PCJ7" s="68"/>
      <c r="PCK7" s="68"/>
      <c r="PCL7" s="68"/>
      <c r="PCM7" s="68"/>
      <c r="PCN7" s="68"/>
      <c r="PCO7" s="68"/>
      <c r="PCP7" s="68"/>
      <c r="PCQ7" s="68"/>
      <c r="PCR7" s="68"/>
      <c r="PCS7" s="68"/>
      <c r="PCT7" s="68"/>
      <c r="PCU7" s="68"/>
      <c r="PCV7" s="68"/>
      <c r="PCW7" s="68"/>
      <c r="PCX7" s="68"/>
      <c r="PCY7" s="68"/>
      <c r="PCZ7" s="68"/>
      <c r="PDA7" s="68"/>
      <c r="PDB7" s="68"/>
      <c r="PDC7" s="68"/>
      <c r="PDD7" s="68"/>
      <c r="PDE7" s="68"/>
      <c r="PDF7" s="68"/>
      <c r="PDG7" s="68"/>
      <c r="PDH7" s="68"/>
      <c r="PDI7" s="68"/>
      <c r="PDJ7" s="68"/>
      <c r="PDK7" s="68"/>
      <c r="PDL7" s="68"/>
      <c r="PDM7" s="68"/>
      <c r="PDN7" s="68"/>
      <c r="PDO7" s="68"/>
      <c r="PDP7" s="68"/>
      <c r="PDQ7" s="68"/>
      <c r="PDR7" s="68"/>
      <c r="PDS7" s="68"/>
      <c r="PDT7" s="68"/>
      <c r="PDU7" s="68"/>
      <c r="PDV7" s="68"/>
      <c r="PDW7" s="68"/>
      <c r="PDX7" s="68"/>
      <c r="PDY7" s="68"/>
      <c r="PDZ7" s="68"/>
      <c r="PEA7" s="68"/>
      <c r="PEB7" s="68"/>
      <c r="PEC7" s="68"/>
      <c r="PED7" s="68"/>
      <c r="PEE7" s="68"/>
      <c r="PEF7" s="68"/>
      <c r="PEG7" s="68"/>
      <c r="PEH7" s="68"/>
      <c r="PEI7" s="68"/>
      <c r="PEJ7" s="68"/>
      <c r="PEK7" s="68"/>
      <c r="PEL7" s="68"/>
      <c r="PEM7" s="68"/>
      <c r="PEN7" s="68"/>
      <c r="PEO7" s="68"/>
      <c r="PEP7" s="68"/>
      <c r="PEQ7" s="68"/>
      <c r="PER7" s="68"/>
      <c r="PES7" s="68"/>
      <c r="PET7" s="68"/>
      <c r="PEU7" s="68"/>
      <c r="PEV7" s="68"/>
      <c r="PEW7" s="68"/>
      <c r="PEX7" s="68"/>
      <c r="PEY7" s="68"/>
      <c r="PEZ7" s="68"/>
      <c r="PFA7" s="68"/>
      <c r="PFB7" s="68"/>
      <c r="PFC7" s="68"/>
      <c r="PFD7" s="68"/>
      <c r="PFE7" s="68"/>
      <c r="PFF7" s="68"/>
      <c r="PFG7" s="68"/>
      <c r="PFH7" s="68"/>
      <c r="PFI7" s="68"/>
      <c r="PFJ7" s="68"/>
      <c r="PFK7" s="68"/>
      <c r="PFL7" s="68"/>
      <c r="PFM7" s="68"/>
      <c r="PFN7" s="68"/>
      <c r="PFO7" s="68"/>
      <c r="PFP7" s="68"/>
      <c r="PFQ7" s="68"/>
      <c r="PFR7" s="68"/>
      <c r="PFS7" s="68"/>
      <c r="PFT7" s="68"/>
      <c r="PFU7" s="68"/>
      <c r="PFV7" s="68"/>
      <c r="PFW7" s="68"/>
      <c r="PFX7" s="68"/>
      <c r="PFY7" s="68"/>
      <c r="PFZ7" s="68"/>
      <c r="PGA7" s="68"/>
      <c r="PGB7" s="68"/>
      <c r="PGC7" s="68"/>
      <c r="PGD7" s="68"/>
      <c r="PGE7" s="68"/>
      <c r="PGF7" s="68"/>
      <c r="PGG7" s="68"/>
      <c r="PGH7" s="68"/>
      <c r="PGI7" s="68"/>
      <c r="PGJ7" s="68"/>
      <c r="PGK7" s="68"/>
      <c r="PGL7" s="68"/>
      <c r="PGM7" s="68"/>
      <c r="PGN7" s="68"/>
      <c r="PGO7" s="68"/>
      <c r="PGP7" s="68"/>
      <c r="PGQ7" s="68"/>
      <c r="PGR7" s="68"/>
      <c r="PGS7" s="68"/>
      <c r="PGT7" s="68"/>
      <c r="PGU7" s="68"/>
      <c r="PGV7" s="68"/>
      <c r="PGW7" s="68"/>
      <c r="PGX7" s="68"/>
      <c r="PGY7" s="68"/>
      <c r="PGZ7" s="68"/>
      <c r="PHA7" s="68"/>
      <c r="PHB7" s="68"/>
      <c r="PHC7" s="68"/>
      <c r="PHD7" s="68"/>
      <c r="PHE7" s="68"/>
      <c r="PHF7" s="68"/>
      <c r="PHG7" s="68"/>
      <c r="PHH7" s="68"/>
      <c r="PHI7" s="68"/>
      <c r="PHJ7" s="68"/>
      <c r="PHK7" s="68"/>
      <c r="PHL7" s="68"/>
      <c r="PHM7" s="68"/>
      <c r="PHN7" s="68"/>
      <c r="PHO7" s="68"/>
      <c r="PHP7" s="68"/>
      <c r="PHQ7" s="68"/>
      <c r="PHR7" s="68"/>
      <c r="PHS7" s="68"/>
      <c r="PHT7" s="68"/>
      <c r="PHU7" s="68"/>
      <c r="PHV7" s="68"/>
      <c r="PHW7" s="68"/>
      <c r="PHX7" s="68"/>
      <c r="PHY7" s="68"/>
      <c r="PHZ7" s="68"/>
      <c r="PIA7" s="68"/>
      <c r="PIB7" s="68"/>
      <c r="PIC7" s="68"/>
      <c r="PID7" s="68"/>
      <c r="PIE7" s="68"/>
      <c r="PIF7" s="68"/>
      <c r="PIG7" s="68"/>
      <c r="PIH7" s="68"/>
      <c r="PII7" s="68"/>
      <c r="PIJ7" s="68"/>
      <c r="PIK7" s="68"/>
      <c r="PIL7" s="68"/>
      <c r="PIM7" s="68"/>
      <c r="PIN7" s="68"/>
      <c r="PIO7" s="68"/>
      <c r="PIP7" s="68"/>
      <c r="PIQ7" s="68"/>
      <c r="PIR7" s="68"/>
      <c r="PIS7" s="68"/>
      <c r="PIT7" s="68"/>
      <c r="PIU7" s="68"/>
      <c r="PIV7" s="68"/>
      <c r="PIW7" s="68"/>
      <c r="PIX7" s="68"/>
      <c r="PIY7" s="68"/>
      <c r="PIZ7" s="68"/>
      <c r="PJA7" s="68"/>
      <c r="PJB7" s="68"/>
      <c r="PJC7" s="68"/>
      <c r="PJD7" s="68"/>
      <c r="PJE7" s="68"/>
      <c r="PJF7" s="68"/>
      <c r="PJG7" s="68"/>
      <c r="PJH7" s="68"/>
      <c r="PJI7" s="68"/>
      <c r="PJJ7" s="68"/>
      <c r="PJK7" s="68"/>
      <c r="PJL7" s="68"/>
      <c r="PJM7" s="68"/>
      <c r="PJN7" s="68"/>
      <c r="PJO7" s="68"/>
      <c r="PJP7" s="68"/>
      <c r="PJQ7" s="68"/>
      <c r="PJR7" s="68"/>
      <c r="PJS7" s="68"/>
      <c r="PJT7" s="68"/>
      <c r="PJU7" s="68"/>
      <c r="PJV7" s="68"/>
      <c r="PJW7" s="68"/>
      <c r="PJX7" s="68"/>
      <c r="PJY7" s="68"/>
      <c r="PJZ7" s="68"/>
      <c r="PKA7" s="68"/>
      <c r="PKB7" s="68"/>
      <c r="PKC7" s="68"/>
      <c r="PKD7" s="68"/>
      <c r="PKE7" s="68"/>
      <c r="PKF7" s="68"/>
      <c r="PKG7" s="68"/>
      <c r="PKH7" s="68"/>
      <c r="PKI7" s="68"/>
      <c r="PKJ7" s="68"/>
      <c r="PKK7" s="68"/>
      <c r="PKL7" s="68"/>
      <c r="PKM7" s="68"/>
      <c r="PKN7" s="68"/>
      <c r="PKO7" s="68"/>
      <c r="PKP7" s="68"/>
      <c r="PKQ7" s="68"/>
      <c r="PKR7" s="68"/>
      <c r="PKS7" s="68"/>
      <c r="PKT7" s="68"/>
      <c r="PKU7" s="68"/>
      <c r="PKV7" s="68"/>
      <c r="PKW7" s="68"/>
      <c r="PKX7" s="68"/>
      <c r="PKY7" s="68"/>
      <c r="PKZ7" s="68"/>
      <c r="PLA7" s="68"/>
      <c r="PLB7" s="68"/>
      <c r="PLC7" s="68"/>
      <c r="PLD7" s="68"/>
      <c r="PLE7" s="68"/>
      <c r="PLF7" s="68"/>
      <c r="PLG7" s="68"/>
      <c r="PLH7" s="68"/>
      <c r="PLI7" s="68"/>
      <c r="PLJ7" s="68"/>
      <c r="PLK7" s="68"/>
      <c r="PLL7" s="68"/>
      <c r="PLM7" s="68"/>
      <c r="PLN7" s="68"/>
      <c r="PLO7" s="68"/>
      <c r="PLP7" s="68"/>
      <c r="PLQ7" s="68"/>
      <c r="PLR7" s="68"/>
      <c r="PLS7" s="68"/>
      <c r="PLT7" s="68"/>
      <c r="PLU7" s="68"/>
      <c r="PLV7" s="68"/>
      <c r="PLW7" s="68"/>
      <c r="PLX7" s="68"/>
      <c r="PLY7" s="68"/>
      <c r="PLZ7" s="68"/>
      <c r="PMA7" s="68"/>
      <c r="PMB7" s="68"/>
      <c r="PMC7" s="68"/>
      <c r="PMD7" s="68"/>
      <c r="PME7" s="68"/>
      <c r="PMF7" s="68"/>
      <c r="PMG7" s="68"/>
      <c r="PMH7" s="68"/>
      <c r="PMI7" s="68"/>
      <c r="PMJ7" s="68"/>
      <c r="PMK7" s="68"/>
      <c r="PML7" s="68"/>
      <c r="PMM7" s="68"/>
      <c r="PMN7" s="68"/>
      <c r="PMO7" s="68"/>
      <c r="PMP7" s="68"/>
      <c r="PMQ7" s="68"/>
      <c r="PMR7" s="68"/>
      <c r="PMS7" s="68"/>
      <c r="PMT7" s="68"/>
      <c r="PMU7" s="68"/>
      <c r="PMV7" s="68"/>
      <c r="PMW7" s="68"/>
      <c r="PMX7" s="68"/>
      <c r="PMY7" s="68"/>
      <c r="PMZ7" s="68"/>
      <c r="PNA7" s="68"/>
      <c r="PNB7" s="68"/>
      <c r="PNC7" s="68"/>
      <c r="PND7" s="68"/>
      <c r="PNE7" s="68"/>
      <c r="PNF7" s="68"/>
      <c r="PNG7" s="68"/>
      <c r="PNH7" s="68"/>
      <c r="PNI7" s="68"/>
      <c r="PNJ7" s="68"/>
      <c r="PNK7" s="68"/>
      <c r="PNL7" s="68"/>
      <c r="PNM7" s="68"/>
      <c r="PNN7" s="68"/>
      <c r="PNO7" s="68"/>
      <c r="PNP7" s="68"/>
      <c r="PNQ7" s="68"/>
      <c r="PNR7" s="68"/>
      <c r="PNS7" s="68"/>
      <c r="PNT7" s="68"/>
      <c r="PNU7" s="68"/>
      <c r="PNV7" s="68"/>
      <c r="PNW7" s="68"/>
      <c r="PNX7" s="68"/>
      <c r="PNY7" s="68"/>
      <c r="PNZ7" s="68"/>
      <c r="POA7" s="68"/>
      <c r="POB7" s="68"/>
      <c r="POC7" s="68"/>
      <c r="POD7" s="68"/>
      <c r="POE7" s="68"/>
      <c r="POF7" s="68"/>
      <c r="POG7" s="68"/>
      <c r="POH7" s="68"/>
      <c r="POI7" s="68"/>
      <c r="POJ7" s="68"/>
      <c r="POK7" s="68"/>
      <c r="POL7" s="68"/>
      <c r="POM7" s="68"/>
      <c r="PON7" s="68"/>
      <c r="POO7" s="68"/>
      <c r="POP7" s="68"/>
      <c r="POQ7" s="68"/>
      <c r="POR7" s="68"/>
      <c r="POS7" s="68"/>
      <c r="POT7" s="68"/>
      <c r="POU7" s="68"/>
      <c r="POV7" s="68"/>
      <c r="POW7" s="68"/>
      <c r="POX7" s="68"/>
      <c r="POY7" s="68"/>
      <c r="POZ7" s="68"/>
      <c r="PPA7" s="68"/>
      <c r="PPB7" s="68"/>
      <c r="PPC7" s="68"/>
      <c r="PPD7" s="68"/>
      <c r="PPE7" s="68"/>
      <c r="PPF7" s="68"/>
      <c r="PPG7" s="68"/>
      <c r="PPH7" s="68"/>
      <c r="PPI7" s="68"/>
      <c r="PPJ7" s="68"/>
      <c r="PPK7" s="68"/>
      <c r="PPL7" s="68"/>
      <c r="PPM7" s="68"/>
      <c r="PPN7" s="68"/>
      <c r="PPO7" s="68"/>
      <c r="PPP7" s="68"/>
      <c r="PPQ7" s="68"/>
      <c r="PPR7" s="68"/>
      <c r="PPS7" s="68"/>
      <c r="PPT7" s="68"/>
      <c r="PPU7" s="68"/>
      <c r="PPV7" s="68"/>
      <c r="PPW7" s="68"/>
      <c r="PPX7" s="68"/>
      <c r="PPY7" s="68"/>
      <c r="PPZ7" s="68"/>
      <c r="PQA7" s="68"/>
      <c r="PQB7" s="68"/>
      <c r="PQC7" s="68"/>
      <c r="PQD7" s="68"/>
      <c r="PQE7" s="68"/>
      <c r="PQF7" s="68"/>
      <c r="PQG7" s="68"/>
      <c r="PQH7" s="68"/>
      <c r="PQI7" s="68"/>
      <c r="PQJ7" s="68"/>
      <c r="PQK7" s="68"/>
      <c r="PQL7" s="68"/>
      <c r="PQM7" s="68"/>
      <c r="PQN7" s="68"/>
      <c r="PQO7" s="68"/>
      <c r="PQP7" s="68"/>
      <c r="PQQ7" s="68"/>
      <c r="PQR7" s="68"/>
      <c r="PQS7" s="68"/>
      <c r="PQT7" s="68"/>
      <c r="PQU7" s="68"/>
      <c r="PQV7" s="68"/>
      <c r="PQW7" s="68"/>
      <c r="PQX7" s="68"/>
      <c r="PQY7" s="68"/>
      <c r="PQZ7" s="68"/>
      <c r="PRA7" s="68"/>
      <c r="PRB7" s="68"/>
      <c r="PRC7" s="68"/>
      <c r="PRD7" s="68"/>
      <c r="PRE7" s="68"/>
      <c r="PRF7" s="68"/>
      <c r="PRG7" s="68"/>
      <c r="PRH7" s="68"/>
      <c r="PRI7" s="68"/>
      <c r="PRJ7" s="68"/>
      <c r="PRK7" s="68"/>
      <c r="PRL7" s="68"/>
      <c r="PRM7" s="68"/>
      <c r="PRN7" s="68"/>
      <c r="PRO7" s="68"/>
      <c r="PRP7" s="68"/>
      <c r="PRQ7" s="68"/>
      <c r="PRR7" s="68"/>
      <c r="PRS7" s="68"/>
      <c r="PRT7" s="68"/>
      <c r="PRU7" s="68"/>
      <c r="PRV7" s="68"/>
      <c r="PRW7" s="68"/>
      <c r="PRX7" s="68"/>
      <c r="PRY7" s="68"/>
      <c r="PRZ7" s="68"/>
      <c r="PSA7" s="68"/>
      <c r="PSB7" s="68"/>
      <c r="PSC7" s="68"/>
      <c r="PSD7" s="68"/>
      <c r="PSE7" s="68"/>
      <c r="PSF7" s="68"/>
      <c r="PSG7" s="68"/>
      <c r="PSH7" s="68"/>
      <c r="PSI7" s="68"/>
      <c r="PSJ7" s="68"/>
      <c r="PSK7" s="68"/>
      <c r="PSL7" s="68"/>
      <c r="PSM7" s="68"/>
      <c r="PSN7" s="68"/>
      <c r="PSO7" s="68"/>
      <c r="PSP7" s="68"/>
      <c r="PSQ7" s="68"/>
      <c r="PSR7" s="68"/>
      <c r="PSS7" s="68"/>
      <c r="PST7" s="68"/>
      <c r="PSU7" s="68"/>
      <c r="PSV7" s="68"/>
      <c r="PSW7" s="68"/>
      <c r="PSX7" s="68"/>
      <c r="PSY7" s="68"/>
      <c r="PSZ7" s="68"/>
      <c r="PTA7" s="68"/>
      <c r="PTB7" s="68"/>
      <c r="PTC7" s="68"/>
      <c r="PTD7" s="68"/>
      <c r="PTE7" s="68"/>
      <c r="PTF7" s="68"/>
      <c r="PTG7" s="68"/>
      <c r="PTH7" s="68"/>
      <c r="PTI7" s="68"/>
      <c r="PTJ7" s="68"/>
      <c r="PTK7" s="68"/>
      <c r="PTL7" s="68"/>
      <c r="PTM7" s="68"/>
      <c r="PTN7" s="68"/>
      <c r="PTO7" s="68"/>
      <c r="PTP7" s="68"/>
      <c r="PTQ7" s="68"/>
      <c r="PTR7" s="68"/>
      <c r="PTS7" s="68"/>
      <c r="PTT7" s="68"/>
      <c r="PTU7" s="68"/>
      <c r="PTV7" s="68"/>
      <c r="PTW7" s="68"/>
      <c r="PTX7" s="68"/>
      <c r="PTY7" s="68"/>
      <c r="PTZ7" s="68"/>
      <c r="PUA7" s="68"/>
      <c r="PUB7" s="68"/>
      <c r="PUC7" s="68"/>
      <c r="PUD7" s="68"/>
      <c r="PUE7" s="68"/>
      <c r="PUF7" s="68"/>
      <c r="PUG7" s="68"/>
      <c r="PUH7" s="68"/>
      <c r="PUI7" s="68"/>
      <c r="PUJ7" s="68"/>
      <c r="PUK7" s="68"/>
      <c r="PUL7" s="68"/>
      <c r="PUM7" s="68"/>
      <c r="PUN7" s="68"/>
      <c r="PUO7" s="68"/>
      <c r="PUP7" s="68"/>
      <c r="PUQ7" s="68"/>
      <c r="PUR7" s="68"/>
      <c r="PUS7" s="68"/>
      <c r="PUT7" s="68"/>
      <c r="PUU7" s="68"/>
      <c r="PUV7" s="68"/>
      <c r="PUW7" s="68"/>
      <c r="PUX7" s="68"/>
      <c r="PUY7" s="68"/>
      <c r="PUZ7" s="68"/>
      <c r="PVA7" s="68"/>
      <c r="PVB7" s="68"/>
      <c r="PVC7" s="68"/>
      <c r="PVD7" s="68"/>
      <c r="PVE7" s="68"/>
      <c r="PVF7" s="68"/>
      <c r="PVG7" s="68"/>
      <c r="PVH7" s="68"/>
      <c r="PVI7" s="68"/>
      <c r="PVJ7" s="68"/>
      <c r="PVK7" s="68"/>
      <c r="PVL7" s="68"/>
      <c r="PVM7" s="68"/>
      <c r="PVN7" s="68"/>
      <c r="PVO7" s="68"/>
      <c r="PVP7" s="68"/>
      <c r="PVQ7" s="68"/>
      <c r="PVR7" s="68"/>
      <c r="PVS7" s="68"/>
      <c r="PVT7" s="68"/>
      <c r="PVU7" s="68"/>
      <c r="PVV7" s="68"/>
      <c r="PVW7" s="68"/>
      <c r="PVX7" s="68"/>
      <c r="PVY7" s="68"/>
      <c r="PVZ7" s="68"/>
      <c r="PWA7" s="68"/>
      <c r="PWB7" s="68"/>
      <c r="PWC7" s="68"/>
      <c r="PWD7" s="68"/>
      <c r="PWE7" s="68"/>
      <c r="PWF7" s="68"/>
      <c r="PWG7" s="68"/>
      <c r="PWH7" s="68"/>
      <c r="PWI7" s="68"/>
      <c r="PWJ7" s="68"/>
      <c r="PWK7" s="68"/>
      <c r="PWL7" s="68"/>
      <c r="PWM7" s="68"/>
      <c r="PWN7" s="68"/>
      <c r="PWO7" s="68"/>
      <c r="PWP7" s="68"/>
      <c r="PWQ7" s="68"/>
      <c r="PWR7" s="68"/>
      <c r="PWS7" s="68"/>
      <c r="PWT7" s="68"/>
      <c r="PWU7" s="68"/>
      <c r="PWV7" s="68"/>
      <c r="PWW7" s="68"/>
      <c r="PWX7" s="68"/>
      <c r="PWY7" s="68"/>
      <c r="PWZ7" s="68"/>
      <c r="PXA7" s="68"/>
      <c r="PXB7" s="68"/>
      <c r="PXC7" s="68"/>
      <c r="PXD7" s="68"/>
      <c r="PXE7" s="68"/>
      <c r="PXF7" s="68"/>
      <c r="PXG7" s="68"/>
      <c r="PXH7" s="68"/>
      <c r="PXI7" s="68"/>
      <c r="PXJ7" s="68"/>
      <c r="PXK7" s="68"/>
      <c r="PXL7" s="68"/>
      <c r="PXM7" s="68"/>
      <c r="PXN7" s="68"/>
      <c r="PXO7" s="68"/>
      <c r="PXP7" s="68"/>
      <c r="PXQ7" s="68"/>
      <c r="PXR7" s="68"/>
      <c r="PXS7" s="68"/>
      <c r="PXT7" s="68"/>
      <c r="PXU7" s="68"/>
      <c r="PXV7" s="68"/>
      <c r="PXW7" s="68"/>
      <c r="PXX7" s="68"/>
      <c r="PXY7" s="68"/>
      <c r="PXZ7" s="68"/>
      <c r="PYA7" s="68"/>
      <c r="PYB7" s="68"/>
      <c r="PYC7" s="68"/>
      <c r="PYD7" s="68"/>
      <c r="PYE7" s="68"/>
      <c r="PYF7" s="68"/>
      <c r="PYG7" s="68"/>
      <c r="PYH7" s="68"/>
      <c r="PYI7" s="68"/>
      <c r="PYJ7" s="68"/>
      <c r="PYK7" s="68"/>
      <c r="PYL7" s="68"/>
      <c r="PYM7" s="68"/>
      <c r="PYN7" s="68"/>
      <c r="PYO7" s="68"/>
      <c r="PYP7" s="68"/>
      <c r="PYQ7" s="68"/>
      <c r="PYR7" s="68"/>
      <c r="PYS7" s="68"/>
      <c r="PYT7" s="68"/>
      <c r="PYU7" s="68"/>
      <c r="PYV7" s="68"/>
      <c r="PYW7" s="68"/>
      <c r="PYX7" s="68"/>
      <c r="PYY7" s="68"/>
      <c r="PYZ7" s="68"/>
      <c r="PZA7" s="68"/>
      <c r="PZB7" s="68"/>
      <c r="PZC7" s="68"/>
      <c r="PZD7" s="68"/>
      <c r="PZE7" s="68"/>
      <c r="PZF7" s="68"/>
      <c r="PZG7" s="68"/>
      <c r="PZH7" s="68"/>
      <c r="PZI7" s="68"/>
      <c r="PZJ7" s="68"/>
      <c r="PZK7" s="68"/>
      <c r="PZL7" s="68"/>
      <c r="PZM7" s="68"/>
      <c r="PZN7" s="68"/>
      <c r="PZO7" s="68"/>
      <c r="PZP7" s="68"/>
      <c r="PZQ7" s="68"/>
      <c r="PZR7" s="68"/>
      <c r="PZS7" s="68"/>
      <c r="PZT7" s="68"/>
      <c r="PZU7" s="68"/>
      <c r="PZV7" s="68"/>
      <c r="PZW7" s="68"/>
      <c r="PZX7" s="68"/>
      <c r="PZY7" s="68"/>
      <c r="PZZ7" s="68"/>
      <c r="QAA7" s="68"/>
      <c r="QAB7" s="68"/>
      <c r="QAC7" s="68"/>
      <c r="QAD7" s="68"/>
      <c r="QAE7" s="68"/>
      <c r="QAF7" s="68"/>
      <c r="QAG7" s="68"/>
      <c r="QAH7" s="68"/>
      <c r="QAI7" s="68"/>
      <c r="QAJ7" s="68"/>
      <c r="QAK7" s="68"/>
      <c r="QAL7" s="68"/>
      <c r="QAM7" s="68"/>
      <c r="QAN7" s="68"/>
      <c r="QAO7" s="68"/>
      <c r="QAP7" s="68"/>
      <c r="QAQ7" s="68"/>
      <c r="QAR7" s="68"/>
      <c r="QAS7" s="68"/>
      <c r="QAT7" s="68"/>
      <c r="QAU7" s="68"/>
      <c r="QAV7" s="68"/>
      <c r="QAW7" s="68"/>
      <c r="QAX7" s="68"/>
      <c r="QAY7" s="68"/>
      <c r="QAZ7" s="68"/>
      <c r="QBA7" s="68"/>
      <c r="QBB7" s="68"/>
      <c r="QBC7" s="68"/>
      <c r="QBD7" s="68"/>
      <c r="QBE7" s="68"/>
      <c r="QBF7" s="68"/>
      <c r="QBG7" s="68"/>
      <c r="QBH7" s="68"/>
      <c r="QBI7" s="68"/>
      <c r="QBJ7" s="68"/>
      <c r="QBK7" s="68"/>
      <c r="QBL7" s="68"/>
      <c r="QBM7" s="68"/>
      <c r="QBN7" s="68"/>
      <c r="QBO7" s="68"/>
      <c r="QBP7" s="68"/>
      <c r="QBQ7" s="68"/>
      <c r="QBR7" s="68"/>
      <c r="QBS7" s="68"/>
      <c r="QBT7" s="68"/>
      <c r="QBU7" s="68"/>
      <c r="QBV7" s="68"/>
      <c r="QBW7" s="68"/>
      <c r="QBX7" s="68"/>
      <c r="QBY7" s="68"/>
      <c r="QBZ7" s="68"/>
      <c r="QCA7" s="68"/>
      <c r="QCB7" s="68"/>
      <c r="QCC7" s="68"/>
      <c r="QCD7" s="68"/>
      <c r="QCE7" s="68"/>
      <c r="QCF7" s="68"/>
      <c r="QCG7" s="68"/>
      <c r="QCH7" s="68"/>
      <c r="QCI7" s="68"/>
      <c r="QCJ7" s="68"/>
      <c r="QCK7" s="68"/>
      <c r="QCL7" s="68"/>
      <c r="QCM7" s="68"/>
      <c r="QCN7" s="68"/>
      <c r="QCO7" s="68"/>
      <c r="QCP7" s="68"/>
      <c r="QCQ7" s="68"/>
      <c r="QCR7" s="68"/>
      <c r="QCS7" s="68"/>
      <c r="QCT7" s="68"/>
      <c r="QCU7" s="68"/>
      <c r="QCV7" s="68"/>
      <c r="QCW7" s="68"/>
      <c r="QCX7" s="68"/>
      <c r="QCY7" s="68"/>
      <c r="QCZ7" s="68"/>
      <c r="QDA7" s="68"/>
      <c r="QDB7" s="68"/>
      <c r="QDC7" s="68"/>
      <c r="QDD7" s="68"/>
      <c r="QDE7" s="68"/>
      <c r="QDF7" s="68"/>
      <c r="QDG7" s="68"/>
      <c r="QDH7" s="68"/>
      <c r="QDI7" s="68"/>
      <c r="QDJ7" s="68"/>
      <c r="QDK7" s="68"/>
      <c r="QDL7" s="68"/>
      <c r="QDM7" s="68"/>
      <c r="QDN7" s="68"/>
      <c r="QDO7" s="68"/>
      <c r="QDP7" s="68"/>
      <c r="QDQ7" s="68"/>
      <c r="QDR7" s="68"/>
      <c r="QDS7" s="68"/>
      <c r="QDT7" s="68"/>
      <c r="QDU7" s="68"/>
      <c r="QDV7" s="68"/>
      <c r="QDW7" s="68"/>
      <c r="QDX7" s="68"/>
      <c r="QDY7" s="68"/>
      <c r="QDZ7" s="68"/>
      <c r="QEA7" s="68"/>
      <c r="QEB7" s="68"/>
      <c r="QEC7" s="68"/>
      <c r="QED7" s="68"/>
      <c r="QEE7" s="68"/>
      <c r="QEF7" s="68"/>
      <c r="QEG7" s="68"/>
      <c r="QEH7" s="68"/>
      <c r="QEI7" s="68"/>
      <c r="QEJ7" s="68"/>
      <c r="QEK7" s="68"/>
      <c r="QEL7" s="68"/>
      <c r="QEM7" s="68"/>
      <c r="QEN7" s="68"/>
      <c r="QEO7" s="68"/>
      <c r="QEP7" s="68"/>
      <c r="QEQ7" s="68"/>
      <c r="QER7" s="68"/>
      <c r="QES7" s="68"/>
      <c r="QET7" s="68"/>
      <c r="QEU7" s="68"/>
      <c r="QEV7" s="68"/>
      <c r="QEW7" s="68"/>
      <c r="QEX7" s="68"/>
      <c r="QEY7" s="68"/>
      <c r="QEZ7" s="68"/>
      <c r="QFA7" s="68"/>
      <c r="QFB7" s="68"/>
      <c r="QFC7" s="68"/>
      <c r="QFD7" s="68"/>
      <c r="QFE7" s="68"/>
      <c r="QFF7" s="68"/>
      <c r="QFG7" s="68"/>
      <c r="QFH7" s="68"/>
      <c r="QFI7" s="68"/>
      <c r="QFJ7" s="68"/>
      <c r="QFK7" s="68"/>
      <c r="QFL7" s="68"/>
      <c r="QFM7" s="68"/>
      <c r="QFN7" s="68"/>
      <c r="QFO7" s="68"/>
      <c r="QFP7" s="68"/>
      <c r="QFQ7" s="68"/>
      <c r="QFR7" s="68"/>
      <c r="QFS7" s="68"/>
      <c r="QFT7" s="68"/>
      <c r="QFU7" s="68"/>
      <c r="QFV7" s="68"/>
      <c r="QFW7" s="68"/>
      <c r="QFX7" s="68"/>
      <c r="QFY7" s="68"/>
      <c r="QFZ7" s="68"/>
      <c r="QGA7" s="68"/>
      <c r="QGB7" s="68"/>
      <c r="QGC7" s="68"/>
      <c r="QGD7" s="68"/>
      <c r="QGE7" s="68"/>
      <c r="QGF7" s="68"/>
      <c r="QGG7" s="68"/>
      <c r="QGH7" s="68"/>
      <c r="QGI7" s="68"/>
      <c r="QGJ7" s="68"/>
      <c r="QGK7" s="68"/>
      <c r="QGL7" s="68"/>
      <c r="QGM7" s="68"/>
      <c r="QGN7" s="68"/>
      <c r="QGO7" s="68"/>
      <c r="QGP7" s="68"/>
      <c r="QGQ7" s="68"/>
      <c r="QGR7" s="68"/>
      <c r="QGS7" s="68"/>
      <c r="QGT7" s="68"/>
      <c r="QGU7" s="68"/>
      <c r="QGV7" s="68"/>
      <c r="QGW7" s="68"/>
      <c r="QGX7" s="68"/>
      <c r="QGY7" s="68"/>
      <c r="QGZ7" s="68"/>
      <c r="QHA7" s="68"/>
      <c r="QHB7" s="68"/>
      <c r="QHC7" s="68"/>
      <c r="QHD7" s="68"/>
      <c r="QHE7" s="68"/>
      <c r="QHF7" s="68"/>
      <c r="QHG7" s="68"/>
      <c r="QHH7" s="68"/>
      <c r="QHI7" s="68"/>
      <c r="QHJ7" s="68"/>
      <c r="QHK7" s="68"/>
      <c r="QHL7" s="68"/>
      <c r="QHM7" s="68"/>
      <c r="QHN7" s="68"/>
      <c r="QHO7" s="68"/>
      <c r="QHP7" s="68"/>
      <c r="QHQ7" s="68"/>
      <c r="QHR7" s="68"/>
      <c r="QHS7" s="68"/>
      <c r="QHT7" s="68"/>
      <c r="QHU7" s="68"/>
      <c r="QHV7" s="68"/>
      <c r="QHW7" s="68"/>
      <c r="QHX7" s="68"/>
      <c r="QHY7" s="68"/>
      <c r="QHZ7" s="68"/>
      <c r="QIA7" s="68"/>
      <c r="QIB7" s="68"/>
      <c r="QIC7" s="68"/>
      <c r="QID7" s="68"/>
      <c r="QIE7" s="68"/>
      <c r="QIF7" s="68"/>
      <c r="QIG7" s="68"/>
      <c r="QIH7" s="68"/>
      <c r="QII7" s="68"/>
      <c r="QIJ7" s="68"/>
      <c r="QIK7" s="68"/>
      <c r="QIL7" s="68"/>
      <c r="QIM7" s="68"/>
      <c r="QIN7" s="68"/>
      <c r="QIO7" s="68"/>
      <c r="QIP7" s="68"/>
      <c r="QIQ7" s="68"/>
      <c r="QIR7" s="68"/>
      <c r="QIS7" s="68"/>
      <c r="QIT7" s="68"/>
      <c r="QIU7" s="68"/>
      <c r="QIV7" s="68"/>
      <c r="QIW7" s="68"/>
      <c r="QIX7" s="68"/>
      <c r="QIY7" s="68"/>
      <c r="QIZ7" s="68"/>
      <c r="QJA7" s="68"/>
      <c r="QJB7" s="68"/>
      <c r="QJC7" s="68"/>
      <c r="QJD7" s="68"/>
      <c r="QJE7" s="68"/>
      <c r="QJF7" s="68"/>
      <c r="QJG7" s="68"/>
      <c r="QJH7" s="68"/>
      <c r="QJI7" s="68"/>
      <c r="QJJ7" s="68"/>
      <c r="QJK7" s="68"/>
      <c r="QJL7" s="68"/>
      <c r="QJM7" s="68"/>
      <c r="QJN7" s="68"/>
      <c r="QJO7" s="68"/>
      <c r="QJP7" s="68"/>
      <c r="QJQ7" s="68"/>
      <c r="QJR7" s="68"/>
      <c r="QJS7" s="68"/>
      <c r="QJT7" s="68"/>
      <c r="QJU7" s="68"/>
      <c r="QJV7" s="68"/>
      <c r="QJW7" s="68"/>
      <c r="QJX7" s="68"/>
      <c r="QJY7" s="68"/>
      <c r="QJZ7" s="68"/>
      <c r="QKA7" s="68"/>
      <c r="QKB7" s="68"/>
      <c r="QKC7" s="68"/>
      <c r="QKD7" s="68"/>
      <c r="QKE7" s="68"/>
      <c r="QKF7" s="68"/>
      <c r="QKG7" s="68"/>
      <c r="QKH7" s="68"/>
      <c r="QKI7" s="68"/>
      <c r="QKJ7" s="68"/>
      <c r="QKK7" s="68"/>
      <c r="QKL7" s="68"/>
      <c r="QKM7" s="68"/>
      <c r="QKN7" s="68"/>
      <c r="QKO7" s="68"/>
      <c r="QKP7" s="68"/>
      <c r="QKQ7" s="68"/>
      <c r="QKR7" s="68"/>
      <c r="QKS7" s="68"/>
      <c r="QKT7" s="68"/>
      <c r="QKU7" s="68"/>
      <c r="QKV7" s="68"/>
      <c r="QKW7" s="68"/>
      <c r="QKX7" s="68"/>
      <c r="QKY7" s="68"/>
      <c r="QKZ7" s="68"/>
      <c r="QLA7" s="68"/>
      <c r="QLB7" s="68"/>
      <c r="QLC7" s="68"/>
      <c r="QLD7" s="68"/>
      <c r="QLE7" s="68"/>
      <c r="QLF7" s="68"/>
      <c r="QLG7" s="68"/>
      <c r="QLH7" s="68"/>
      <c r="QLI7" s="68"/>
      <c r="QLJ7" s="68"/>
      <c r="QLK7" s="68"/>
      <c r="QLL7" s="68"/>
      <c r="QLM7" s="68"/>
      <c r="QLN7" s="68"/>
      <c r="QLO7" s="68"/>
      <c r="QLP7" s="68"/>
      <c r="QLQ7" s="68"/>
      <c r="QLR7" s="68"/>
      <c r="QLS7" s="68"/>
      <c r="QLT7" s="68"/>
      <c r="QLU7" s="68"/>
      <c r="QLV7" s="68"/>
      <c r="QLW7" s="68"/>
      <c r="QLX7" s="68"/>
      <c r="QLY7" s="68"/>
      <c r="QLZ7" s="68"/>
      <c r="QMA7" s="68"/>
      <c r="QMB7" s="68"/>
      <c r="QMC7" s="68"/>
      <c r="QMD7" s="68"/>
      <c r="QME7" s="68"/>
      <c r="QMF7" s="68"/>
      <c r="QMG7" s="68"/>
      <c r="QMH7" s="68"/>
      <c r="QMI7" s="68"/>
      <c r="QMJ7" s="68"/>
      <c r="QMK7" s="68"/>
      <c r="QML7" s="68"/>
      <c r="QMM7" s="68"/>
      <c r="QMN7" s="68"/>
      <c r="QMO7" s="68"/>
      <c r="QMP7" s="68"/>
      <c r="QMQ7" s="68"/>
      <c r="QMR7" s="68"/>
      <c r="QMS7" s="68"/>
      <c r="QMT7" s="68"/>
      <c r="QMU7" s="68"/>
      <c r="QMV7" s="68"/>
      <c r="QMW7" s="68"/>
      <c r="QMX7" s="68"/>
      <c r="QMY7" s="68"/>
      <c r="QMZ7" s="68"/>
      <c r="QNA7" s="68"/>
      <c r="QNB7" s="68"/>
      <c r="QNC7" s="68"/>
      <c r="QND7" s="68"/>
      <c r="QNE7" s="68"/>
      <c r="QNF7" s="68"/>
      <c r="QNG7" s="68"/>
      <c r="QNH7" s="68"/>
      <c r="QNI7" s="68"/>
      <c r="QNJ7" s="68"/>
      <c r="QNK7" s="68"/>
      <c r="QNL7" s="68"/>
      <c r="QNM7" s="68"/>
      <c r="QNN7" s="68"/>
      <c r="QNO7" s="68"/>
      <c r="QNP7" s="68"/>
      <c r="QNQ7" s="68"/>
      <c r="QNR7" s="68"/>
      <c r="QNS7" s="68"/>
      <c r="QNT7" s="68"/>
      <c r="QNU7" s="68"/>
      <c r="QNV7" s="68"/>
      <c r="QNW7" s="68"/>
      <c r="QNX7" s="68"/>
      <c r="QNY7" s="68"/>
      <c r="QNZ7" s="68"/>
      <c r="QOA7" s="68"/>
      <c r="QOB7" s="68"/>
      <c r="QOC7" s="68"/>
      <c r="QOD7" s="68"/>
      <c r="QOE7" s="68"/>
      <c r="QOF7" s="68"/>
      <c r="QOG7" s="68"/>
      <c r="QOH7" s="68"/>
      <c r="QOI7" s="68"/>
      <c r="QOJ7" s="68"/>
      <c r="QOK7" s="68"/>
      <c r="QOL7" s="68"/>
      <c r="QOM7" s="68"/>
      <c r="QON7" s="68"/>
      <c r="QOO7" s="68"/>
      <c r="QOP7" s="68"/>
      <c r="QOQ7" s="68"/>
      <c r="QOR7" s="68"/>
      <c r="QOS7" s="68"/>
      <c r="QOT7" s="68"/>
      <c r="QOU7" s="68"/>
      <c r="QOV7" s="68"/>
      <c r="QOW7" s="68"/>
      <c r="QOX7" s="68"/>
      <c r="QOY7" s="68"/>
      <c r="QOZ7" s="68"/>
      <c r="QPA7" s="68"/>
      <c r="QPB7" s="68"/>
      <c r="QPC7" s="68"/>
      <c r="QPD7" s="68"/>
      <c r="QPE7" s="68"/>
      <c r="QPF7" s="68"/>
      <c r="QPG7" s="68"/>
      <c r="QPH7" s="68"/>
      <c r="QPI7" s="68"/>
      <c r="QPJ7" s="68"/>
      <c r="QPK7" s="68"/>
      <c r="QPL7" s="68"/>
      <c r="QPM7" s="68"/>
      <c r="QPN7" s="68"/>
      <c r="QPO7" s="68"/>
      <c r="QPP7" s="68"/>
      <c r="QPQ7" s="68"/>
      <c r="QPR7" s="68"/>
      <c r="QPS7" s="68"/>
      <c r="QPT7" s="68"/>
      <c r="QPU7" s="68"/>
      <c r="QPV7" s="68"/>
      <c r="QPW7" s="68"/>
      <c r="QPX7" s="68"/>
      <c r="QPY7" s="68"/>
      <c r="QPZ7" s="68"/>
      <c r="QQA7" s="68"/>
      <c r="QQB7" s="68"/>
      <c r="QQC7" s="68"/>
      <c r="QQD7" s="68"/>
      <c r="QQE7" s="68"/>
      <c r="QQF7" s="68"/>
      <c r="QQG7" s="68"/>
      <c r="QQH7" s="68"/>
      <c r="QQI7" s="68"/>
      <c r="QQJ7" s="68"/>
      <c r="QQK7" s="68"/>
      <c r="QQL7" s="68"/>
      <c r="QQM7" s="68"/>
      <c r="QQN7" s="68"/>
      <c r="QQO7" s="68"/>
      <c r="QQP7" s="68"/>
      <c r="QQQ7" s="68"/>
      <c r="QQR7" s="68"/>
      <c r="QQS7" s="68"/>
      <c r="QQT7" s="68"/>
      <c r="QQU7" s="68"/>
      <c r="QQV7" s="68"/>
      <c r="QQW7" s="68"/>
      <c r="QQX7" s="68"/>
      <c r="QQY7" s="68"/>
      <c r="QQZ7" s="68"/>
      <c r="QRA7" s="68"/>
      <c r="QRB7" s="68"/>
      <c r="QRC7" s="68"/>
      <c r="QRD7" s="68"/>
      <c r="QRE7" s="68"/>
      <c r="QRF7" s="68"/>
      <c r="QRG7" s="68"/>
      <c r="QRH7" s="68"/>
      <c r="QRI7" s="68"/>
      <c r="QRJ7" s="68"/>
      <c r="QRK7" s="68"/>
      <c r="QRL7" s="68"/>
      <c r="QRM7" s="68"/>
      <c r="QRN7" s="68"/>
      <c r="QRO7" s="68"/>
      <c r="QRP7" s="68"/>
      <c r="QRQ7" s="68"/>
      <c r="QRR7" s="68"/>
      <c r="QRS7" s="68"/>
      <c r="QRT7" s="68"/>
      <c r="QRU7" s="68"/>
      <c r="QRV7" s="68"/>
      <c r="QRW7" s="68"/>
      <c r="QRX7" s="68"/>
      <c r="QRY7" s="68"/>
      <c r="QRZ7" s="68"/>
      <c r="QSA7" s="68"/>
      <c r="QSB7" s="68"/>
      <c r="QSC7" s="68"/>
      <c r="QSD7" s="68"/>
      <c r="QSE7" s="68"/>
      <c r="QSF7" s="68"/>
      <c r="QSG7" s="68"/>
      <c r="QSH7" s="68"/>
      <c r="QSI7" s="68"/>
      <c r="QSJ7" s="68"/>
      <c r="QSK7" s="68"/>
      <c r="QSL7" s="68"/>
      <c r="QSM7" s="68"/>
      <c r="QSN7" s="68"/>
      <c r="QSO7" s="68"/>
      <c r="QSP7" s="68"/>
      <c r="QSQ7" s="68"/>
      <c r="QSR7" s="68"/>
      <c r="QSS7" s="68"/>
      <c r="QST7" s="68"/>
      <c r="QSU7" s="68"/>
      <c r="QSV7" s="68"/>
      <c r="QSW7" s="68"/>
      <c r="QSX7" s="68"/>
      <c r="QSY7" s="68"/>
      <c r="QSZ7" s="68"/>
      <c r="QTA7" s="68"/>
      <c r="QTB7" s="68"/>
      <c r="QTC7" s="68"/>
      <c r="QTD7" s="68"/>
      <c r="QTE7" s="68"/>
      <c r="QTF7" s="68"/>
      <c r="QTG7" s="68"/>
      <c r="QTH7" s="68"/>
      <c r="QTI7" s="68"/>
      <c r="QTJ7" s="68"/>
      <c r="QTK7" s="68"/>
      <c r="QTL7" s="68"/>
      <c r="QTM7" s="68"/>
      <c r="QTN7" s="68"/>
      <c r="QTO7" s="68"/>
      <c r="QTP7" s="68"/>
      <c r="QTQ7" s="68"/>
      <c r="QTR7" s="68"/>
      <c r="QTS7" s="68"/>
      <c r="QTT7" s="68"/>
      <c r="QTU7" s="68"/>
      <c r="QTV7" s="68"/>
      <c r="QTW7" s="68"/>
      <c r="QTX7" s="68"/>
      <c r="QTY7" s="68"/>
      <c r="QTZ7" s="68"/>
      <c r="QUA7" s="68"/>
      <c r="QUB7" s="68"/>
      <c r="QUC7" s="68"/>
      <c r="QUD7" s="68"/>
      <c r="QUE7" s="68"/>
      <c r="QUF7" s="68"/>
      <c r="QUG7" s="68"/>
      <c r="QUH7" s="68"/>
      <c r="QUI7" s="68"/>
      <c r="QUJ7" s="68"/>
      <c r="QUK7" s="68"/>
      <c r="QUL7" s="68"/>
      <c r="QUM7" s="68"/>
      <c r="QUN7" s="68"/>
      <c r="QUO7" s="68"/>
      <c r="QUP7" s="68"/>
      <c r="QUQ7" s="68"/>
      <c r="QUR7" s="68"/>
      <c r="QUS7" s="68"/>
      <c r="QUT7" s="68"/>
      <c r="QUU7" s="68"/>
      <c r="QUV7" s="68"/>
      <c r="QUW7" s="68"/>
      <c r="QUX7" s="68"/>
      <c r="QUY7" s="68"/>
      <c r="QUZ7" s="68"/>
      <c r="QVA7" s="68"/>
      <c r="QVB7" s="68"/>
      <c r="QVC7" s="68"/>
      <c r="QVD7" s="68"/>
      <c r="QVE7" s="68"/>
      <c r="QVF7" s="68"/>
      <c r="QVG7" s="68"/>
      <c r="QVH7" s="68"/>
      <c r="QVI7" s="68"/>
      <c r="QVJ7" s="68"/>
      <c r="QVK7" s="68"/>
      <c r="QVL7" s="68"/>
      <c r="QVM7" s="68"/>
      <c r="QVN7" s="68"/>
      <c r="QVO7" s="68"/>
      <c r="QVP7" s="68"/>
      <c r="QVQ7" s="68"/>
      <c r="QVR7" s="68"/>
      <c r="QVS7" s="68"/>
      <c r="QVT7" s="68"/>
      <c r="QVU7" s="68"/>
      <c r="QVV7" s="68"/>
      <c r="QVW7" s="68"/>
      <c r="QVX7" s="68"/>
      <c r="QVY7" s="68"/>
      <c r="QVZ7" s="68"/>
      <c r="QWA7" s="68"/>
      <c r="QWB7" s="68"/>
      <c r="QWC7" s="68"/>
      <c r="QWD7" s="68"/>
      <c r="QWE7" s="68"/>
      <c r="QWF7" s="68"/>
      <c r="QWG7" s="68"/>
      <c r="QWH7" s="68"/>
      <c r="QWI7" s="68"/>
      <c r="QWJ7" s="68"/>
      <c r="QWK7" s="68"/>
      <c r="QWL7" s="68"/>
      <c r="QWM7" s="68"/>
      <c r="QWN7" s="68"/>
      <c r="QWO7" s="68"/>
      <c r="QWP7" s="68"/>
      <c r="QWQ7" s="68"/>
      <c r="QWR7" s="68"/>
      <c r="QWS7" s="68"/>
      <c r="QWT7" s="68"/>
      <c r="QWU7" s="68"/>
      <c r="QWV7" s="68"/>
      <c r="QWW7" s="68"/>
      <c r="QWX7" s="68"/>
      <c r="QWY7" s="68"/>
      <c r="QWZ7" s="68"/>
      <c r="QXA7" s="68"/>
      <c r="QXB7" s="68"/>
      <c r="QXC7" s="68"/>
      <c r="QXD7" s="68"/>
      <c r="QXE7" s="68"/>
      <c r="QXF7" s="68"/>
      <c r="QXG7" s="68"/>
      <c r="QXH7" s="68"/>
      <c r="QXI7" s="68"/>
      <c r="QXJ7" s="68"/>
      <c r="QXK7" s="68"/>
      <c r="QXL7" s="68"/>
      <c r="QXM7" s="68"/>
      <c r="QXN7" s="68"/>
      <c r="QXO7" s="68"/>
      <c r="QXP7" s="68"/>
      <c r="QXQ7" s="68"/>
      <c r="QXR7" s="68"/>
      <c r="QXS7" s="68"/>
      <c r="QXT7" s="68"/>
      <c r="QXU7" s="68"/>
      <c r="QXV7" s="68"/>
      <c r="QXW7" s="68"/>
      <c r="QXX7" s="68"/>
      <c r="QXY7" s="68"/>
      <c r="QXZ7" s="68"/>
      <c r="QYA7" s="68"/>
      <c r="QYB7" s="68"/>
      <c r="QYC7" s="68"/>
      <c r="QYD7" s="68"/>
      <c r="QYE7" s="68"/>
      <c r="QYF7" s="68"/>
      <c r="QYG7" s="68"/>
      <c r="QYH7" s="68"/>
      <c r="QYI7" s="68"/>
      <c r="QYJ7" s="68"/>
      <c r="QYK7" s="68"/>
      <c r="QYL7" s="68"/>
      <c r="QYM7" s="68"/>
      <c r="QYN7" s="68"/>
      <c r="QYO7" s="68"/>
      <c r="QYP7" s="68"/>
      <c r="QYQ7" s="68"/>
      <c r="QYR7" s="68"/>
      <c r="QYS7" s="68"/>
      <c r="QYT7" s="68"/>
      <c r="QYU7" s="68"/>
      <c r="QYV7" s="68"/>
      <c r="QYW7" s="68"/>
      <c r="QYX7" s="68"/>
      <c r="QYY7" s="68"/>
      <c r="QYZ7" s="68"/>
      <c r="QZA7" s="68"/>
      <c r="QZB7" s="68"/>
      <c r="QZC7" s="68"/>
      <c r="QZD7" s="68"/>
      <c r="QZE7" s="68"/>
      <c r="QZF7" s="68"/>
      <c r="QZG7" s="68"/>
      <c r="QZH7" s="68"/>
      <c r="QZI7" s="68"/>
      <c r="QZJ7" s="68"/>
      <c r="QZK7" s="68"/>
      <c r="QZL7" s="68"/>
      <c r="QZM7" s="68"/>
      <c r="QZN7" s="68"/>
      <c r="QZO7" s="68"/>
      <c r="QZP7" s="68"/>
      <c r="QZQ7" s="68"/>
      <c r="QZR7" s="68"/>
      <c r="QZS7" s="68"/>
      <c r="QZT7" s="68"/>
      <c r="QZU7" s="68"/>
      <c r="QZV7" s="68"/>
      <c r="QZW7" s="68"/>
      <c r="QZX7" s="68"/>
      <c r="QZY7" s="68"/>
      <c r="QZZ7" s="68"/>
      <c r="RAA7" s="68"/>
      <c r="RAB7" s="68"/>
      <c r="RAC7" s="68"/>
      <c r="RAD7" s="68"/>
      <c r="RAE7" s="68"/>
      <c r="RAF7" s="68"/>
      <c r="RAG7" s="68"/>
      <c r="RAH7" s="68"/>
      <c r="RAI7" s="68"/>
      <c r="RAJ7" s="68"/>
      <c r="RAK7" s="68"/>
      <c r="RAL7" s="68"/>
      <c r="RAM7" s="68"/>
      <c r="RAN7" s="68"/>
      <c r="RAO7" s="68"/>
      <c r="RAP7" s="68"/>
      <c r="RAQ7" s="68"/>
      <c r="RAR7" s="68"/>
      <c r="RAS7" s="68"/>
      <c r="RAT7" s="68"/>
      <c r="RAU7" s="68"/>
      <c r="RAV7" s="68"/>
      <c r="RAW7" s="68"/>
      <c r="RAX7" s="68"/>
      <c r="RAY7" s="68"/>
      <c r="RAZ7" s="68"/>
      <c r="RBA7" s="68"/>
      <c r="RBB7" s="68"/>
      <c r="RBC7" s="68"/>
      <c r="RBD7" s="68"/>
      <c r="RBE7" s="68"/>
      <c r="RBF7" s="68"/>
      <c r="RBG7" s="68"/>
      <c r="RBH7" s="68"/>
      <c r="RBI7" s="68"/>
      <c r="RBJ7" s="68"/>
      <c r="RBK7" s="68"/>
      <c r="RBL7" s="68"/>
      <c r="RBM7" s="68"/>
      <c r="RBN7" s="68"/>
      <c r="RBO7" s="68"/>
      <c r="RBP7" s="68"/>
      <c r="RBQ7" s="68"/>
      <c r="RBR7" s="68"/>
      <c r="RBS7" s="68"/>
      <c r="RBT7" s="68"/>
      <c r="RBU7" s="68"/>
      <c r="RBV7" s="68"/>
      <c r="RBW7" s="68"/>
      <c r="RBX7" s="68"/>
      <c r="RBY7" s="68"/>
      <c r="RBZ7" s="68"/>
      <c r="RCA7" s="68"/>
      <c r="RCB7" s="68"/>
      <c r="RCC7" s="68"/>
      <c r="RCD7" s="68"/>
      <c r="RCE7" s="68"/>
      <c r="RCF7" s="68"/>
      <c r="RCG7" s="68"/>
      <c r="RCH7" s="68"/>
      <c r="RCI7" s="68"/>
      <c r="RCJ7" s="68"/>
      <c r="RCK7" s="68"/>
      <c r="RCL7" s="68"/>
      <c r="RCM7" s="68"/>
      <c r="RCN7" s="68"/>
      <c r="RCO7" s="68"/>
      <c r="RCP7" s="68"/>
      <c r="RCQ7" s="68"/>
      <c r="RCR7" s="68"/>
      <c r="RCS7" s="68"/>
      <c r="RCT7" s="68"/>
      <c r="RCU7" s="68"/>
      <c r="RCV7" s="68"/>
      <c r="RCW7" s="68"/>
      <c r="RCX7" s="68"/>
      <c r="RCY7" s="68"/>
      <c r="RCZ7" s="68"/>
      <c r="RDA7" s="68"/>
      <c r="RDB7" s="68"/>
      <c r="RDC7" s="68"/>
      <c r="RDD7" s="68"/>
      <c r="RDE7" s="68"/>
      <c r="RDF7" s="68"/>
      <c r="RDG7" s="68"/>
      <c r="RDH7" s="68"/>
      <c r="RDI7" s="68"/>
      <c r="RDJ7" s="68"/>
      <c r="RDK7" s="68"/>
      <c r="RDL7" s="68"/>
      <c r="RDM7" s="68"/>
      <c r="RDN7" s="68"/>
      <c r="RDO7" s="68"/>
      <c r="RDP7" s="68"/>
      <c r="RDQ7" s="68"/>
      <c r="RDR7" s="68"/>
      <c r="RDS7" s="68"/>
      <c r="RDT7" s="68"/>
      <c r="RDU7" s="68"/>
      <c r="RDV7" s="68"/>
      <c r="RDW7" s="68"/>
      <c r="RDX7" s="68"/>
      <c r="RDY7" s="68"/>
      <c r="RDZ7" s="68"/>
      <c r="REA7" s="68"/>
      <c r="REB7" s="68"/>
      <c r="REC7" s="68"/>
      <c r="RED7" s="68"/>
      <c r="REE7" s="68"/>
      <c r="REF7" s="68"/>
      <c r="REG7" s="68"/>
      <c r="REH7" s="68"/>
      <c r="REI7" s="68"/>
      <c r="REJ7" s="68"/>
      <c r="REK7" s="68"/>
      <c r="REL7" s="68"/>
      <c r="REM7" s="68"/>
      <c r="REN7" s="68"/>
      <c r="REO7" s="68"/>
      <c r="REP7" s="68"/>
      <c r="REQ7" s="68"/>
      <c r="RER7" s="68"/>
      <c r="RES7" s="68"/>
      <c r="RET7" s="68"/>
      <c r="REU7" s="68"/>
      <c r="REV7" s="68"/>
      <c r="REW7" s="68"/>
      <c r="REX7" s="68"/>
      <c r="REY7" s="68"/>
      <c r="REZ7" s="68"/>
      <c r="RFA7" s="68"/>
      <c r="RFB7" s="68"/>
      <c r="RFC7" s="68"/>
      <c r="RFD7" s="68"/>
      <c r="RFE7" s="68"/>
      <c r="RFF7" s="68"/>
      <c r="RFG7" s="68"/>
      <c r="RFH7" s="68"/>
      <c r="RFI7" s="68"/>
      <c r="RFJ7" s="68"/>
      <c r="RFK7" s="68"/>
      <c r="RFL7" s="68"/>
      <c r="RFM7" s="68"/>
      <c r="RFN7" s="68"/>
      <c r="RFO7" s="68"/>
      <c r="RFP7" s="68"/>
      <c r="RFQ7" s="68"/>
      <c r="RFR7" s="68"/>
      <c r="RFS7" s="68"/>
      <c r="RFT7" s="68"/>
      <c r="RFU7" s="68"/>
      <c r="RFV7" s="68"/>
      <c r="RFW7" s="68"/>
      <c r="RFX7" s="68"/>
      <c r="RFY7" s="68"/>
      <c r="RFZ7" s="68"/>
      <c r="RGA7" s="68"/>
      <c r="RGB7" s="68"/>
      <c r="RGC7" s="68"/>
      <c r="RGD7" s="68"/>
      <c r="RGE7" s="68"/>
      <c r="RGF7" s="68"/>
      <c r="RGG7" s="68"/>
      <c r="RGH7" s="68"/>
      <c r="RGI7" s="68"/>
      <c r="RGJ7" s="68"/>
      <c r="RGK7" s="68"/>
      <c r="RGL7" s="68"/>
      <c r="RGM7" s="68"/>
      <c r="RGN7" s="68"/>
      <c r="RGO7" s="68"/>
      <c r="RGP7" s="68"/>
      <c r="RGQ7" s="68"/>
      <c r="RGR7" s="68"/>
      <c r="RGS7" s="68"/>
      <c r="RGT7" s="68"/>
      <c r="RGU7" s="68"/>
      <c r="RGV7" s="68"/>
      <c r="RGW7" s="68"/>
      <c r="RGX7" s="68"/>
      <c r="RGY7" s="68"/>
      <c r="RGZ7" s="68"/>
      <c r="RHA7" s="68"/>
      <c r="RHB7" s="68"/>
      <c r="RHC7" s="68"/>
      <c r="RHD7" s="68"/>
      <c r="RHE7" s="68"/>
      <c r="RHF7" s="68"/>
      <c r="RHG7" s="68"/>
      <c r="RHH7" s="68"/>
      <c r="RHI7" s="68"/>
      <c r="RHJ7" s="68"/>
      <c r="RHK7" s="68"/>
      <c r="RHL7" s="68"/>
      <c r="RHM7" s="68"/>
      <c r="RHN7" s="68"/>
      <c r="RHO7" s="68"/>
      <c r="RHP7" s="68"/>
      <c r="RHQ7" s="68"/>
      <c r="RHR7" s="68"/>
      <c r="RHS7" s="68"/>
      <c r="RHT7" s="68"/>
      <c r="RHU7" s="68"/>
      <c r="RHV7" s="68"/>
      <c r="RHW7" s="68"/>
      <c r="RHX7" s="68"/>
      <c r="RHY7" s="68"/>
      <c r="RHZ7" s="68"/>
      <c r="RIA7" s="68"/>
      <c r="RIB7" s="68"/>
      <c r="RIC7" s="68"/>
      <c r="RID7" s="68"/>
      <c r="RIE7" s="68"/>
      <c r="RIF7" s="68"/>
      <c r="RIG7" s="68"/>
      <c r="RIH7" s="68"/>
      <c r="RII7" s="68"/>
      <c r="RIJ7" s="68"/>
      <c r="RIK7" s="68"/>
      <c r="RIL7" s="68"/>
      <c r="RIM7" s="68"/>
      <c r="RIN7" s="68"/>
      <c r="RIO7" s="68"/>
      <c r="RIP7" s="68"/>
      <c r="RIQ7" s="68"/>
      <c r="RIR7" s="68"/>
      <c r="RIS7" s="68"/>
      <c r="RIT7" s="68"/>
      <c r="RIU7" s="68"/>
      <c r="RIV7" s="68"/>
      <c r="RIW7" s="68"/>
      <c r="RIX7" s="68"/>
      <c r="RIY7" s="68"/>
      <c r="RIZ7" s="68"/>
      <c r="RJA7" s="68"/>
      <c r="RJB7" s="68"/>
      <c r="RJC7" s="68"/>
      <c r="RJD7" s="68"/>
      <c r="RJE7" s="68"/>
      <c r="RJF7" s="68"/>
      <c r="RJG7" s="68"/>
      <c r="RJH7" s="68"/>
      <c r="RJI7" s="68"/>
      <c r="RJJ7" s="68"/>
      <c r="RJK7" s="68"/>
      <c r="RJL7" s="68"/>
      <c r="RJM7" s="68"/>
      <c r="RJN7" s="68"/>
      <c r="RJO7" s="68"/>
      <c r="RJP7" s="68"/>
      <c r="RJQ7" s="68"/>
      <c r="RJR7" s="68"/>
      <c r="RJS7" s="68"/>
      <c r="RJT7" s="68"/>
      <c r="RJU7" s="68"/>
      <c r="RJV7" s="68"/>
      <c r="RJW7" s="68"/>
      <c r="RJX7" s="68"/>
      <c r="RJY7" s="68"/>
      <c r="RJZ7" s="68"/>
      <c r="RKA7" s="68"/>
      <c r="RKB7" s="68"/>
      <c r="RKC7" s="68"/>
      <c r="RKD7" s="68"/>
      <c r="RKE7" s="68"/>
      <c r="RKF7" s="68"/>
      <c r="RKG7" s="68"/>
      <c r="RKH7" s="68"/>
      <c r="RKI7" s="68"/>
      <c r="RKJ7" s="68"/>
      <c r="RKK7" s="68"/>
      <c r="RKL7" s="68"/>
      <c r="RKM7" s="68"/>
      <c r="RKN7" s="68"/>
      <c r="RKO7" s="68"/>
      <c r="RKP7" s="68"/>
      <c r="RKQ7" s="68"/>
      <c r="RKR7" s="68"/>
      <c r="RKS7" s="68"/>
      <c r="RKT7" s="68"/>
      <c r="RKU7" s="68"/>
      <c r="RKV7" s="68"/>
      <c r="RKW7" s="68"/>
      <c r="RKX7" s="68"/>
      <c r="RKY7" s="68"/>
      <c r="RKZ7" s="68"/>
      <c r="RLA7" s="68"/>
      <c r="RLB7" s="68"/>
      <c r="RLC7" s="68"/>
      <c r="RLD7" s="68"/>
      <c r="RLE7" s="68"/>
      <c r="RLF7" s="68"/>
      <c r="RLG7" s="68"/>
      <c r="RLH7" s="68"/>
      <c r="RLI7" s="68"/>
      <c r="RLJ7" s="68"/>
      <c r="RLK7" s="68"/>
      <c r="RLL7" s="68"/>
      <c r="RLM7" s="68"/>
      <c r="RLN7" s="68"/>
      <c r="RLO7" s="68"/>
      <c r="RLP7" s="68"/>
      <c r="RLQ7" s="68"/>
      <c r="RLR7" s="68"/>
      <c r="RLS7" s="68"/>
      <c r="RLT7" s="68"/>
      <c r="RLU7" s="68"/>
      <c r="RLV7" s="68"/>
      <c r="RLW7" s="68"/>
      <c r="RLX7" s="68"/>
      <c r="RLY7" s="68"/>
      <c r="RLZ7" s="68"/>
      <c r="RMA7" s="68"/>
      <c r="RMB7" s="68"/>
      <c r="RMC7" s="68"/>
      <c r="RMD7" s="68"/>
      <c r="RME7" s="68"/>
      <c r="RMF7" s="68"/>
      <c r="RMG7" s="68"/>
      <c r="RMH7" s="68"/>
      <c r="RMI7" s="68"/>
      <c r="RMJ7" s="68"/>
      <c r="RMK7" s="68"/>
      <c r="RML7" s="68"/>
      <c r="RMM7" s="68"/>
      <c r="RMN7" s="68"/>
      <c r="RMO7" s="68"/>
      <c r="RMP7" s="68"/>
      <c r="RMQ7" s="68"/>
      <c r="RMR7" s="68"/>
      <c r="RMS7" s="68"/>
      <c r="RMT7" s="68"/>
      <c r="RMU7" s="68"/>
      <c r="RMV7" s="68"/>
      <c r="RMW7" s="68"/>
      <c r="RMX7" s="68"/>
      <c r="RMY7" s="68"/>
      <c r="RMZ7" s="68"/>
      <c r="RNA7" s="68"/>
      <c r="RNB7" s="68"/>
      <c r="RNC7" s="68"/>
      <c r="RND7" s="68"/>
      <c r="RNE7" s="68"/>
      <c r="RNF7" s="68"/>
      <c r="RNG7" s="68"/>
      <c r="RNH7" s="68"/>
      <c r="RNI7" s="68"/>
      <c r="RNJ7" s="68"/>
      <c r="RNK7" s="68"/>
      <c r="RNL7" s="68"/>
      <c r="RNM7" s="68"/>
      <c r="RNN7" s="68"/>
      <c r="RNO7" s="68"/>
      <c r="RNP7" s="68"/>
      <c r="RNQ7" s="68"/>
      <c r="RNR7" s="68"/>
      <c r="RNS7" s="68"/>
      <c r="RNT7" s="68"/>
      <c r="RNU7" s="68"/>
      <c r="RNV7" s="68"/>
      <c r="RNW7" s="68"/>
      <c r="RNX7" s="68"/>
      <c r="RNY7" s="68"/>
      <c r="RNZ7" s="68"/>
      <c r="ROA7" s="68"/>
      <c r="ROB7" s="68"/>
      <c r="ROC7" s="68"/>
      <c r="ROD7" s="68"/>
      <c r="ROE7" s="68"/>
      <c r="ROF7" s="68"/>
      <c r="ROG7" s="68"/>
      <c r="ROH7" s="68"/>
      <c r="ROI7" s="68"/>
      <c r="ROJ7" s="68"/>
      <c r="ROK7" s="68"/>
      <c r="ROL7" s="68"/>
      <c r="ROM7" s="68"/>
      <c r="RON7" s="68"/>
      <c r="ROO7" s="68"/>
      <c r="ROP7" s="68"/>
      <c r="ROQ7" s="68"/>
      <c r="ROR7" s="68"/>
      <c r="ROS7" s="68"/>
      <c r="ROT7" s="68"/>
      <c r="ROU7" s="68"/>
      <c r="ROV7" s="68"/>
      <c r="ROW7" s="68"/>
      <c r="ROX7" s="68"/>
      <c r="ROY7" s="68"/>
      <c r="ROZ7" s="68"/>
      <c r="RPA7" s="68"/>
      <c r="RPB7" s="68"/>
      <c r="RPC7" s="68"/>
      <c r="RPD7" s="68"/>
      <c r="RPE7" s="68"/>
      <c r="RPF7" s="68"/>
      <c r="RPG7" s="68"/>
      <c r="RPH7" s="68"/>
      <c r="RPI7" s="68"/>
      <c r="RPJ7" s="68"/>
      <c r="RPK7" s="68"/>
      <c r="RPL7" s="68"/>
      <c r="RPM7" s="68"/>
      <c r="RPN7" s="68"/>
      <c r="RPO7" s="68"/>
      <c r="RPP7" s="68"/>
      <c r="RPQ7" s="68"/>
      <c r="RPR7" s="68"/>
      <c r="RPS7" s="68"/>
      <c r="RPT7" s="68"/>
      <c r="RPU7" s="68"/>
      <c r="RPV7" s="68"/>
      <c r="RPW7" s="68"/>
      <c r="RPX7" s="68"/>
      <c r="RPY7" s="68"/>
      <c r="RPZ7" s="68"/>
      <c r="RQA7" s="68"/>
      <c r="RQB7" s="68"/>
      <c r="RQC7" s="68"/>
      <c r="RQD7" s="68"/>
      <c r="RQE7" s="68"/>
      <c r="RQF7" s="68"/>
      <c r="RQG7" s="68"/>
      <c r="RQH7" s="68"/>
      <c r="RQI7" s="68"/>
      <c r="RQJ7" s="68"/>
      <c r="RQK7" s="68"/>
      <c r="RQL7" s="68"/>
      <c r="RQM7" s="68"/>
      <c r="RQN7" s="68"/>
      <c r="RQO7" s="68"/>
      <c r="RQP7" s="68"/>
      <c r="RQQ7" s="68"/>
      <c r="RQR7" s="68"/>
      <c r="RQS7" s="68"/>
      <c r="RQT7" s="68"/>
      <c r="RQU7" s="68"/>
      <c r="RQV7" s="68"/>
      <c r="RQW7" s="68"/>
      <c r="RQX7" s="68"/>
      <c r="RQY7" s="68"/>
      <c r="RQZ7" s="68"/>
      <c r="RRA7" s="68"/>
      <c r="RRB7" s="68"/>
      <c r="RRC7" s="68"/>
      <c r="RRD7" s="68"/>
      <c r="RRE7" s="68"/>
      <c r="RRF7" s="68"/>
      <c r="RRG7" s="68"/>
      <c r="RRH7" s="68"/>
      <c r="RRI7" s="68"/>
      <c r="RRJ7" s="68"/>
      <c r="RRK7" s="68"/>
      <c r="RRL7" s="68"/>
      <c r="RRM7" s="68"/>
      <c r="RRN7" s="68"/>
      <c r="RRO7" s="68"/>
      <c r="RRP7" s="68"/>
      <c r="RRQ7" s="68"/>
      <c r="RRR7" s="68"/>
      <c r="RRS7" s="68"/>
      <c r="RRT7" s="68"/>
      <c r="RRU7" s="68"/>
      <c r="RRV7" s="68"/>
      <c r="RRW7" s="68"/>
      <c r="RRX7" s="68"/>
      <c r="RRY7" s="68"/>
      <c r="RRZ7" s="68"/>
      <c r="RSA7" s="68"/>
      <c r="RSB7" s="68"/>
      <c r="RSC7" s="68"/>
      <c r="RSD7" s="68"/>
      <c r="RSE7" s="68"/>
      <c r="RSF7" s="68"/>
      <c r="RSG7" s="68"/>
      <c r="RSH7" s="68"/>
      <c r="RSI7" s="68"/>
      <c r="RSJ7" s="68"/>
      <c r="RSK7" s="68"/>
      <c r="RSL7" s="68"/>
      <c r="RSM7" s="68"/>
      <c r="RSN7" s="68"/>
      <c r="RSO7" s="68"/>
      <c r="RSP7" s="68"/>
      <c r="RSQ7" s="68"/>
      <c r="RSR7" s="68"/>
      <c r="RSS7" s="68"/>
      <c r="RST7" s="68"/>
      <c r="RSU7" s="68"/>
      <c r="RSV7" s="68"/>
      <c r="RSW7" s="68"/>
      <c r="RSX7" s="68"/>
      <c r="RSY7" s="68"/>
      <c r="RSZ7" s="68"/>
      <c r="RTA7" s="68"/>
      <c r="RTB7" s="68"/>
      <c r="RTC7" s="68"/>
      <c r="RTD7" s="68"/>
      <c r="RTE7" s="68"/>
      <c r="RTF7" s="68"/>
      <c r="RTG7" s="68"/>
      <c r="RTH7" s="68"/>
      <c r="RTI7" s="68"/>
      <c r="RTJ7" s="68"/>
      <c r="RTK7" s="68"/>
      <c r="RTL7" s="68"/>
      <c r="RTM7" s="68"/>
      <c r="RTN7" s="68"/>
      <c r="RTO7" s="68"/>
      <c r="RTP7" s="68"/>
      <c r="RTQ7" s="68"/>
      <c r="RTR7" s="68"/>
      <c r="RTS7" s="68"/>
      <c r="RTT7" s="68"/>
      <c r="RTU7" s="68"/>
      <c r="RTV7" s="68"/>
      <c r="RTW7" s="68"/>
      <c r="RTX7" s="68"/>
      <c r="RTY7" s="68"/>
      <c r="RTZ7" s="68"/>
      <c r="RUA7" s="68"/>
      <c r="RUB7" s="68"/>
      <c r="RUC7" s="68"/>
      <c r="RUD7" s="68"/>
      <c r="RUE7" s="68"/>
      <c r="RUF7" s="68"/>
      <c r="RUG7" s="68"/>
      <c r="RUH7" s="68"/>
      <c r="RUI7" s="68"/>
      <c r="RUJ7" s="68"/>
      <c r="RUK7" s="68"/>
      <c r="RUL7" s="68"/>
      <c r="RUM7" s="68"/>
      <c r="RUN7" s="68"/>
      <c r="RUO7" s="68"/>
      <c r="RUP7" s="68"/>
      <c r="RUQ7" s="68"/>
      <c r="RUR7" s="68"/>
      <c r="RUS7" s="68"/>
      <c r="RUT7" s="68"/>
      <c r="RUU7" s="68"/>
      <c r="RUV7" s="68"/>
      <c r="RUW7" s="68"/>
      <c r="RUX7" s="68"/>
      <c r="RUY7" s="68"/>
      <c r="RUZ7" s="68"/>
      <c r="RVA7" s="68"/>
      <c r="RVB7" s="68"/>
      <c r="RVC7" s="68"/>
      <c r="RVD7" s="68"/>
      <c r="RVE7" s="68"/>
      <c r="RVF7" s="68"/>
      <c r="RVG7" s="68"/>
      <c r="RVH7" s="68"/>
      <c r="RVI7" s="68"/>
      <c r="RVJ7" s="68"/>
      <c r="RVK7" s="68"/>
      <c r="RVL7" s="68"/>
      <c r="RVM7" s="68"/>
      <c r="RVN7" s="68"/>
      <c r="RVO7" s="68"/>
      <c r="RVP7" s="68"/>
      <c r="RVQ7" s="68"/>
      <c r="RVR7" s="68"/>
      <c r="RVS7" s="68"/>
      <c r="RVT7" s="68"/>
      <c r="RVU7" s="68"/>
      <c r="RVV7" s="68"/>
      <c r="RVW7" s="68"/>
      <c r="RVX7" s="68"/>
      <c r="RVY7" s="68"/>
      <c r="RVZ7" s="68"/>
      <c r="RWA7" s="68"/>
      <c r="RWB7" s="68"/>
      <c r="RWC7" s="68"/>
      <c r="RWD7" s="68"/>
      <c r="RWE7" s="68"/>
      <c r="RWF7" s="68"/>
      <c r="RWG7" s="68"/>
      <c r="RWH7" s="68"/>
      <c r="RWI7" s="68"/>
      <c r="RWJ7" s="68"/>
      <c r="RWK7" s="68"/>
      <c r="RWL7" s="68"/>
      <c r="RWM7" s="68"/>
      <c r="RWN7" s="68"/>
      <c r="RWO7" s="68"/>
      <c r="RWP7" s="68"/>
      <c r="RWQ7" s="68"/>
      <c r="RWR7" s="68"/>
      <c r="RWS7" s="68"/>
      <c r="RWT7" s="68"/>
      <c r="RWU7" s="68"/>
      <c r="RWV7" s="68"/>
      <c r="RWW7" s="68"/>
      <c r="RWX7" s="68"/>
      <c r="RWY7" s="68"/>
      <c r="RWZ7" s="68"/>
      <c r="RXA7" s="68"/>
      <c r="RXB7" s="68"/>
      <c r="RXC7" s="68"/>
      <c r="RXD7" s="68"/>
      <c r="RXE7" s="68"/>
      <c r="RXF7" s="68"/>
      <c r="RXG7" s="68"/>
      <c r="RXH7" s="68"/>
      <c r="RXI7" s="68"/>
      <c r="RXJ7" s="68"/>
      <c r="RXK7" s="68"/>
      <c r="RXL7" s="68"/>
      <c r="RXM7" s="68"/>
      <c r="RXN7" s="68"/>
      <c r="RXO7" s="68"/>
      <c r="RXP7" s="68"/>
      <c r="RXQ7" s="68"/>
      <c r="RXR7" s="68"/>
      <c r="RXS7" s="68"/>
      <c r="RXT7" s="68"/>
      <c r="RXU7" s="68"/>
      <c r="RXV7" s="68"/>
      <c r="RXW7" s="68"/>
      <c r="RXX7" s="68"/>
      <c r="RXY7" s="68"/>
      <c r="RXZ7" s="68"/>
      <c r="RYA7" s="68"/>
      <c r="RYB7" s="68"/>
      <c r="RYC7" s="68"/>
      <c r="RYD7" s="68"/>
      <c r="RYE7" s="68"/>
      <c r="RYF7" s="68"/>
      <c r="RYG7" s="68"/>
      <c r="RYH7" s="68"/>
      <c r="RYI7" s="68"/>
      <c r="RYJ7" s="68"/>
      <c r="RYK7" s="68"/>
      <c r="RYL7" s="68"/>
      <c r="RYM7" s="68"/>
      <c r="RYN7" s="68"/>
      <c r="RYO7" s="68"/>
      <c r="RYP7" s="68"/>
      <c r="RYQ7" s="68"/>
      <c r="RYR7" s="68"/>
      <c r="RYS7" s="68"/>
      <c r="RYT7" s="68"/>
      <c r="RYU7" s="68"/>
      <c r="RYV7" s="68"/>
      <c r="RYW7" s="68"/>
      <c r="RYX7" s="68"/>
      <c r="RYY7" s="68"/>
      <c r="RYZ7" s="68"/>
      <c r="RZA7" s="68"/>
      <c r="RZB7" s="68"/>
      <c r="RZC7" s="68"/>
      <c r="RZD7" s="68"/>
      <c r="RZE7" s="68"/>
      <c r="RZF7" s="68"/>
      <c r="RZG7" s="68"/>
      <c r="RZH7" s="68"/>
      <c r="RZI7" s="68"/>
      <c r="RZJ7" s="68"/>
      <c r="RZK7" s="68"/>
      <c r="RZL7" s="68"/>
      <c r="RZM7" s="68"/>
      <c r="RZN7" s="68"/>
      <c r="RZO7" s="68"/>
      <c r="RZP7" s="68"/>
      <c r="RZQ7" s="68"/>
      <c r="RZR7" s="68"/>
      <c r="RZS7" s="68"/>
      <c r="RZT7" s="68"/>
      <c r="RZU7" s="68"/>
      <c r="RZV7" s="68"/>
      <c r="RZW7" s="68"/>
      <c r="RZX7" s="68"/>
      <c r="RZY7" s="68"/>
      <c r="RZZ7" s="68"/>
      <c r="SAA7" s="68"/>
      <c r="SAB7" s="68"/>
      <c r="SAC7" s="68"/>
      <c r="SAD7" s="68"/>
      <c r="SAE7" s="68"/>
      <c r="SAF7" s="68"/>
      <c r="SAG7" s="68"/>
      <c r="SAH7" s="68"/>
      <c r="SAI7" s="68"/>
      <c r="SAJ7" s="68"/>
      <c r="SAK7" s="68"/>
      <c r="SAL7" s="68"/>
      <c r="SAM7" s="68"/>
      <c r="SAN7" s="68"/>
      <c r="SAO7" s="68"/>
      <c r="SAP7" s="68"/>
      <c r="SAQ7" s="68"/>
      <c r="SAR7" s="68"/>
      <c r="SAS7" s="68"/>
      <c r="SAT7" s="68"/>
      <c r="SAU7" s="68"/>
      <c r="SAV7" s="68"/>
      <c r="SAW7" s="68"/>
      <c r="SAX7" s="68"/>
      <c r="SAY7" s="68"/>
      <c r="SAZ7" s="68"/>
      <c r="SBA7" s="68"/>
      <c r="SBB7" s="68"/>
      <c r="SBC7" s="68"/>
      <c r="SBD7" s="68"/>
      <c r="SBE7" s="68"/>
      <c r="SBF7" s="68"/>
      <c r="SBG7" s="68"/>
      <c r="SBH7" s="68"/>
      <c r="SBI7" s="68"/>
      <c r="SBJ7" s="68"/>
      <c r="SBK7" s="68"/>
      <c r="SBL7" s="68"/>
      <c r="SBM7" s="68"/>
      <c r="SBN7" s="68"/>
      <c r="SBO7" s="68"/>
      <c r="SBP7" s="68"/>
      <c r="SBQ7" s="68"/>
      <c r="SBR7" s="68"/>
      <c r="SBS7" s="68"/>
      <c r="SBT7" s="68"/>
      <c r="SBU7" s="68"/>
      <c r="SBV7" s="68"/>
      <c r="SBW7" s="68"/>
      <c r="SBX7" s="68"/>
      <c r="SBY7" s="68"/>
      <c r="SBZ7" s="68"/>
      <c r="SCA7" s="68"/>
      <c r="SCB7" s="68"/>
      <c r="SCC7" s="68"/>
      <c r="SCD7" s="68"/>
      <c r="SCE7" s="68"/>
      <c r="SCF7" s="68"/>
      <c r="SCG7" s="68"/>
      <c r="SCH7" s="68"/>
      <c r="SCI7" s="68"/>
      <c r="SCJ7" s="68"/>
      <c r="SCK7" s="68"/>
      <c r="SCL7" s="68"/>
      <c r="SCM7" s="68"/>
      <c r="SCN7" s="68"/>
      <c r="SCO7" s="68"/>
      <c r="SCP7" s="68"/>
      <c r="SCQ7" s="68"/>
      <c r="SCR7" s="68"/>
      <c r="SCS7" s="68"/>
      <c r="SCT7" s="68"/>
      <c r="SCU7" s="68"/>
      <c r="SCV7" s="68"/>
      <c r="SCW7" s="68"/>
      <c r="SCX7" s="68"/>
      <c r="SCY7" s="68"/>
      <c r="SCZ7" s="68"/>
      <c r="SDA7" s="68"/>
      <c r="SDB7" s="68"/>
      <c r="SDC7" s="68"/>
      <c r="SDD7" s="68"/>
      <c r="SDE7" s="68"/>
      <c r="SDF7" s="68"/>
      <c r="SDG7" s="68"/>
      <c r="SDH7" s="68"/>
      <c r="SDI7" s="68"/>
      <c r="SDJ7" s="68"/>
      <c r="SDK7" s="68"/>
      <c r="SDL7" s="68"/>
      <c r="SDM7" s="68"/>
      <c r="SDN7" s="68"/>
      <c r="SDO7" s="68"/>
      <c r="SDP7" s="68"/>
      <c r="SDQ7" s="68"/>
      <c r="SDR7" s="68"/>
      <c r="SDS7" s="68"/>
      <c r="SDT7" s="68"/>
      <c r="SDU7" s="68"/>
      <c r="SDV7" s="68"/>
      <c r="SDW7" s="68"/>
      <c r="SDX7" s="68"/>
      <c r="SDY7" s="68"/>
      <c r="SDZ7" s="68"/>
      <c r="SEA7" s="68"/>
      <c r="SEB7" s="68"/>
      <c r="SEC7" s="68"/>
      <c r="SED7" s="68"/>
      <c r="SEE7" s="68"/>
      <c r="SEF7" s="68"/>
      <c r="SEG7" s="68"/>
      <c r="SEH7" s="68"/>
      <c r="SEI7" s="68"/>
      <c r="SEJ7" s="68"/>
      <c r="SEK7" s="68"/>
      <c r="SEL7" s="68"/>
      <c r="SEM7" s="68"/>
      <c r="SEN7" s="68"/>
      <c r="SEO7" s="68"/>
      <c r="SEP7" s="68"/>
      <c r="SEQ7" s="68"/>
      <c r="SER7" s="68"/>
      <c r="SES7" s="68"/>
      <c r="SET7" s="68"/>
      <c r="SEU7" s="68"/>
      <c r="SEV7" s="68"/>
      <c r="SEW7" s="68"/>
      <c r="SEX7" s="68"/>
      <c r="SEY7" s="68"/>
      <c r="SEZ7" s="68"/>
      <c r="SFA7" s="68"/>
      <c r="SFB7" s="68"/>
      <c r="SFC7" s="68"/>
      <c r="SFD7" s="68"/>
      <c r="SFE7" s="68"/>
      <c r="SFF7" s="68"/>
      <c r="SFG7" s="68"/>
      <c r="SFH7" s="68"/>
      <c r="SFI7" s="68"/>
      <c r="SFJ7" s="68"/>
      <c r="SFK7" s="68"/>
      <c r="SFL7" s="68"/>
      <c r="SFM7" s="68"/>
      <c r="SFN7" s="68"/>
      <c r="SFO7" s="68"/>
      <c r="SFP7" s="68"/>
      <c r="SFQ7" s="68"/>
      <c r="SFR7" s="68"/>
      <c r="SFS7" s="68"/>
      <c r="SFT7" s="68"/>
      <c r="SFU7" s="68"/>
      <c r="SFV7" s="68"/>
      <c r="SFW7" s="68"/>
      <c r="SFX7" s="68"/>
      <c r="SFY7" s="68"/>
      <c r="SFZ7" s="68"/>
      <c r="SGA7" s="68"/>
      <c r="SGB7" s="68"/>
      <c r="SGC7" s="68"/>
      <c r="SGD7" s="68"/>
      <c r="SGE7" s="68"/>
      <c r="SGF7" s="68"/>
      <c r="SGG7" s="68"/>
      <c r="SGH7" s="68"/>
      <c r="SGI7" s="68"/>
      <c r="SGJ7" s="68"/>
      <c r="SGK7" s="68"/>
      <c r="SGL7" s="68"/>
      <c r="SGM7" s="68"/>
      <c r="SGN7" s="68"/>
      <c r="SGO7" s="68"/>
      <c r="SGP7" s="68"/>
      <c r="SGQ7" s="68"/>
      <c r="SGR7" s="68"/>
      <c r="SGS7" s="68"/>
      <c r="SGT7" s="68"/>
      <c r="SGU7" s="68"/>
      <c r="SGV7" s="68"/>
      <c r="SGW7" s="68"/>
      <c r="SGX7" s="68"/>
      <c r="SGY7" s="68"/>
      <c r="SGZ7" s="68"/>
      <c r="SHA7" s="68"/>
      <c r="SHB7" s="68"/>
      <c r="SHC7" s="68"/>
      <c r="SHD7" s="68"/>
      <c r="SHE7" s="68"/>
      <c r="SHF7" s="68"/>
      <c r="SHG7" s="68"/>
      <c r="SHH7" s="68"/>
      <c r="SHI7" s="68"/>
      <c r="SHJ7" s="68"/>
      <c r="SHK7" s="68"/>
      <c r="SHL7" s="68"/>
      <c r="SHM7" s="68"/>
      <c r="SHN7" s="68"/>
      <c r="SHO7" s="68"/>
      <c r="SHP7" s="68"/>
      <c r="SHQ7" s="68"/>
      <c r="SHR7" s="68"/>
      <c r="SHS7" s="68"/>
      <c r="SHT7" s="68"/>
      <c r="SHU7" s="68"/>
      <c r="SHV7" s="68"/>
      <c r="SHW7" s="68"/>
      <c r="SHX7" s="68"/>
      <c r="SHY7" s="68"/>
      <c r="SHZ7" s="68"/>
      <c r="SIA7" s="68"/>
      <c r="SIB7" s="68"/>
      <c r="SIC7" s="68"/>
      <c r="SID7" s="68"/>
      <c r="SIE7" s="68"/>
      <c r="SIF7" s="68"/>
      <c r="SIG7" s="68"/>
      <c r="SIH7" s="68"/>
      <c r="SII7" s="68"/>
      <c r="SIJ7" s="68"/>
      <c r="SIK7" s="68"/>
      <c r="SIL7" s="68"/>
      <c r="SIM7" s="68"/>
      <c r="SIN7" s="68"/>
      <c r="SIO7" s="68"/>
      <c r="SIP7" s="68"/>
      <c r="SIQ7" s="68"/>
      <c r="SIR7" s="68"/>
      <c r="SIS7" s="68"/>
      <c r="SIT7" s="68"/>
      <c r="SIU7" s="68"/>
      <c r="SIV7" s="68"/>
      <c r="SIW7" s="68"/>
      <c r="SIX7" s="68"/>
      <c r="SIY7" s="68"/>
      <c r="SIZ7" s="68"/>
      <c r="SJA7" s="68"/>
      <c r="SJB7" s="68"/>
      <c r="SJC7" s="68"/>
      <c r="SJD7" s="68"/>
      <c r="SJE7" s="68"/>
      <c r="SJF7" s="68"/>
      <c r="SJG7" s="68"/>
      <c r="SJH7" s="68"/>
      <c r="SJI7" s="68"/>
      <c r="SJJ7" s="68"/>
      <c r="SJK7" s="68"/>
      <c r="SJL7" s="68"/>
      <c r="SJM7" s="68"/>
      <c r="SJN7" s="68"/>
      <c r="SJO7" s="68"/>
      <c r="SJP7" s="68"/>
      <c r="SJQ7" s="68"/>
      <c r="SJR7" s="68"/>
      <c r="SJS7" s="68"/>
      <c r="SJT7" s="68"/>
      <c r="SJU7" s="68"/>
      <c r="SJV7" s="68"/>
      <c r="SJW7" s="68"/>
      <c r="SJX7" s="68"/>
      <c r="SJY7" s="68"/>
      <c r="SJZ7" s="68"/>
      <c r="SKA7" s="68"/>
      <c r="SKB7" s="68"/>
      <c r="SKC7" s="68"/>
      <c r="SKD7" s="68"/>
      <c r="SKE7" s="68"/>
      <c r="SKF7" s="68"/>
      <c r="SKG7" s="68"/>
      <c r="SKH7" s="68"/>
      <c r="SKI7" s="68"/>
      <c r="SKJ7" s="68"/>
      <c r="SKK7" s="68"/>
      <c r="SKL7" s="68"/>
      <c r="SKM7" s="68"/>
      <c r="SKN7" s="68"/>
      <c r="SKO7" s="68"/>
      <c r="SKP7" s="68"/>
      <c r="SKQ7" s="68"/>
      <c r="SKR7" s="68"/>
      <c r="SKS7" s="68"/>
      <c r="SKT7" s="68"/>
      <c r="SKU7" s="68"/>
      <c r="SKV7" s="68"/>
      <c r="SKW7" s="68"/>
      <c r="SKX7" s="68"/>
      <c r="SKY7" s="68"/>
      <c r="SKZ7" s="68"/>
      <c r="SLA7" s="68"/>
      <c r="SLB7" s="68"/>
      <c r="SLC7" s="68"/>
      <c r="SLD7" s="68"/>
      <c r="SLE7" s="68"/>
      <c r="SLF7" s="68"/>
      <c r="SLG7" s="68"/>
      <c r="SLH7" s="68"/>
      <c r="SLI7" s="68"/>
      <c r="SLJ7" s="68"/>
      <c r="SLK7" s="68"/>
      <c r="SLL7" s="68"/>
      <c r="SLM7" s="68"/>
      <c r="SLN7" s="68"/>
      <c r="SLO7" s="68"/>
      <c r="SLP7" s="68"/>
      <c r="SLQ7" s="68"/>
      <c r="SLR7" s="68"/>
      <c r="SLS7" s="68"/>
      <c r="SLT7" s="68"/>
      <c r="SLU7" s="68"/>
      <c r="SLV7" s="68"/>
      <c r="SLW7" s="68"/>
      <c r="SLX7" s="68"/>
      <c r="SLY7" s="68"/>
      <c r="SLZ7" s="68"/>
      <c r="SMA7" s="68"/>
      <c r="SMB7" s="68"/>
      <c r="SMC7" s="68"/>
      <c r="SMD7" s="68"/>
      <c r="SME7" s="68"/>
      <c r="SMF7" s="68"/>
      <c r="SMG7" s="68"/>
      <c r="SMH7" s="68"/>
      <c r="SMI7" s="68"/>
      <c r="SMJ7" s="68"/>
      <c r="SMK7" s="68"/>
      <c r="SML7" s="68"/>
      <c r="SMM7" s="68"/>
      <c r="SMN7" s="68"/>
      <c r="SMO7" s="68"/>
      <c r="SMP7" s="68"/>
      <c r="SMQ7" s="68"/>
      <c r="SMR7" s="68"/>
      <c r="SMS7" s="68"/>
      <c r="SMT7" s="68"/>
      <c r="SMU7" s="68"/>
      <c r="SMV7" s="68"/>
      <c r="SMW7" s="68"/>
      <c r="SMX7" s="68"/>
      <c r="SMY7" s="68"/>
      <c r="SMZ7" s="68"/>
      <c r="SNA7" s="68"/>
      <c r="SNB7" s="68"/>
      <c r="SNC7" s="68"/>
      <c r="SND7" s="68"/>
      <c r="SNE7" s="68"/>
      <c r="SNF7" s="68"/>
      <c r="SNG7" s="68"/>
      <c r="SNH7" s="68"/>
      <c r="SNI7" s="68"/>
      <c r="SNJ7" s="68"/>
      <c r="SNK7" s="68"/>
      <c r="SNL7" s="68"/>
      <c r="SNM7" s="68"/>
      <c r="SNN7" s="68"/>
      <c r="SNO7" s="68"/>
      <c r="SNP7" s="68"/>
      <c r="SNQ7" s="68"/>
      <c r="SNR7" s="68"/>
      <c r="SNS7" s="68"/>
      <c r="SNT7" s="68"/>
      <c r="SNU7" s="68"/>
      <c r="SNV7" s="68"/>
      <c r="SNW7" s="68"/>
      <c r="SNX7" s="68"/>
      <c r="SNY7" s="68"/>
      <c r="SNZ7" s="68"/>
      <c r="SOA7" s="68"/>
      <c r="SOB7" s="68"/>
      <c r="SOC7" s="68"/>
      <c r="SOD7" s="68"/>
      <c r="SOE7" s="68"/>
      <c r="SOF7" s="68"/>
      <c r="SOG7" s="68"/>
      <c r="SOH7" s="68"/>
      <c r="SOI7" s="68"/>
      <c r="SOJ7" s="68"/>
      <c r="SOK7" s="68"/>
      <c r="SOL7" s="68"/>
      <c r="SOM7" s="68"/>
      <c r="SON7" s="68"/>
      <c r="SOO7" s="68"/>
      <c r="SOP7" s="68"/>
      <c r="SOQ7" s="68"/>
      <c r="SOR7" s="68"/>
      <c r="SOS7" s="68"/>
      <c r="SOT7" s="68"/>
      <c r="SOU7" s="68"/>
      <c r="SOV7" s="68"/>
      <c r="SOW7" s="68"/>
      <c r="SOX7" s="68"/>
      <c r="SOY7" s="68"/>
      <c r="SOZ7" s="68"/>
      <c r="SPA7" s="68"/>
      <c r="SPB7" s="68"/>
      <c r="SPC7" s="68"/>
      <c r="SPD7" s="68"/>
      <c r="SPE7" s="68"/>
      <c r="SPF7" s="68"/>
      <c r="SPG7" s="68"/>
      <c r="SPH7" s="68"/>
      <c r="SPI7" s="68"/>
      <c r="SPJ7" s="68"/>
      <c r="SPK7" s="68"/>
      <c r="SPL7" s="68"/>
      <c r="SPM7" s="68"/>
      <c r="SPN7" s="68"/>
      <c r="SPO7" s="68"/>
      <c r="SPP7" s="68"/>
      <c r="SPQ7" s="68"/>
      <c r="SPR7" s="68"/>
      <c r="SPS7" s="68"/>
      <c r="SPT7" s="68"/>
      <c r="SPU7" s="68"/>
      <c r="SPV7" s="68"/>
      <c r="SPW7" s="68"/>
      <c r="SPX7" s="68"/>
      <c r="SPY7" s="68"/>
      <c r="SPZ7" s="68"/>
      <c r="SQA7" s="68"/>
      <c r="SQB7" s="68"/>
      <c r="SQC7" s="68"/>
      <c r="SQD7" s="68"/>
      <c r="SQE7" s="68"/>
      <c r="SQF7" s="68"/>
      <c r="SQG7" s="68"/>
      <c r="SQH7" s="68"/>
      <c r="SQI7" s="68"/>
      <c r="SQJ7" s="68"/>
      <c r="SQK7" s="68"/>
      <c r="SQL7" s="68"/>
      <c r="SQM7" s="68"/>
      <c r="SQN7" s="68"/>
      <c r="SQO7" s="68"/>
      <c r="SQP7" s="68"/>
      <c r="SQQ7" s="68"/>
      <c r="SQR7" s="68"/>
      <c r="SQS7" s="68"/>
      <c r="SQT7" s="68"/>
      <c r="SQU7" s="68"/>
      <c r="SQV7" s="68"/>
      <c r="SQW7" s="68"/>
      <c r="SQX7" s="68"/>
      <c r="SQY7" s="68"/>
      <c r="SQZ7" s="68"/>
      <c r="SRA7" s="68"/>
      <c r="SRB7" s="68"/>
      <c r="SRC7" s="68"/>
      <c r="SRD7" s="68"/>
      <c r="SRE7" s="68"/>
      <c r="SRF7" s="68"/>
      <c r="SRG7" s="68"/>
      <c r="SRH7" s="68"/>
      <c r="SRI7" s="68"/>
      <c r="SRJ7" s="68"/>
      <c r="SRK7" s="68"/>
      <c r="SRL7" s="68"/>
      <c r="SRM7" s="68"/>
      <c r="SRN7" s="68"/>
      <c r="SRO7" s="68"/>
      <c r="SRP7" s="68"/>
      <c r="SRQ7" s="68"/>
      <c r="SRR7" s="68"/>
      <c r="SRS7" s="68"/>
      <c r="SRT7" s="68"/>
      <c r="SRU7" s="68"/>
      <c r="SRV7" s="68"/>
      <c r="SRW7" s="68"/>
      <c r="SRX7" s="68"/>
      <c r="SRY7" s="68"/>
      <c r="SRZ7" s="68"/>
      <c r="SSA7" s="68"/>
      <c r="SSB7" s="68"/>
      <c r="SSC7" s="68"/>
      <c r="SSD7" s="68"/>
      <c r="SSE7" s="68"/>
      <c r="SSF7" s="68"/>
      <c r="SSG7" s="68"/>
      <c r="SSH7" s="68"/>
      <c r="SSI7" s="68"/>
      <c r="SSJ7" s="68"/>
      <c r="SSK7" s="68"/>
      <c r="SSL7" s="68"/>
      <c r="SSM7" s="68"/>
      <c r="SSN7" s="68"/>
      <c r="SSO7" s="68"/>
      <c r="SSP7" s="68"/>
      <c r="SSQ7" s="68"/>
      <c r="SSR7" s="68"/>
      <c r="SSS7" s="68"/>
      <c r="SST7" s="68"/>
      <c r="SSU7" s="68"/>
      <c r="SSV7" s="68"/>
      <c r="SSW7" s="68"/>
      <c r="SSX7" s="68"/>
      <c r="SSY7" s="68"/>
      <c r="SSZ7" s="68"/>
      <c r="STA7" s="68"/>
      <c r="STB7" s="68"/>
      <c r="STC7" s="68"/>
      <c r="STD7" s="68"/>
      <c r="STE7" s="68"/>
      <c r="STF7" s="68"/>
      <c r="STG7" s="68"/>
      <c r="STH7" s="68"/>
      <c r="STI7" s="68"/>
      <c r="STJ7" s="68"/>
      <c r="STK7" s="68"/>
      <c r="STL7" s="68"/>
      <c r="STM7" s="68"/>
      <c r="STN7" s="68"/>
      <c r="STO7" s="68"/>
      <c r="STP7" s="68"/>
      <c r="STQ7" s="68"/>
      <c r="STR7" s="68"/>
      <c r="STS7" s="68"/>
      <c r="STT7" s="68"/>
      <c r="STU7" s="68"/>
      <c r="STV7" s="68"/>
      <c r="STW7" s="68"/>
      <c r="STX7" s="68"/>
      <c r="STY7" s="68"/>
      <c r="STZ7" s="68"/>
      <c r="SUA7" s="68"/>
      <c r="SUB7" s="68"/>
      <c r="SUC7" s="68"/>
      <c r="SUD7" s="68"/>
      <c r="SUE7" s="68"/>
      <c r="SUF7" s="68"/>
      <c r="SUG7" s="68"/>
      <c r="SUH7" s="68"/>
      <c r="SUI7" s="68"/>
      <c r="SUJ7" s="68"/>
      <c r="SUK7" s="68"/>
      <c r="SUL7" s="68"/>
      <c r="SUM7" s="68"/>
      <c r="SUN7" s="68"/>
      <c r="SUO7" s="68"/>
      <c r="SUP7" s="68"/>
      <c r="SUQ7" s="68"/>
      <c r="SUR7" s="68"/>
      <c r="SUS7" s="68"/>
      <c r="SUT7" s="68"/>
      <c r="SUU7" s="68"/>
      <c r="SUV7" s="68"/>
      <c r="SUW7" s="68"/>
      <c r="SUX7" s="68"/>
      <c r="SUY7" s="68"/>
      <c r="SUZ7" s="68"/>
      <c r="SVA7" s="68"/>
      <c r="SVB7" s="68"/>
      <c r="SVC7" s="68"/>
      <c r="SVD7" s="68"/>
      <c r="SVE7" s="68"/>
      <c r="SVF7" s="68"/>
      <c r="SVG7" s="68"/>
      <c r="SVH7" s="68"/>
      <c r="SVI7" s="68"/>
      <c r="SVJ7" s="68"/>
      <c r="SVK7" s="68"/>
      <c r="SVL7" s="68"/>
      <c r="SVM7" s="68"/>
      <c r="SVN7" s="68"/>
      <c r="SVO7" s="68"/>
      <c r="SVP7" s="68"/>
      <c r="SVQ7" s="68"/>
      <c r="SVR7" s="68"/>
      <c r="SVS7" s="68"/>
      <c r="SVT7" s="68"/>
      <c r="SVU7" s="68"/>
      <c r="SVV7" s="68"/>
      <c r="SVW7" s="68"/>
      <c r="SVX7" s="68"/>
      <c r="SVY7" s="68"/>
      <c r="SVZ7" s="68"/>
      <c r="SWA7" s="68"/>
      <c r="SWB7" s="68"/>
      <c r="SWC7" s="68"/>
      <c r="SWD7" s="68"/>
      <c r="SWE7" s="68"/>
      <c r="SWF7" s="68"/>
      <c r="SWG7" s="68"/>
      <c r="SWH7" s="68"/>
      <c r="SWI7" s="68"/>
      <c r="SWJ7" s="68"/>
      <c r="SWK7" s="68"/>
      <c r="SWL7" s="68"/>
      <c r="SWM7" s="68"/>
      <c r="SWN7" s="68"/>
      <c r="SWO7" s="68"/>
      <c r="SWP7" s="68"/>
      <c r="SWQ7" s="68"/>
      <c r="SWR7" s="68"/>
      <c r="SWS7" s="68"/>
      <c r="SWT7" s="68"/>
      <c r="SWU7" s="68"/>
      <c r="SWV7" s="68"/>
      <c r="SWW7" s="68"/>
      <c r="SWX7" s="68"/>
      <c r="SWY7" s="68"/>
      <c r="SWZ7" s="68"/>
      <c r="SXA7" s="68"/>
      <c r="SXB7" s="68"/>
      <c r="SXC7" s="68"/>
      <c r="SXD7" s="68"/>
      <c r="SXE7" s="68"/>
      <c r="SXF7" s="68"/>
      <c r="SXG7" s="68"/>
      <c r="SXH7" s="68"/>
      <c r="SXI7" s="68"/>
      <c r="SXJ7" s="68"/>
      <c r="SXK7" s="68"/>
      <c r="SXL7" s="68"/>
      <c r="SXM7" s="68"/>
      <c r="SXN7" s="68"/>
      <c r="SXO7" s="68"/>
      <c r="SXP7" s="68"/>
      <c r="SXQ7" s="68"/>
      <c r="SXR7" s="68"/>
      <c r="SXS7" s="68"/>
      <c r="SXT7" s="68"/>
      <c r="SXU7" s="68"/>
      <c r="SXV7" s="68"/>
      <c r="SXW7" s="68"/>
      <c r="SXX7" s="68"/>
      <c r="SXY7" s="68"/>
      <c r="SXZ7" s="68"/>
      <c r="SYA7" s="68"/>
      <c r="SYB7" s="68"/>
      <c r="SYC7" s="68"/>
      <c r="SYD7" s="68"/>
      <c r="SYE7" s="68"/>
      <c r="SYF7" s="68"/>
      <c r="SYG7" s="68"/>
      <c r="SYH7" s="68"/>
      <c r="SYI7" s="68"/>
      <c r="SYJ7" s="68"/>
      <c r="SYK7" s="68"/>
      <c r="SYL7" s="68"/>
      <c r="SYM7" s="68"/>
      <c r="SYN7" s="68"/>
      <c r="SYO7" s="68"/>
      <c r="SYP7" s="68"/>
      <c r="SYQ7" s="68"/>
      <c r="SYR7" s="68"/>
      <c r="SYS7" s="68"/>
      <c r="SYT7" s="68"/>
      <c r="SYU7" s="68"/>
      <c r="SYV7" s="68"/>
      <c r="SYW7" s="68"/>
      <c r="SYX7" s="68"/>
      <c r="SYY7" s="68"/>
      <c r="SYZ7" s="68"/>
      <c r="SZA7" s="68"/>
      <c r="SZB7" s="68"/>
      <c r="SZC7" s="68"/>
      <c r="SZD7" s="68"/>
      <c r="SZE7" s="68"/>
      <c r="SZF7" s="68"/>
      <c r="SZG7" s="68"/>
      <c r="SZH7" s="68"/>
      <c r="SZI7" s="68"/>
      <c r="SZJ7" s="68"/>
      <c r="SZK7" s="68"/>
      <c r="SZL7" s="68"/>
      <c r="SZM7" s="68"/>
      <c r="SZN7" s="68"/>
      <c r="SZO7" s="68"/>
      <c r="SZP7" s="68"/>
      <c r="SZQ7" s="68"/>
      <c r="SZR7" s="68"/>
      <c r="SZS7" s="68"/>
      <c r="SZT7" s="68"/>
      <c r="SZU7" s="68"/>
      <c r="SZV7" s="68"/>
      <c r="SZW7" s="68"/>
      <c r="SZX7" s="68"/>
      <c r="SZY7" s="68"/>
      <c r="SZZ7" s="68"/>
      <c r="TAA7" s="68"/>
      <c r="TAB7" s="68"/>
      <c r="TAC7" s="68"/>
      <c r="TAD7" s="68"/>
      <c r="TAE7" s="68"/>
      <c r="TAF7" s="68"/>
      <c r="TAG7" s="68"/>
      <c r="TAH7" s="68"/>
      <c r="TAI7" s="68"/>
      <c r="TAJ7" s="68"/>
      <c r="TAK7" s="68"/>
      <c r="TAL7" s="68"/>
      <c r="TAM7" s="68"/>
      <c r="TAN7" s="68"/>
      <c r="TAO7" s="68"/>
      <c r="TAP7" s="68"/>
      <c r="TAQ7" s="68"/>
      <c r="TAR7" s="68"/>
      <c r="TAS7" s="68"/>
      <c r="TAT7" s="68"/>
      <c r="TAU7" s="68"/>
      <c r="TAV7" s="68"/>
      <c r="TAW7" s="68"/>
      <c r="TAX7" s="68"/>
      <c r="TAY7" s="68"/>
      <c r="TAZ7" s="68"/>
      <c r="TBA7" s="68"/>
      <c r="TBB7" s="68"/>
      <c r="TBC7" s="68"/>
      <c r="TBD7" s="68"/>
      <c r="TBE7" s="68"/>
      <c r="TBF7" s="68"/>
      <c r="TBG7" s="68"/>
      <c r="TBH7" s="68"/>
      <c r="TBI7" s="68"/>
      <c r="TBJ7" s="68"/>
      <c r="TBK7" s="68"/>
      <c r="TBL7" s="68"/>
      <c r="TBM7" s="68"/>
      <c r="TBN7" s="68"/>
      <c r="TBO7" s="68"/>
      <c r="TBP7" s="68"/>
      <c r="TBQ7" s="68"/>
      <c r="TBR7" s="68"/>
      <c r="TBS7" s="68"/>
      <c r="TBT7" s="68"/>
      <c r="TBU7" s="68"/>
      <c r="TBV7" s="68"/>
      <c r="TBW7" s="68"/>
      <c r="TBX7" s="68"/>
      <c r="TBY7" s="68"/>
      <c r="TBZ7" s="68"/>
      <c r="TCA7" s="68"/>
      <c r="TCB7" s="68"/>
      <c r="TCC7" s="68"/>
      <c r="TCD7" s="68"/>
      <c r="TCE7" s="68"/>
      <c r="TCF7" s="68"/>
      <c r="TCG7" s="68"/>
      <c r="TCH7" s="68"/>
      <c r="TCI7" s="68"/>
      <c r="TCJ7" s="68"/>
      <c r="TCK7" s="68"/>
      <c r="TCL7" s="68"/>
      <c r="TCM7" s="68"/>
      <c r="TCN7" s="68"/>
      <c r="TCO7" s="68"/>
      <c r="TCP7" s="68"/>
      <c r="TCQ7" s="68"/>
      <c r="TCR7" s="68"/>
      <c r="TCS7" s="68"/>
      <c r="TCT7" s="68"/>
      <c r="TCU7" s="68"/>
      <c r="TCV7" s="68"/>
      <c r="TCW7" s="68"/>
      <c r="TCX7" s="68"/>
      <c r="TCY7" s="68"/>
      <c r="TCZ7" s="68"/>
      <c r="TDA7" s="68"/>
      <c r="TDB7" s="68"/>
      <c r="TDC7" s="68"/>
      <c r="TDD7" s="68"/>
      <c r="TDE7" s="68"/>
      <c r="TDF7" s="68"/>
      <c r="TDG7" s="68"/>
      <c r="TDH7" s="68"/>
      <c r="TDI7" s="68"/>
      <c r="TDJ7" s="68"/>
      <c r="TDK7" s="68"/>
      <c r="TDL7" s="68"/>
      <c r="TDM7" s="68"/>
      <c r="TDN7" s="68"/>
      <c r="TDO7" s="68"/>
      <c r="TDP7" s="68"/>
      <c r="TDQ7" s="68"/>
      <c r="TDR7" s="68"/>
      <c r="TDS7" s="68"/>
      <c r="TDT7" s="68"/>
      <c r="TDU7" s="68"/>
      <c r="TDV7" s="68"/>
      <c r="TDW7" s="68"/>
      <c r="TDX7" s="68"/>
      <c r="TDY7" s="68"/>
      <c r="TDZ7" s="68"/>
      <c r="TEA7" s="68"/>
      <c r="TEB7" s="68"/>
      <c r="TEC7" s="68"/>
      <c r="TED7" s="68"/>
      <c r="TEE7" s="68"/>
      <c r="TEF7" s="68"/>
      <c r="TEG7" s="68"/>
      <c r="TEH7" s="68"/>
      <c r="TEI7" s="68"/>
      <c r="TEJ7" s="68"/>
      <c r="TEK7" s="68"/>
      <c r="TEL7" s="68"/>
      <c r="TEM7" s="68"/>
      <c r="TEN7" s="68"/>
      <c r="TEO7" s="68"/>
      <c r="TEP7" s="68"/>
      <c r="TEQ7" s="68"/>
      <c r="TER7" s="68"/>
      <c r="TES7" s="68"/>
      <c r="TET7" s="68"/>
      <c r="TEU7" s="68"/>
      <c r="TEV7" s="68"/>
      <c r="TEW7" s="68"/>
      <c r="TEX7" s="68"/>
      <c r="TEY7" s="68"/>
      <c r="TEZ7" s="68"/>
      <c r="TFA7" s="68"/>
      <c r="TFB7" s="68"/>
      <c r="TFC7" s="68"/>
      <c r="TFD7" s="68"/>
      <c r="TFE7" s="68"/>
      <c r="TFF7" s="68"/>
      <c r="TFG7" s="68"/>
      <c r="TFH7" s="68"/>
      <c r="TFI7" s="68"/>
      <c r="TFJ7" s="68"/>
      <c r="TFK7" s="68"/>
      <c r="TFL7" s="68"/>
      <c r="TFM7" s="68"/>
      <c r="TFN7" s="68"/>
      <c r="TFO7" s="68"/>
      <c r="TFP7" s="68"/>
      <c r="TFQ7" s="68"/>
      <c r="TFR7" s="68"/>
      <c r="TFS7" s="68"/>
      <c r="TFT7" s="68"/>
      <c r="TFU7" s="68"/>
      <c r="TFV7" s="68"/>
      <c r="TFW7" s="68"/>
      <c r="TFX7" s="68"/>
      <c r="TFY7" s="68"/>
      <c r="TFZ7" s="68"/>
      <c r="TGA7" s="68"/>
      <c r="TGB7" s="68"/>
      <c r="TGC7" s="68"/>
      <c r="TGD7" s="68"/>
      <c r="TGE7" s="68"/>
      <c r="TGF7" s="68"/>
      <c r="TGG7" s="68"/>
      <c r="TGH7" s="68"/>
      <c r="TGI7" s="68"/>
      <c r="TGJ7" s="68"/>
      <c r="TGK7" s="68"/>
      <c r="TGL7" s="68"/>
      <c r="TGM7" s="68"/>
      <c r="TGN7" s="68"/>
      <c r="TGO7" s="68"/>
      <c r="TGP7" s="68"/>
      <c r="TGQ7" s="68"/>
      <c r="TGR7" s="68"/>
      <c r="TGS7" s="68"/>
      <c r="TGT7" s="68"/>
      <c r="TGU7" s="68"/>
      <c r="TGV7" s="68"/>
      <c r="TGW7" s="68"/>
      <c r="TGX7" s="68"/>
      <c r="TGY7" s="68"/>
      <c r="TGZ7" s="68"/>
      <c r="THA7" s="68"/>
      <c r="THB7" s="68"/>
      <c r="THC7" s="68"/>
      <c r="THD7" s="68"/>
      <c r="THE7" s="68"/>
      <c r="THF7" s="68"/>
      <c r="THG7" s="68"/>
      <c r="THH7" s="68"/>
      <c r="THI7" s="68"/>
      <c r="THJ7" s="68"/>
      <c r="THK7" s="68"/>
      <c r="THL7" s="68"/>
      <c r="THM7" s="68"/>
      <c r="THN7" s="68"/>
      <c r="THO7" s="68"/>
      <c r="THP7" s="68"/>
      <c r="THQ7" s="68"/>
      <c r="THR7" s="68"/>
      <c r="THS7" s="68"/>
      <c r="THT7" s="68"/>
      <c r="THU7" s="68"/>
      <c r="THV7" s="68"/>
      <c r="THW7" s="68"/>
      <c r="THX7" s="68"/>
      <c r="THY7" s="68"/>
      <c r="THZ7" s="68"/>
      <c r="TIA7" s="68"/>
      <c r="TIB7" s="68"/>
      <c r="TIC7" s="68"/>
      <c r="TID7" s="68"/>
      <c r="TIE7" s="68"/>
      <c r="TIF7" s="68"/>
      <c r="TIG7" s="68"/>
      <c r="TIH7" s="68"/>
      <c r="TII7" s="68"/>
      <c r="TIJ7" s="68"/>
      <c r="TIK7" s="68"/>
      <c r="TIL7" s="68"/>
      <c r="TIM7" s="68"/>
      <c r="TIN7" s="68"/>
      <c r="TIO7" s="68"/>
      <c r="TIP7" s="68"/>
      <c r="TIQ7" s="68"/>
      <c r="TIR7" s="68"/>
      <c r="TIS7" s="68"/>
      <c r="TIT7" s="68"/>
      <c r="TIU7" s="68"/>
      <c r="TIV7" s="68"/>
      <c r="TIW7" s="68"/>
      <c r="TIX7" s="68"/>
      <c r="TIY7" s="68"/>
      <c r="TIZ7" s="68"/>
      <c r="TJA7" s="68"/>
      <c r="TJB7" s="68"/>
      <c r="TJC7" s="68"/>
      <c r="TJD7" s="68"/>
      <c r="TJE7" s="68"/>
      <c r="TJF7" s="68"/>
      <c r="TJG7" s="68"/>
      <c r="TJH7" s="68"/>
      <c r="TJI7" s="68"/>
      <c r="TJJ7" s="68"/>
      <c r="TJK7" s="68"/>
      <c r="TJL7" s="68"/>
      <c r="TJM7" s="68"/>
      <c r="TJN7" s="68"/>
      <c r="TJO7" s="68"/>
      <c r="TJP7" s="68"/>
      <c r="TJQ7" s="68"/>
      <c r="TJR7" s="68"/>
      <c r="TJS7" s="68"/>
      <c r="TJT7" s="68"/>
      <c r="TJU7" s="68"/>
      <c r="TJV7" s="68"/>
      <c r="TJW7" s="68"/>
      <c r="TJX7" s="68"/>
      <c r="TJY7" s="68"/>
      <c r="TJZ7" s="68"/>
      <c r="TKA7" s="68"/>
      <c r="TKB7" s="68"/>
      <c r="TKC7" s="68"/>
      <c r="TKD7" s="68"/>
      <c r="TKE7" s="68"/>
      <c r="TKF7" s="68"/>
      <c r="TKG7" s="68"/>
      <c r="TKH7" s="68"/>
      <c r="TKI7" s="68"/>
      <c r="TKJ7" s="68"/>
      <c r="TKK7" s="68"/>
      <c r="TKL7" s="68"/>
      <c r="TKM7" s="68"/>
      <c r="TKN7" s="68"/>
      <c r="TKO7" s="68"/>
      <c r="TKP7" s="68"/>
      <c r="TKQ7" s="68"/>
      <c r="TKR7" s="68"/>
      <c r="TKS7" s="68"/>
      <c r="TKT7" s="68"/>
      <c r="TKU7" s="68"/>
      <c r="TKV7" s="68"/>
      <c r="TKW7" s="68"/>
      <c r="TKX7" s="68"/>
      <c r="TKY7" s="68"/>
      <c r="TKZ7" s="68"/>
      <c r="TLA7" s="68"/>
      <c r="TLB7" s="68"/>
      <c r="TLC7" s="68"/>
      <c r="TLD7" s="68"/>
      <c r="TLE7" s="68"/>
      <c r="TLF7" s="68"/>
      <c r="TLG7" s="68"/>
      <c r="TLH7" s="68"/>
      <c r="TLI7" s="68"/>
      <c r="TLJ7" s="68"/>
      <c r="TLK7" s="68"/>
      <c r="TLL7" s="68"/>
      <c r="TLM7" s="68"/>
      <c r="TLN7" s="68"/>
      <c r="TLO7" s="68"/>
      <c r="TLP7" s="68"/>
      <c r="TLQ7" s="68"/>
      <c r="TLR7" s="68"/>
      <c r="TLS7" s="68"/>
      <c r="TLT7" s="68"/>
      <c r="TLU7" s="68"/>
      <c r="TLV7" s="68"/>
      <c r="TLW7" s="68"/>
      <c r="TLX7" s="68"/>
      <c r="TLY7" s="68"/>
      <c r="TLZ7" s="68"/>
      <c r="TMA7" s="68"/>
      <c r="TMB7" s="68"/>
      <c r="TMC7" s="68"/>
      <c r="TMD7" s="68"/>
      <c r="TME7" s="68"/>
      <c r="TMF7" s="68"/>
      <c r="TMG7" s="68"/>
      <c r="TMH7" s="68"/>
      <c r="TMI7" s="68"/>
      <c r="TMJ7" s="68"/>
      <c r="TMK7" s="68"/>
      <c r="TML7" s="68"/>
      <c r="TMM7" s="68"/>
      <c r="TMN7" s="68"/>
      <c r="TMO7" s="68"/>
      <c r="TMP7" s="68"/>
      <c r="TMQ7" s="68"/>
      <c r="TMR7" s="68"/>
      <c r="TMS7" s="68"/>
      <c r="TMT7" s="68"/>
      <c r="TMU7" s="68"/>
      <c r="TMV7" s="68"/>
      <c r="TMW7" s="68"/>
      <c r="TMX7" s="68"/>
      <c r="TMY7" s="68"/>
      <c r="TMZ7" s="68"/>
      <c r="TNA7" s="68"/>
      <c r="TNB7" s="68"/>
      <c r="TNC7" s="68"/>
      <c r="TND7" s="68"/>
      <c r="TNE7" s="68"/>
      <c r="TNF7" s="68"/>
      <c r="TNG7" s="68"/>
      <c r="TNH7" s="68"/>
      <c r="TNI7" s="68"/>
      <c r="TNJ7" s="68"/>
      <c r="TNK7" s="68"/>
      <c r="TNL7" s="68"/>
      <c r="TNM7" s="68"/>
      <c r="TNN7" s="68"/>
      <c r="TNO7" s="68"/>
      <c r="TNP7" s="68"/>
      <c r="TNQ7" s="68"/>
      <c r="TNR7" s="68"/>
      <c r="TNS7" s="68"/>
      <c r="TNT7" s="68"/>
      <c r="TNU7" s="68"/>
      <c r="TNV7" s="68"/>
      <c r="TNW7" s="68"/>
      <c r="TNX7" s="68"/>
      <c r="TNY7" s="68"/>
      <c r="TNZ7" s="68"/>
      <c r="TOA7" s="68"/>
      <c r="TOB7" s="68"/>
      <c r="TOC7" s="68"/>
      <c r="TOD7" s="68"/>
      <c r="TOE7" s="68"/>
      <c r="TOF7" s="68"/>
      <c r="TOG7" s="68"/>
      <c r="TOH7" s="68"/>
      <c r="TOI7" s="68"/>
      <c r="TOJ7" s="68"/>
      <c r="TOK7" s="68"/>
      <c r="TOL7" s="68"/>
      <c r="TOM7" s="68"/>
      <c r="TON7" s="68"/>
      <c r="TOO7" s="68"/>
      <c r="TOP7" s="68"/>
      <c r="TOQ7" s="68"/>
      <c r="TOR7" s="68"/>
      <c r="TOS7" s="68"/>
      <c r="TOT7" s="68"/>
      <c r="TOU7" s="68"/>
      <c r="TOV7" s="68"/>
      <c r="TOW7" s="68"/>
      <c r="TOX7" s="68"/>
      <c r="TOY7" s="68"/>
      <c r="TOZ7" s="68"/>
      <c r="TPA7" s="68"/>
      <c r="TPB7" s="68"/>
      <c r="TPC7" s="68"/>
      <c r="TPD7" s="68"/>
      <c r="TPE7" s="68"/>
      <c r="TPF7" s="68"/>
      <c r="TPG7" s="68"/>
      <c r="TPH7" s="68"/>
      <c r="TPI7" s="68"/>
      <c r="TPJ7" s="68"/>
      <c r="TPK7" s="68"/>
      <c r="TPL7" s="68"/>
      <c r="TPM7" s="68"/>
      <c r="TPN7" s="68"/>
      <c r="TPO7" s="68"/>
      <c r="TPP7" s="68"/>
      <c r="TPQ7" s="68"/>
      <c r="TPR7" s="68"/>
      <c r="TPS7" s="68"/>
      <c r="TPT7" s="68"/>
      <c r="TPU7" s="68"/>
      <c r="TPV7" s="68"/>
      <c r="TPW7" s="68"/>
      <c r="TPX7" s="68"/>
      <c r="TPY7" s="68"/>
      <c r="TPZ7" s="68"/>
      <c r="TQA7" s="68"/>
      <c r="TQB7" s="68"/>
      <c r="TQC7" s="68"/>
      <c r="TQD7" s="68"/>
      <c r="TQE7" s="68"/>
      <c r="TQF7" s="68"/>
      <c r="TQG7" s="68"/>
      <c r="TQH7" s="68"/>
      <c r="TQI7" s="68"/>
      <c r="TQJ7" s="68"/>
      <c r="TQK7" s="68"/>
      <c r="TQL7" s="68"/>
      <c r="TQM7" s="68"/>
      <c r="TQN7" s="68"/>
      <c r="TQO7" s="68"/>
      <c r="TQP7" s="68"/>
      <c r="TQQ7" s="68"/>
      <c r="TQR7" s="68"/>
      <c r="TQS7" s="68"/>
      <c r="TQT7" s="68"/>
      <c r="TQU7" s="68"/>
      <c r="TQV7" s="68"/>
      <c r="TQW7" s="68"/>
      <c r="TQX7" s="68"/>
      <c r="TQY7" s="68"/>
      <c r="TQZ7" s="68"/>
      <c r="TRA7" s="68"/>
      <c r="TRB7" s="68"/>
      <c r="TRC7" s="68"/>
      <c r="TRD7" s="68"/>
      <c r="TRE7" s="68"/>
      <c r="TRF7" s="68"/>
      <c r="TRG7" s="68"/>
      <c r="TRH7" s="68"/>
      <c r="TRI7" s="68"/>
      <c r="TRJ7" s="68"/>
      <c r="TRK7" s="68"/>
      <c r="TRL7" s="68"/>
      <c r="TRM7" s="68"/>
      <c r="TRN7" s="68"/>
      <c r="TRO7" s="68"/>
      <c r="TRP7" s="68"/>
      <c r="TRQ7" s="68"/>
      <c r="TRR7" s="68"/>
      <c r="TRS7" s="68"/>
      <c r="TRT7" s="68"/>
      <c r="TRU7" s="68"/>
      <c r="TRV7" s="68"/>
      <c r="TRW7" s="68"/>
      <c r="TRX7" s="68"/>
      <c r="TRY7" s="68"/>
      <c r="TRZ7" s="68"/>
      <c r="TSA7" s="68"/>
      <c r="TSB7" s="68"/>
      <c r="TSC7" s="68"/>
      <c r="TSD7" s="68"/>
      <c r="TSE7" s="68"/>
      <c r="TSF7" s="68"/>
      <c r="TSG7" s="68"/>
      <c r="TSH7" s="68"/>
      <c r="TSI7" s="68"/>
      <c r="TSJ7" s="68"/>
      <c r="TSK7" s="68"/>
      <c r="TSL7" s="68"/>
      <c r="TSM7" s="68"/>
      <c r="TSN7" s="68"/>
      <c r="TSO7" s="68"/>
      <c r="TSP7" s="68"/>
      <c r="TSQ7" s="68"/>
      <c r="TSR7" s="68"/>
      <c r="TSS7" s="68"/>
      <c r="TST7" s="68"/>
      <c r="TSU7" s="68"/>
      <c r="TSV7" s="68"/>
      <c r="TSW7" s="68"/>
      <c r="TSX7" s="68"/>
      <c r="TSY7" s="68"/>
      <c r="TSZ7" s="68"/>
      <c r="TTA7" s="68"/>
      <c r="TTB7" s="68"/>
      <c r="TTC7" s="68"/>
      <c r="TTD7" s="68"/>
      <c r="TTE7" s="68"/>
      <c r="TTF7" s="68"/>
      <c r="TTG7" s="68"/>
      <c r="TTH7" s="68"/>
      <c r="TTI7" s="68"/>
      <c r="TTJ7" s="68"/>
      <c r="TTK7" s="68"/>
      <c r="TTL7" s="68"/>
      <c r="TTM7" s="68"/>
      <c r="TTN7" s="68"/>
      <c r="TTO7" s="68"/>
      <c r="TTP7" s="68"/>
      <c r="TTQ7" s="68"/>
      <c r="TTR7" s="68"/>
      <c r="TTS7" s="68"/>
      <c r="TTT7" s="68"/>
      <c r="TTU7" s="68"/>
      <c r="TTV7" s="68"/>
      <c r="TTW7" s="68"/>
      <c r="TTX7" s="68"/>
      <c r="TTY7" s="68"/>
      <c r="TTZ7" s="68"/>
      <c r="TUA7" s="68"/>
      <c r="TUB7" s="68"/>
      <c r="TUC7" s="68"/>
      <c r="TUD7" s="68"/>
      <c r="TUE7" s="68"/>
      <c r="TUF7" s="68"/>
      <c r="TUG7" s="68"/>
      <c r="TUH7" s="68"/>
      <c r="TUI7" s="68"/>
      <c r="TUJ7" s="68"/>
      <c r="TUK7" s="68"/>
      <c r="TUL7" s="68"/>
      <c r="TUM7" s="68"/>
      <c r="TUN7" s="68"/>
      <c r="TUO7" s="68"/>
      <c r="TUP7" s="68"/>
      <c r="TUQ7" s="68"/>
      <c r="TUR7" s="68"/>
      <c r="TUS7" s="68"/>
      <c r="TUT7" s="68"/>
      <c r="TUU7" s="68"/>
      <c r="TUV7" s="68"/>
      <c r="TUW7" s="68"/>
      <c r="TUX7" s="68"/>
      <c r="TUY7" s="68"/>
      <c r="TUZ7" s="68"/>
      <c r="TVA7" s="68"/>
      <c r="TVB7" s="68"/>
      <c r="TVC7" s="68"/>
      <c r="TVD7" s="68"/>
      <c r="TVE7" s="68"/>
      <c r="TVF7" s="68"/>
      <c r="TVG7" s="68"/>
      <c r="TVH7" s="68"/>
      <c r="TVI7" s="68"/>
      <c r="TVJ7" s="68"/>
      <c r="TVK7" s="68"/>
      <c r="TVL7" s="68"/>
      <c r="TVM7" s="68"/>
      <c r="TVN7" s="68"/>
      <c r="TVO7" s="68"/>
      <c r="TVP7" s="68"/>
      <c r="TVQ7" s="68"/>
      <c r="TVR7" s="68"/>
      <c r="TVS7" s="68"/>
      <c r="TVT7" s="68"/>
      <c r="TVU7" s="68"/>
      <c r="TVV7" s="68"/>
      <c r="TVW7" s="68"/>
      <c r="TVX7" s="68"/>
      <c r="TVY7" s="68"/>
      <c r="TVZ7" s="68"/>
      <c r="TWA7" s="68"/>
      <c r="TWB7" s="68"/>
      <c r="TWC7" s="68"/>
      <c r="TWD7" s="68"/>
      <c r="TWE7" s="68"/>
      <c r="TWF7" s="68"/>
      <c r="TWG7" s="68"/>
      <c r="TWH7" s="68"/>
      <c r="TWI7" s="68"/>
      <c r="TWJ7" s="68"/>
      <c r="TWK7" s="68"/>
      <c r="TWL7" s="68"/>
      <c r="TWM7" s="68"/>
      <c r="TWN7" s="68"/>
      <c r="TWO7" s="68"/>
      <c r="TWP7" s="68"/>
      <c r="TWQ7" s="68"/>
      <c r="TWR7" s="68"/>
      <c r="TWS7" s="68"/>
      <c r="TWT7" s="68"/>
      <c r="TWU7" s="68"/>
      <c r="TWV7" s="68"/>
      <c r="TWW7" s="68"/>
      <c r="TWX7" s="68"/>
      <c r="TWY7" s="68"/>
      <c r="TWZ7" s="68"/>
      <c r="TXA7" s="68"/>
      <c r="TXB7" s="68"/>
      <c r="TXC7" s="68"/>
      <c r="TXD7" s="68"/>
      <c r="TXE7" s="68"/>
      <c r="TXF7" s="68"/>
      <c r="TXG7" s="68"/>
      <c r="TXH7" s="68"/>
      <c r="TXI7" s="68"/>
      <c r="TXJ7" s="68"/>
      <c r="TXK7" s="68"/>
      <c r="TXL7" s="68"/>
      <c r="TXM7" s="68"/>
      <c r="TXN7" s="68"/>
      <c r="TXO7" s="68"/>
      <c r="TXP7" s="68"/>
      <c r="TXQ7" s="68"/>
      <c r="TXR7" s="68"/>
      <c r="TXS7" s="68"/>
      <c r="TXT7" s="68"/>
      <c r="TXU7" s="68"/>
      <c r="TXV7" s="68"/>
      <c r="TXW7" s="68"/>
      <c r="TXX7" s="68"/>
      <c r="TXY7" s="68"/>
      <c r="TXZ7" s="68"/>
      <c r="TYA7" s="68"/>
      <c r="TYB7" s="68"/>
      <c r="TYC7" s="68"/>
      <c r="TYD7" s="68"/>
      <c r="TYE7" s="68"/>
      <c r="TYF7" s="68"/>
      <c r="TYG7" s="68"/>
      <c r="TYH7" s="68"/>
      <c r="TYI7" s="68"/>
      <c r="TYJ7" s="68"/>
      <c r="TYK7" s="68"/>
      <c r="TYL7" s="68"/>
      <c r="TYM7" s="68"/>
      <c r="TYN7" s="68"/>
      <c r="TYO7" s="68"/>
      <c r="TYP7" s="68"/>
      <c r="TYQ7" s="68"/>
      <c r="TYR7" s="68"/>
      <c r="TYS7" s="68"/>
      <c r="TYT7" s="68"/>
      <c r="TYU7" s="68"/>
      <c r="TYV7" s="68"/>
      <c r="TYW7" s="68"/>
      <c r="TYX7" s="68"/>
      <c r="TYY7" s="68"/>
      <c r="TYZ7" s="68"/>
      <c r="TZA7" s="68"/>
      <c r="TZB7" s="68"/>
      <c r="TZC7" s="68"/>
      <c r="TZD7" s="68"/>
      <c r="TZE7" s="68"/>
      <c r="TZF7" s="68"/>
      <c r="TZG7" s="68"/>
      <c r="TZH7" s="68"/>
      <c r="TZI7" s="68"/>
      <c r="TZJ7" s="68"/>
      <c r="TZK7" s="68"/>
      <c r="TZL7" s="68"/>
      <c r="TZM7" s="68"/>
      <c r="TZN7" s="68"/>
      <c r="TZO7" s="68"/>
      <c r="TZP7" s="68"/>
      <c r="TZQ7" s="68"/>
      <c r="TZR7" s="68"/>
      <c r="TZS7" s="68"/>
      <c r="TZT7" s="68"/>
      <c r="TZU7" s="68"/>
      <c r="TZV7" s="68"/>
      <c r="TZW7" s="68"/>
      <c r="TZX7" s="68"/>
      <c r="TZY7" s="68"/>
      <c r="TZZ7" s="68"/>
      <c r="UAA7" s="68"/>
      <c r="UAB7" s="68"/>
      <c r="UAC7" s="68"/>
      <c r="UAD7" s="68"/>
      <c r="UAE7" s="68"/>
      <c r="UAF7" s="68"/>
      <c r="UAG7" s="68"/>
      <c r="UAH7" s="68"/>
      <c r="UAI7" s="68"/>
      <c r="UAJ7" s="68"/>
      <c r="UAK7" s="68"/>
      <c r="UAL7" s="68"/>
      <c r="UAM7" s="68"/>
      <c r="UAN7" s="68"/>
      <c r="UAO7" s="68"/>
      <c r="UAP7" s="68"/>
      <c r="UAQ7" s="68"/>
      <c r="UAR7" s="68"/>
      <c r="UAS7" s="68"/>
      <c r="UAT7" s="68"/>
      <c r="UAU7" s="68"/>
      <c r="UAV7" s="68"/>
      <c r="UAW7" s="68"/>
      <c r="UAX7" s="68"/>
      <c r="UAY7" s="68"/>
      <c r="UAZ7" s="68"/>
      <c r="UBA7" s="68"/>
      <c r="UBB7" s="68"/>
      <c r="UBC7" s="68"/>
      <c r="UBD7" s="68"/>
      <c r="UBE7" s="68"/>
      <c r="UBF7" s="68"/>
      <c r="UBG7" s="68"/>
      <c r="UBH7" s="68"/>
      <c r="UBI7" s="68"/>
      <c r="UBJ7" s="68"/>
      <c r="UBK7" s="68"/>
      <c r="UBL7" s="68"/>
      <c r="UBM7" s="68"/>
      <c r="UBN7" s="68"/>
      <c r="UBO7" s="68"/>
      <c r="UBP7" s="68"/>
      <c r="UBQ7" s="68"/>
      <c r="UBR7" s="68"/>
      <c r="UBS7" s="68"/>
      <c r="UBT7" s="68"/>
      <c r="UBU7" s="68"/>
      <c r="UBV7" s="68"/>
      <c r="UBW7" s="68"/>
      <c r="UBX7" s="68"/>
      <c r="UBY7" s="68"/>
      <c r="UBZ7" s="68"/>
      <c r="UCA7" s="68"/>
      <c r="UCB7" s="68"/>
      <c r="UCC7" s="68"/>
      <c r="UCD7" s="68"/>
      <c r="UCE7" s="68"/>
      <c r="UCF7" s="68"/>
      <c r="UCG7" s="68"/>
      <c r="UCH7" s="68"/>
      <c r="UCI7" s="68"/>
      <c r="UCJ7" s="68"/>
      <c r="UCK7" s="68"/>
      <c r="UCL7" s="68"/>
      <c r="UCM7" s="68"/>
      <c r="UCN7" s="68"/>
      <c r="UCO7" s="68"/>
      <c r="UCP7" s="68"/>
      <c r="UCQ7" s="68"/>
      <c r="UCR7" s="68"/>
      <c r="UCS7" s="68"/>
      <c r="UCT7" s="68"/>
      <c r="UCU7" s="68"/>
      <c r="UCV7" s="68"/>
      <c r="UCW7" s="68"/>
      <c r="UCX7" s="68"/>
      <c r="UCY7" s="68"/>
      <c r="UCZ7" s="68"/>
      <c r="UDA7" s="68"/>
      <c r="UDB7" s="68"/>
      <c r="UDC7" s="68"/>
      <c r="UDD7" s="68"/>
      <c r="UDE7" s="68"/>
      <c r="UDF7" s="68"/>
      <c r="UDG7" s="68"/>
      <c r="UDH7" s="68"/>
      <c r="UDI7" s="68"/>
      <c r="UDJ7" s="68"/>
      <c r="UDK7" s="68"/>
      <c r="UDL7" s="68"/>
      <c r="UDM7" s="68"/>
      <c r="UDN7" s="68"/>
      <c r="UDO7" s="68"/>
      <c r="UDP7" s="68"/>
      <c r="UDQ7" s="68"/>
      <c r="UDR7" s="68"/>
      <c r="UDS7" s="68"/>
      <c r="UDT7" s="68"/>
      <c r="UDU7" s="68"/>
      <c r="UDV7" s="68"/>
      <c r="UDW7" s="68"/>
      <c r="UDX7" s="68"/>
      <c r="UDY7" s="68"/>
      <c r="UDZ7" s="68"/>
      <c r="UEA7" s="68"/>
      <c r="UEB7" s="68"/>
      <c r="UEC7" s="68"/>
      <c r="UED7" s="68"/>
      <c r="UEE7" s="68"/>
      <c r="UEF7" s="68"/>
      <c r="UEG7" s="68"/>
      <c r="UEH7" s="68"/>
      <c r="UEI7" s="68"/>
      <c r="UEJ7" s="68"/>
      <c r="UEK7" s="68"/>
      <c r="UEL7" s="68"/>
      <c r="UEM7" s="68"/>
      <c r="UEN7" s="68"/>
      <c r="UEO7" s="68"/>
      <c r="UEP7" s="68"/>
      <c r="UEQ7" s="68"/>
      <c r="UER7" s="68"/>
      <c r="UES7" s="68"/>
      <c r="UET7" s="68"/>
      <c r="UEU7" s="68"/>
      <c r="UEV7" s="68"/>
      <c r="UEW7" s="68"/>
      <c r="UEX7" s="68"/>
      <c r="UEY7" s="68"/>
      <c r="UEZ7" s="68"/>
      <c r="UFA7" s="68"/>
      <c r="UFB7" s="68"/>
      <c r="UFC7" s="68"/>
      <c r="UFD7" s="68"/>
      <c r="UFE7" s="68"/>
      <c r="UFF7" s="68"/>
      <c r="UFG7" s="68"/>
      <c r="UFH7" s="68"/>
      <c r="UFI7" s="68"/>
      <c r="UFJ7" s="68"/>
      <c r="UFK7" s="68"/>
      <c r="UFL7" s="68"/>
      <c r="UFM7" s="68"/>
      <c r="UFN7" s="68"/>
      <c r="UFO7" s="68"/>
      <c r="UFP7" s="68"/>
      <c r="UFQ7" s="68"/>
      <c r="UFR7" s="68"/>
      <c r="UFS7" s="68"/>
      <c r="UFT7" s="68"/>
      <c r="UFU7" s="68"/>
      <c r="UFV7" s="68"/>
      <c r="UFW7" s="68"/>
      <c r="UFX7" s="68"/>
      <c r="UFY7" s="68"/>
      <c r="UFZ7" s="68"/>
      <c r="UGA7" s="68"/>
      <c r="UGB7" s="68"/>
      <c r="UGC7" s="68"/>
      <c r="UGD7" s="68"/>
      <c r="UGE7" s="68"/>
      <c r="UGF7" s="68"/>
      <c r="UGG7" s="68"/>
      <c r="UGH7" s="68"/>
      <c r="UGI7" s="68"/>
      <c r="UGJ7" s="68"/>
      <c r="UGK7" s="68"/>
      <c r="UGL7" s="68"/>
      <c r="UGM7" s="68"/>
      <c r="UGN7" s="68"/>
      <c r="UGO7" s="68"/>
      <c r="UGP7" s="68"/>
      <c r="UGQ7" s="68"/>
      <c r="UGR7" s="68"/>
      <c r="UGS7" s="68"/>
      <c r="UGT7" s="68"/>
      <c r="UGU7" s="68"/>
      <c r="UGV7" s="68"/>
      <c r="UGW7" s="68"/>
      <c r="UGX7" s="68"/>
      <c r="UGY7" s="68"/>
      <c r="UGZ7" s="68"/>
      <c r="UHA7" s="68"/>
      <c r="UHB7" s="68"/>
      <c r="UHC7" s="68"/>
      <c r="UHD7" s="68"/>
      <c r="UHE7" s="68"/>
      <c r="UHF7" s="68"/>
      <c r="UHG7" s="68"/>
      <c r="UHH7" s="68"/>
      <c r="UHI7" s="68"/>
      <c r="UHJ7" s="68"/>
      <c r="UHK7" s="68"/>
      <c r="UHL7" s="68"/>
      <c r="UHM7" s="68"/>
      <c r="UHN7" s="68"/>
      <c r="UHO7" s="68"/>
      <c r="UHP7" s="68"/>
      <c r="UHQ7" s="68"/>
      <c r="UHR7" s="68"/>
      <c r="UHS7" s="68"/>
      <c r="UHT7" s="68"/>
      <c r="UHU7" s="68"/>
      <c r="UHV7" s="68"/>
      <c r="UHW7" s="68"/>
      <c r="UHX7" s="68"/>
      <c r="UHY7" s="68"/>
      <c r="UHZ7" s="68"/>
      <c r="UIA7" s="68"/>
      <c r="UIB7" s="68"/>
      <c r="UIC7" s="68"/>
      <c r="UID7" s="68"/>
      <c r="UIE7" s="68"/>
      <c r="UIF7" s="68"/>
      <c r="UIG7" s="68"/>
      <c r="UIH7" s="68"/>
      <c r="UII7" s="68"/>
      <c r="UIJ7" s="68"/>
      <c r="UIK7" s="68"/>
      <c r="UIL7" s="68"/>
      <c r="UIM7" s="68"/>
      <c r="UIN7" s="68"/>
      <c r="UIO7" s="68"/>
      <c r="UIP7" s="68"/>
      <c r="UIQ7" s="68"/>
      <c r="UIR7" s="68"/>
      <c r="UIS7" s="68"/>
      <c r="UIT7" s="68"/>
      <c r="UIU7" s="68"/>
      <c r="UIV7" s="68"/>
      <c r="UIW7" s="68"/>
      <c r="UIX7" s="68"/>
      <c r="UIY7" s="68"/>
      <c r="UIZ7" s="68"/>
      <c r="UJA7" s="68"/>
      <c r="UJB7" s="68"/>
      <c r="UJC7" s="68"/>
      <c r="UJD7" s="68"/>
      <c r="UJE7" s="68"/>
      <c r="UJF7" s="68"/>
      <c r="UJG7" s="68"/>
      <c r="UJH7" s="68"/>
      <c r="UJI7" s="68"/>
      <c r="UJJ7" s="68"/>
      <c r="UJK7" s="68"/>
      <c r="UJL7" s="68"/>
      <c r="UJM7" s="68"/>
      <c r="UJN7" s="68"/>
      <c r="UJO7" s="68"/>
      <c r="UJP7" s="68"/>
      <c r="UJQ7" s="68"/>
      <c r="UJR7" s="68"/>
      <c r="UJS7" s="68"/>
      <c r="UJT7" s="68"/>
      <c r="UJU7" s="68"/>
      <c r="UJV7" s="68"/>
      <c r="UJW7" s="68"/>
      <c r="UJX7" s="68"/>
      <c r="UJY7" s="68"/>
      <c r="UJZ7" s="68"/>
      <c r="UKA7" s="68"/>
      <c r="UKB7" s="68"/>
      <c r="UKC7" s="68"/>
      <c r="UKD7" s="68"/>
      <c r="UKE7" s="68"/>
      <c r="UKF7" s="68"/>
      <c r="UKG7" s="68"/>
      <c r="UKH7" s="68"/>
      <c r="UKI7" s="68"/>
      <c r="UKJ7" s="68"/>
      <c r="UKK7" s="68"/>
      <c r="UKL7" s="68"/>
      <c r="UKM7" s="68"/>
      <c r="UKN7" s="68"/>
      <c r="UKO7" s="68"/>
      <c r="UKP7" s="68"/>
      <c r="UKQ7" s="68"/>
      <c r="UKR7" s="68"/>
      <c r="UKS7" s="68"/>
      <c r="UKT7" s="68"/>
      <c r="UKU7" s="68"/>
      <c r="UKV7" s="68"/>
      <c r="UKW7" s="68"/>
      <c r="UKX7" s="68"/>
      <c r="UKY7" s="68"/>
      <c r="UKZ7" s="68"/>
      <c r="ULA7" s="68"/>
      <c r="ULB7" s="68"/>
      <c r="ULC7" s="68"/>
      <c r="ULD7" s="68"/>
      <c r="ULE7" s="68"/>
      <c r="ULF7" s="68"/>
      <c r="ULG7" s="68"/>
      <c r="ULH7" s="68"/>
      <c r="ULI7" s="68"/>
      <c r="ULJ7" s="68"/>
      <c r="ULK7" s="68"/>
      <c r="ULL7" s="68"/>
      <c r="ULM7" s="68"/>
      <c r="ULN7" s="68"/>
      <c r="ULO7" s="68"/>
      <c r="ULP7" s="68"/>
      <c r="ULQ7" s="68"/>
      <c r="ULR7" s="68"/>
      <c r="ULS7" s="68"/>
      <c r="ULT7" s="68"/>
      <c r="ULU7" s="68"/>
      <c r="ULV7" s="68"/>
      <c r="ULW7" s="68"/>
      <c r="ULX7" s="68"/>
      <c r="ULY7" s="68"/>
      <c r="ULZ7" s="68"/>
      <c r="UMA7" s="68"/>
      <c r="UMB7" s="68"/>
      <c r="UMC7" s="68"/>
      <c r="UMD7" s="68"/>
      <c r="UME7" s="68"/>
      <c r="UMF7" s="68"/>
      <c r="UMG7" s="68"/>
      <c r="UMH7" s="68"/>
      <c r="UMI7" s="68"/>
      <c r="UMJ7" s="68"/>
      <c r="UMK7" s="68"/>
      <c r="UML7" s="68"/>
      <c r="UMM7" s="68"/>
      <c r="UMN7" s="68"/>
      <c r="UMO7" s="68"/>
      <c r="UMP7" s="68"/>
      <c r="UMQ7" s="68"/>
      <c r="UMR7" s="68"/>
      <c r="UMS7" s="68"/>
      <c r="UMT7" s="68"/>
      <c r="UMU7" s="68"/>
      <c r="UMV7" s="68"/>
      <c r="UMW7" s="68"/>
      <c r="UMX7" s="68"/>
      <c r="UMY7" s="68"/>
      <c r="UMZ7" s="68"/>
      <c r="UNA7" s="68"/>
      <c r="UNB7" s="68"/>
      <c r="UNC7" s="68"/>
      <c r="UND7" s="68"/>
      <c r="UNE7" s="68"/>
      <c r="UNF7" s="68"/>
      <c r="UNG7" s="68"/>
      <c r="UNH7" s="68"/>
      <c r="UNI7" s="68"/>
      <c r="UNJ7" s="68"/>
      <c r="UNK7" s="68"/>
      <c r="UNL7" s="68"/>
      <c r="UNM7" s="68"/>
      <c r="UNN7" s="68"/>
      <c r="UNO7" s="68"/>
      <c r="UNP7" s="68"/>
      <c r="UNQ7" s="68"/>
      <c r="UNR7" s="68"/>
      <c r="UNS7" s="68"/>
      <c r="UNT7" s="68"/>
      <c r="UNU7" s="68"/>
      <c r="UNV7" s="68"/>
      <c r="UNW7" s="68"/>
      <c r="UNX7" s="68"/>
      <c r="UNY7" s="68"/>
      <c r="UNZ7" s="68"/>
      <c r="UOA7" s="68"/>
      <c r="UOB7" s="68"/>
      <c r="UOC7" s="68"/>
      <c r="UOD7" s="68"/>
      <c r="UOE7" s="68"/>
      <c r="UOF7" s="68"/>
      <c r="UOG7" s="68"/>
      <c r="UOH7" s="68"/>
      <c r="UOI7" s="68"/>
      <c r="UOJ7" s="68"/>
      <c r="UOK7" s="68"/>
      <c r="UOL7" s="68"/>
      <c r="UOM7" s="68"/>
      <c r="UON7" s="68"/>
      <c r="UOO7" s="68"/>
      <c r="UOP7" s="68"/>
      <c r="UOQ7" s="68"/>
      <c r="UOR7" s="68"/>
      <c r="UOS7" s="68"/>
      <c r="UOT7" s="68"/>
      <c r="UOU7" s="68"/>
      <c r="UOV7" s="68"/>
      <c r="UOW7" s="68"/>
      <c r="UOX7" s="68"/>
      <c r="UOY7" s="68"/>
      <c r="UOZ7" s="68"/>
      <c r="UPA7" s="68"/>
      <c r="UPB7" s="68"/>
      <c r="UPC7" s="68"/>
      <c r="UPD7" s="68"/>
      <c r="UPE7" s="68"/>
      <c r="UPF7" s="68"/>
      <c r="UPG7" s="68"/>
      <c r="UPH7" s="68"/>
      <c r="UPI7" s="68"/>
      <c r="UPJ7" s="68"/>
      <c r="UPK7" s="68"/>
      <c r="UPL7" s="68"/>
      <c r="UPM7" s="68"/>
      <c r="UPN7" s="68"/>
      <c r="UPO7" s="68"/>
      <c r="UPP7" s="68"/>
      <c r="UPQ7" s="68"/>
      <c r="UPR7" s="68"/>
      <c r="UPS7" s="68"/>
      <c r="UPT7" s="68"/>
      <c r="UPU7" s="68"/>
      <c r="UPV7" s="68"/>
      <c r="UPW7" s="68"/>
      <c r="UPX7" s="68"/>
      <c r="UPY7" s="68"/>
      <c r="UPZ7" s="68"/>
      <c r="UQA7" s="68"/>
      <c r="UQB7" s="68"/>
      <c r="UQC7" s="68"/>
      <c r="UQD7" s="68"/>
      <c r="UQE7" s="68"/>
      <c r="UQF7" s="68"/>
      <c r="UQG7" s="68"/>
      <c r="UQH7" s="68"/>
      <c r="UQI7" s="68"/>
      <c r="UQJ7" s="68"/>
      <c r="UQK7" s="68"/>
      <c r="UQL7" s="68"/>
      <c r="UQM7" s="68"/>
      <c r="UQN7" s="68"/>
      <c r="UQO7" s="68"/>
      <c r="UQP7" s="68"/>
      <c r="UQQ7" s="68"/>
      <c r="UQR7" s="68"/>
      <c r="UQS7" s="68"/>
      <c r="UQT7" s="68"/>
      <c r="UQU7" s="68"/>
      <c r="UQV7" s="68"/>
      <c r="UQW7" s="68"/>
      <c r="UQX7" s="68"/>
      <c r="UQY7" s="68"/>
      <c r="UQZ7" s="68"/>
      <c r="URA7" s="68"/>
      <c r="URB7" s="68"/>
      <c r="URC7" s="68"/>
      <c r="URD7" s="68"/>
      <c r="URE7" s="68"/>
      <c r="URF7" s="68"/>
      <c r="URG7" s="68"/>
      <c r="URH7" s="68"/>
      <c r="URI7" s="68"/>
      <c r="URJ7" s="68"/>
      <c r="URK7" s="68"/>
      <c r="URL7" s="68"/>
      <c r="URM7" s="68"/>
      <c r="URN7" s="68"/>
      <c r="URO7" s="68"/>
      <c r="URP7" s="68"/>
      <c r="URQ7" s="68"/>
      <c r="URR7" s="68"/>
      <c r="URS7" s="68"/>
      <c r="URT7" s="68"/>
      <c r="URU7" s="68"/>
      <c r="URV7" s="68"/>
      <c r="URW7" s="68"/>
      <c r="URX7" s="68"/>
      <c r="URY7" s="68"/>
      <c r="URZ7" s="68"/>
      <c r="USA7" s="68"/>
      <c r="USB7" s="68"/>
      <c r="USC7" s="68"/>
      <c r="USD7" s="68"/>
      <c r="USE7" s="68"/>
      <c r="USF7" s="68"/>
      <c r="USG7" s="68"/>
      <c r="USH7" s="68"/>
      <c r="USI7" s="68"/>
      <c r="USJ7" s="68"/>
      <c r="USK7" s="68"/>
      <c r="USL7" s="68"/>
      <c r="USM7" s="68"/>
      <c r="USN7" s="68"/>
      <c r="USO7" s="68"/>
      <c r="USP7" s="68"/>
      <c r="USQ7" s="68"/>
      <c r="USR7" s="68"/>
      <c r="USS7" s="68"/>
      <c r="UST7" s="68"/>
      <c r="USU7" s="68"/>
      <c r="USV7" s="68"/>
      <c r="USW7" s="68"/>
      <c r="USX7" s="68"/>
      <c r="USY7" s="68"/>
      <c r="USZ7" s="68"/>
      <c r="UTA7" s="68"/>
      <c r="UTB7" s="68"/>
      <c r="UTC7" s="68"/>
      <c r="UTD7" s="68"/>
      <c r="UTE7" s="68"/>
      <c r="UTF7" s="68"/>
      <c r="UTG7" s="68"/>
      <c r="UTH7" s="68"/>
      <c r="UTI7" s="68"/>
      <c r="UTJ7" s="68"/>
      <c r="UTK7" s="68"/>
      <c r="UTL7" s="68"/>
      <c r="UTM7" s="68"/>
      <c r="UTN7" s="68"/>
      <c r="UTO7" s="68"/>
      <c r="UTP7" s="68"/>
      <c r="UTQ7" s="68"/>
      <c r="UTR7" s="68"/>
      <c r="UTS7" s="68"/>
      <c r="UTT7" s="68"/>
      <c r="UTU7" s="68"/>
      <c r="UTV7" s="68"/>
      <c r="UTW7" s="68"/>
      <c r="UTX7" s="68"/>
      <c r="UTY7" s="68"/>
      <c r="UTZ7" s="68"/>
      <c r="UUA7" s="68"/>
      <c r="UUB7" s="68"/>
      <c r="UUC7" s="68"/>
      <c r="UUD7" s="68"/>
      <c r="UUE7" s="68"/>
      <c r="UUF7" s="68"/>
      <c r="UUG7" s="68"/>
      <c r="UUH7" s="68"/>
      <c r="UUI7" s="68"/>
      <c r="UUJ7" s="68"/>
      <c r="UUK7" s="68"/>
      <c r="UUL7" s="68"/>
      <c r="UUM7" s="68"/>
      <c r="UUN7" s="68"/>
      <c r="UUO7" s="68"/>
      <c r="UUP7" s="68"/>
      <c r="UUQ7" s="68"/>
      <c r="UUR7" s="68"/>
      <c r="UUS7" s="68"/>
      <c r="UUT7" s="68"/>
      <c r="UUU7" s="68"/>
      <c r="UUV7" s="68"/>
      <c r="UUW7" s="68"/>
      <c r="UUX7" s="68"/>
      <c r="UUY7" s="68"/>
      <c r="UUZ7" s="68"/>
      <c r="UVA7" s="68"/>
      <c r="UVB7" s="68"/>
      <c r="UVC7" s="68"/>
      <c r="UVD7" s="68"/>
      <c r="UVE7" s="68"/>
      <c r="UVF7" s="68"/>
      <c r="UVG7" s="68"/>
      <c r="UVH7" s="68"/>
      <c r="UVI7" s="68"/>
      <c r="UVJ7" s="68"/>
      <c r="UVK7" s="68"/>
      <c r="UVL7" s="68"/>
      <c r="UVM7" s="68"/>
      <c r="UVN7" s="68"/>
      <c r="UVO7" s="68"/>
      <c r="UVP7" s="68"/>
      <c r="UVQ7" s="68"/>
      <c r="UVR7" s="68"/>
      <c r="UVS7" s="68"/>
      <c r="UVT7" s="68"/>
      <c r="UVU7" s="68"/>
      <c r="UVV7" s="68"/>
      <c r="UVW7" s="68"/>
      <c r="UVX7" s="68"/>
      <c r="UVY7" s="68"/>
      <c r="UVZ7" s="68"/>
      <c r="UWA7" s="68"/>
      <c r="UWB7" s="68"/>
      <c r="UWC7" s="68"/>
      <c r="UWD7" s="68"/>
      <c r="UWE7" s="68"/>
      <c r="UWF7" s="68"/>
      <c r="UWG7" s="68"/>
      <c r="UWH7" s="68"/>
      <c r="UWI7" s="68"/>
      <c r="UWJ7" s="68"/>
      <c r="UWK7" s="68"/>
      <c r="UWL7" s="68"/>
      <c r="UWM7" s="68"/>
      <c r="UWN7" s="68"/>
      <c r="UWO7" s="68"/>
      <c r="UWP7" s="68"/>
      <c r="UWQ7" s="68"/>
      <c r="UWR7" s="68"/>
      <c r="UWS7" s="68"/>
      <c r="UWT7" s="68"/>
      <c r="UWU7" s="68"/>
      <c r="UWV7" s="68"/>
      <c r="UWW7" s="68"/>
      <c r="UWX7" s="68"/>
      <c r="UWY7" s="68"/>
      <c r="UWZ7" s="68"/>
      <c r="UXA7" s="68"/>
      <c r="UXB7" s="68"/>
      <c r="UXC7" s="68"/>
      <c r="UXD7" s="68"/>
      <c r="UXE7" s="68"/>
      <c r="UXF7" s="68"/>
      <c r="UXG7" s="68"/>
      <c r="UXH7" s="68"/>
      <c r="UXI7" s="68"/>
      <c r="UXJ7" s="68"/>
      <c r="UXK7" s="68"/>
      <c r="UXL7" s="68"/>
      <c r="UXM7" s="68"/>
      <c r="UXN7" s="68"/>
      <c r="UXO7" s="68"/>
      <c r="UXP7" s="68"/>
      <c r="UXQ7" s="68"/>
      <c r="UXR7" s="68"/>
      <c r="UXS7" s="68"/>
      <c r="UXT7" s="68"/>
      <c r="UXU7" s="68"/>
      <c r="UXV7" s="68"/>
      <c r="UXW7" s="68"/>
      <c r="UXX7" s="68"/>
      <c r="UXY7" s="68"/>
      <c r="UXZ7" s="68"/>
      <c r="UYA7" s="68"/>
      <c r="UYB7" s="68"/>
      <c r="UYC7" s="68"/>
      <c r="UYD7" s="68"/>
      <c r="UYE7" s="68"/>
      <c r="UYF7" s="68"/>
      <c r="UYG7" s="68"/>
      <c r="UYH7" s="68"/>
      <c r="UYI7" s="68"/>
      <c r="UYJ7" s="68"/>
      <c r="UYK7" s="68"/>
      <c r="UYL7" s="68"/>
      <c r="UYM7" s="68"/>
      <c r="UYN7" s="68"/>
      <c r="UYO7" s="68"/>
      <c r="UYP7" s="68"/>
      <c r="UYQ7" s="68"/>
      <c r="UYR7" s="68"/>
      <c r="UYS7" s="68"/>
      <c r="UYT7" s="68"/>
      <c r="UYU7" s="68"/>
      <c r="UYV7" s="68"/>
      <c r="UYW7" s="68"/>
      <c r="UYX7" s="68"/>
      <c r="UYY7" s="68"/>
      <c r="UYZ7" s="68"/>
      <c r="UZA7" s="68"/>
      <c r="UZB7" s="68"/>
      <c r="UZC7" s="68"/>
      <c r="UZD7" s="68"/>
      <c r="UZE7" s="68"/>
      <c r="UZF7" s="68"/>
      <c r="UZG7" s="68"/>
      <c r="UZH7" s="68"/>
      <c r="UZI7" s="68"/>
      <c r="UZJ7" s="68"/>
      <c r="UZK7" s="68"/>
      <c r="UZL7" s="68"/>
      <c r="UZM7" s="68"/>
      <c r="UZN7" s="68"/>
      <c r="UZO7" s="68"/>
      <c r="UZP7" s="68"/>
      <c r="UZQ7" s="68"/>
      <c r="UZR7" s="68"/>
      <c r="UZS7" s="68"/>
      <c r="UZT7" s="68"/>
      <c r="UZU7" s="68"/>
      <c r="UZV7" s="68"/>
      <c r="UZW7" s="68"/>
      <c r="UZX7" s="68"/>
      <c r="UZY7" s="68"/>
      <c r="UZZ7" s="68"/>
      <c r="VAA7" s="68"/>
      <c r="VAB7" s="68"/>
      <c r="VAC7" s="68"/>
      <c r="VAD7" s="68"/>
      <c r="VAE7" s="68"/>
      <c r="VAF7" s="68"/>
      <c r="VAG7" s="68"/>
      <c r="VAH7" s="68"/>
      <c r="VAI7" s="68"/>
      <c r="VAJ7" s="68"/>
      <c r="VAK7" s="68"/>
      <c r="VAL7" s="68"/>
      <c r="VAM7" s="68"/>
      <c r="VAN7" s="68"/>
      <c r="VAO7" s="68"/>
      <c r="VAP7" s="68"/>
      <c r="VAQ7" s="68"/>
      <c r="VAR7" s="68"/>
      <c r="VAS7" s="68"/>
      <c r="VAT7" s="68"/>
      <c r="VAU7" s="68"/>
      <c r="VAV7" s="68"/>
      <c r="VAW7" s="68"/>
      <c r="VAX7" s="68"/>
      <c r="VAY7" s="68"/>
      <c r="VAZ7" s="68"/>
      <c r="VBA7" s="68"/>
      <c r="VBB7" s="68"/>
      <c r="VBC7" s="68"/>
      <c r="VBD7" s="68"/>
      <c r="VBE7" s="68"/>
      <c r="VBF7" s="68"/>
      <c r="VBG7" s="68"/>
      <c r="VBH7" s="68"/>
      <c r="VBI7" s="68"/>
      <c r="VBJ7" s="68"/>
      <c r="VBK7" s="68"/>
      <c r="VBL7" s="68"/>
      <c r="VBM7" s="68"/>
      <c r="VBN7" s="68"/>
      <c r="VBO7" s="68"/>
      <c r="VBP7" s="68"/>
      <c r="VBQ7" s="68"/>
      <c r="VBR7" s="68"/>
      <c r="VBS7" s="68"/>
      <c r="VBT7" s="68"/>
      <c r="VBU7" s="68"/>
      <c r="VBV7" s="68"/>
      <c r="VBW7" s="68"/>
      <c r="VBX7" s="68"/>
      <c r="VBY7" s="68"/>
      <c r="VBZ7" s="68"/>
      <c r="VCA7" s="68"/>
      <c r="VCB7" s="68"/>
      <c r="VCC7" s="68"/>
      <c r="VCD7" s="68"/>
      <c r="VCE7" s="68"/>
      <c r="VCF7" s="68"/>
      <c r="VCG7" s="68"/>
      <c r="VCH7" s="68"/>
      <c r="VCI7" s="68"/>
      <c r="VCJ7" s="68"/>
      <c r="VCK7" s="68"/>
      <c r="VCL7" s="68"/>
      <c r="VCM7" s="68"/>
      <c r="VCN7" s="68"/>
      <c r="VCO7" s="68"/>
      <c r="VCP7" s="68"/>
      <c r="VCQ7" s="68"/>
      <c r="VCR7" s="68"/>
      <c r="VCS7" s="68"/>
      <c r="VCT7" s="68"/>
      <c r="VCU7" s="68"/>
      <c r="VCV7" s="68"/>
      <c r="VCW7" s="68"/>
      <c r="VCX7" s="68"/>
      <c r="VCY7" s="68"/>
      <c r="VCZ7" s="68"/>
      <c r="VDA7" s="68"/>
      <c r="VDB7" s="68"/>
      <c r="VDC7" s="68"/>
      <c r="VDD7" s="68"/>
      <c r="VDE7" s="68"/>
      <c r="VDF7" s="68"/>
      <c r="VDG7" s="68"/>
      <c r="VDH7" s="68"/>
      <c r="VDI7" s="68"/>
      <c r="VDJ7" s="68"/>
      <c r="VDK7" s="68"/>
      <c r="VDL7" s="68"/>
      <c r="VDM7" s="68"/>
      <c r="VDN7" s="68"/>
      <c r="VDO7" s="68"/>
      <c r="VDP7" s="68"/>
      <c r="VDQ7" s="68"/>
      <c r="VDR7" s="68"/>
      <c r="VDS7" s="68"/>
      <c r="VDT7" s="68"/>
      <c r="VDU7" s="68"/>
      <c r="VDV7" s="68"/>
      <c r="VDW7" s="68"/>
      <c r="VDX7" s="68"/>
      <c r="VDY7" s="68"/>
      <c r="VDZ7" s="68"/>
      <c r="VEA7" s="68"/>
      <c r="VEB7" s="68"/>
      <c r="VEC7" s="68"/>
      <c r="VED7" s="68"/>
      <c r="VEE7" s="68"/>
      <c r="VEF7" s="68"/>
      <c r="VEG7" s="68"/>
      <c r="VEH7" s="68"/>
      <c r="VEI7" s="68"/>
      <c r="VEJ7" s="68"/>
      <c r="VEK7" s="68"/>
      <c r="VEL7" s="68"/>
      <c r="VEM7" s="68"/>
      <c r="VEN7" s="68"/>
      <c r="VEO7" s="68"/>
      <c r="VEP7" s="68"/>
      <c r="VEQ7" s="68"/>
      <c r="VER7" s="68"/>
      <c r="VES7" s="68"/>
      <c r="VET7" s="68"/>
      <c r="VEU7" s="68"/>
      <c r="VEV7" s="68"/>
      <c r="VEW7" s="68"/>
      <c r="VEX7" s="68"/>
      <c r="VEY7" s="68"/>
      <c r="VEZ7" s="68"/>
      <c r="VFA7" s="68"/>
      <c r="VFB7" s="68"/>
      <c r="VFC7" s="68"/>
      <c r="VFD7" s="68"/>
      <c r="VFE7" s="68"/>
      <c r="VFF7" s="68"/>
      <c r="VFG7" s="68"/>
      <c r="VFH7" s="68"/>
      <c r="VFI7" s="68"/>
      <c r="VFJ7" s="68"/>
      <c r="VFK7" s="68"/>
      <c r="VFL7" s="68"/>
      <c r="VFM7" s="68"/>
      <c r="VFN7" s="68"/>
      <c r="VFO7" s="68"/>
      <c r="VFP7" s="68"/>
      <c r="VFQ7" s="68"/>
      <c r="VFR7" s="68"/>
      <c r="VFS7" s="68"/>
      <c r="VFT7" s="68"/>
      <c r="VFU7" s="68"/>
      <c r="VFV7" s="68"/>
      <c r="VFW7" s="68"/>
      <c r="VFX7" s="68"/>
      <c r="VFY7" s="68"/>
      <c r="VFZ7" s="68"/>
      <c r="VGA7" s="68"/>
      <c r="VGB7" s="68"/>
      <c r="VGC7" s="68"/>
      <c r="VGD7" s="68"/>
      <c r="VGE7" s="68"/>
      <c r="VGF7" s="68"/>
      <c r="VGG7" s="68"/>
      <c r="VGH7" s="68"/>
      <c r="VGI7" s="68"/>
      <c r="VGJ7" s="68"/>
      <c r="VGK7" s="68"/>
      <c r="VGL7" s="68"/>
      <c r="VGM7" s="68"/>
      <c r="VGN7" s="68"/>
      <c r="VGO7" s="68"/>
      <c r="VGP7" s="68"/>
      <c r="VGQ7" s="68"/>
      <c r="VGR7" s="68"/>
      <c r="VGS7" s="68"/>
      <c r="VGT7" s="68"/>
      <c r="VGU7" s="68"/>
      <c r="VGV7" s="68"/>
      <c r="VGW7" s="68"/>
      <c r="VGX7" s="68"/>
      <c r="VGY7" s="68"/>
      <c r="VGZ7" s="68"/>
      <c r="VHA7" s="68"/>
      <c r="VHB7" s="68"/>
      <c r="VHC7" s="68"/>
      <c r="VHD7" s="68"/>
      <c r="VHE7" s="68"/>
      <c r="VHF7" s="68"/>
      <c r="VHG7" s="68"/>
      <c r="VHH7" s="68"/>
      <c r="VHI7" s="68"/>
      <c r="VHJ7" s="68"/>
      <c r="VHK7" s="68"/>
      <c r="VHL7" s="68"/>
      <c r="VHM7" s="68"/>
      <c r="VHN7" s="68"/>
      <c r="VHO7" s="68"/>
      <c r="VHP7" s="68"/>
      <c r="VHQ7" s="68"/>
      <c r="VHR7" s="68"/>
      <c r="VHS7" s="68"/>
      <c r="VHT7" s="68"/>
      <c r="VHU7" s="68"/>
      <c r="VHV7" s="68"/>
      <c r="VHW7" s="68"/>
      <c r="VHX7" s="68"/>
      <c r="VHY7" s="68"/>
      <c r="VHZ7" s="68"/>
      <c r="VIA7" s="68"/>
      <c r="VIB7" s="68"/>
      <c r="VIC7" s="68"/>
      <c r="VID7" s="68"/>
      <c r="VIE7" s="68"/>
      <c r="VIF7" s="68"/>
      <c r="VIG7" s="68"/>
      <c r="VIH7" s="68"/>
      <c r="VII7" s="68"/>
      <c r="VIJ7" s="68"/>
      <c r="VIK7" s="68"/>
      <c r="VIL7" s="68"/>
      <c r="VIM7" s="68"/>
      <c r="VIN7" s="68"/>
      <c r="VIO7" s="68"/>
      <c r="VIP7" s="68"/>
      <c r="VIQ7" s="68"/>
      <c r="VIR7" s="68"/>
      <c r="VIS7" s="68"/>
      <c r="VIT7" s="68"/>
      <c r="VIU7" s="68"/>
      <c r="VIV7" s="68"/>
      <c r="VIW7" s="68"/>
      <c r="VIX7" s="68"/>
      <c r="VIY7" s="68"/>
      <c r="VIZ7" s="68"/>
      <c r="VJA7" s="68"/>
      <c r="VJB7" s="68"/>
      <c r="VJC7" s="68"/>
      <c r="VJD7" s="68"/>
      <c r="VJE7" s="68"/>
      <c r="VJF7" s="68"/>
      <c r="VJG7" s="68"/>
      <c r="VJH7" s="68"/>
      <c r="VJI7" s="68"/>
      <c r="VJJ7" s="68"/>
      <c r="VJK7" s="68"/>
      <c r="VJL7" s="68"/>
      <c r="VJM7" s="68"/>
      <c r="VJN7" s="68"/>
      <c r="VJO7" s="68"/>
      <c r="VJP7" s="68"/>
      <c r="VJQ7" s="68"/>
      <c r="VJR7" s="68"/>
      <c r="VJS7" s="68"/>
      <c r="VJT7" s="68"/>
      <c r="VJU7" s="68"/>
      <c r="VJV7" s="68"/>
      <c r="VJW7" s="68"/>
      <c r="VJX7" s="68"/>
      <c r="VJY7" s="68"/>
      <c r="VJZ7" s="68"/>
      <c r="VKA7" s="68"/>
      <c r="VKB7" s="68"/>
      <c r="VKC7" s="68"/>
      <c r="VKD7" s="68"/>
      <c r="VKE7" s="68"/>
      <c r="VKF7" s="68"/>
      <c r="VKG7" s="68"/>
      <c r="VKH7" s="68"/>
      <c r="VKI7" s="68"/>
      <c r="VKJ7" s="68"/>
      <c r="VKK7" s="68"/>
      <c r="VKL7" s="68"/>
      <c r="VKM7" s="68"/>
      <c r="VKN7" s="68"/>
      <c r="VKO7" s="68"/>
      <c r="VKP7" s="68"/>
      <c r="VKQ7" s="68"/>
      <c r="VKR7" s="68"/>
      <c r="VKS7" s="68"/>
      <c r="VKT7" s="68"/>
      <c r="VKU7" s="68"/>
      <c r="VKV7" s="68"/>
      <c r="VKW7" s="68"/>
      <c r="VKX7" s="68"/>
      <c r="VKY7" s="68"/>
      <c r="VKZ7" s="68"/>
      <c r="VLA7" s="68"/>
      <c r="VLB7" s="68"/>
      <c r="VLC7" s="68"/>
      <c r="VLD7" s="68"/>
      <c r="VLE7" s="68"/>
      <c r="VLF7" s="68"/>
      <c r="VLG7" s="68"/>
      <c r="VLH7" s="68"/>
      <c r="VLI7" s="68"/>
      <c r="VLJ7" s="68"/>
      <c r="VLK7" s="68"/>
      <c r="VLL7" s="68"/>
      <c r="VLM7" s="68"/>
      <c r="VLN7" s="68"/>
      <c r="VLO7" s="68"/>
      <c r="VLP7" s="68"/>
      <c r="VLQ7" s="68"/>
      <c r="VLR7" s="68"/>
      <c r="VLS7" s="68"/>
      <c r="VLT7" s="68"/>
      <c r="VLU7" s="68"/>
      <c r="VLV7" s="68"/>
      <c r="VLW7" s="68"/>
      <c r="VLX7" s="68"/>
      <c r="VLY7" s="68"/>
      <c r="VLZ7" s="68"/>
      <c r="VMA7" s="68"/>
      <c r="VMB7" s="68"/>
      <c r="VMC7" s="68"/>
      <c r="VMD7" s="68"/>
      <c r="VME7" s="68"/>
      <c r="VMF7" s="68"/>
      <c r="VMG7" s="68"/>
      <c r="VMH7" s="68"/>
      <c r="VMI7" s="68"/>
      <c r="VMJ7" s="68"/>
      <c r="VMK7" s="68"/>
      <c r="VML7" s="68"/>
      <c r="VMM7" s="68"/>
      <c r="VMN7" s="68"/>
      <c r="VMO7" s="68"/>
      <c r="VMP7" s="68"/>
      <c r="VMQ7" s="68"/>
      <c r="VMR7" s="68"/>
      <c r="VMS7" s="68"/>
      <c r="VMT7" s="68"/>
      <c r="VMU7" s="68"/>
      <c r="VMV7" s="68"/>
      <c r="VMW7" s="68"/>
      <c r="VMX7" s="68"/>
      <c r="VMY7" s="68"/>
      <c r="VMZ7" s="68"/>
      <c r="VNA7" s="68"/>
      <c r="VNB7" s="68"/>
      <c r="VNC7" s="68"/>
      <c r="VND7" s="68"/>
      <c r="VNE7" s="68"/>
      <c r="VNF7" s="68"/>
      <c r="VNG7" s="68"/>
      <c r="VNH7" s="68"/>
      <c r="VNI7" s="68"/>
      <c r="VNJ7" s="68"/>
      <c r="VNK7" s="68"/>
      <c r="VNL7" s="68"/>
      <c r="VNM7" s="68"/>
      <c r="VNN7" s="68"/>
      <c r="VNO7" s="68"/>
      <c r="VNP7" s="68"/>
      <c r="VNQ7" s="68"/>
      <c r="VNR7" s="68"/>
      <c r="VNS7" s="68"/>
      <c r="VNT7" s="68"/>
      <c r="VNU7" s="68"/>
      <c r="VNV7" s="68"/>
      <c r="VNW7" s="68"/>
      <c r="VNX7" s="68"/>
      <c r="VNY7" s="68"/>
      <c r="VNZ7" s="68"/>
      <c r="VOA7" s="68"/>
      <c r="VOB7" s="68"/>
      <c r="VOC7" s="68"/>
      <c r="VOD7" s="68"/>
      <c r="VOE7" s="68"/>
      <c r="VOF7" s="68"/>
      <c r="VOG7" s="68"/>
      <c r="VOH7" s="68"/>
      <c r="VOI7" s="68"/>
      <c r="VOJ7" s="68"/>
      <c r="VOK7" s="68"/>
      <c r="VOL7" s="68"/>
      <c r="VOM7" s="68"/>
      <c r="VON7" s="68"/>
      <c r="VOO7" s="68"/>
      <c r="VOP7" s="68"/>
      <c r="VOQ7" s="68"/>
      <c r="VOR7" s="68"/>
      <c r="VOS7" s="68"/>
      <c r="VOT7" s="68"/>
      <c r="VOU7" s="68"/>
      <c r="VOV7" s="68"/>
      <c r="VOW7" s="68"/>
      <c r="VOX7" s="68"/>
      <c r="VOY7" s="68"/>
      <c r="VOZ7" s="68"/>
      <c r="VPA7" s="68"/>
      <c r="VPB7" s="68"/>
      <c r="VPC7" s="68"/>
      <c r="VPD7" s="68"/>
      <c r="VPE7" s="68"/>
      <c r="VPF7" s="68"/>
      <c r="VPG7" s="68"/>
      <c r="VPH7" s="68"/>
      <c r="VPI7" s="68"/>
      <c r="VPJ7" s="68"/>
      <c r="VPK7" s="68"/>
      <c r="VPL7" s="68"/>
      <c r="VPM7" s="68"/>
      <c r="VPN7" s="68"/>
      <c r="VPO7" s="68"/>
      <c r="VPP7" s="68"/>
      <c r="VPQ7" s="68"/>
      <c r="VPR7" s="68"/>
      <c r="VPS7" s="68"/>
      <c r="VPT7" s="68"/>
      <c r="VPU7" s="68"/>
      <c r="VPV7" s="68"/>
      <c r="VPW7" s="68"/>
      <c r="VPX7" s="68"/>
      <c r="VPY7" s="68"/>
      <c r="VPZ7" s="68"/>
      <c r="VQA7" s="68"/>
      <c r="VQB7" s="68"/>
      <c r="VQC7" s="68"/>
      <c r="VQD7" s="68"/>
      <c r="VQE7" s="68"/>
      <c r="VQF7" s="68"/>
      <c r="VQG7" s="68"/>
      <c r="VQH7" s="68"/>
      <c r="VQI7" s="68"/>
      <c r="VQJ7" s="68"/>
      <c r="VQK7" s="68"/>
      <c r="VQL7" s="68"/>
      <c r="VQM7" s="68"/>
      <c r="VQN7" s="68"/>
      <c r="VQO7" s="68"/>
      <c r="VQP7" s="68"/>
      <c r="VQQ7" s="68"/>
      <c r="VQR7" s="68"/>
      <c r="VQS7" s="68"/>
      <c r="VQT7" s="68"/>
      <c r="VQU7" s="68"/>
      <c r="VQV7" s="68"/>
      <c r="VQW7" s="68"/>
      <c r="VQX7" s="68"/>
      <c r="VQY7" s="68"/>
      <c r="VQZ7" s="68"/>
      <c r="VRA7" s="68"/>
      <c r="VRB7" s="68"/>
      <c r="VRC7" s="68"/>
      <c r="VRD7" s="68"/>
      <c r="VRE7" s="68"/>
      <c r="VRF7" s="68"/>
      <c r="VRG7" s="68"/>
      <c r="VRH7" s="68"/>
      <c r="VRI7" s="68"/>
      <c r="VRJ7" s="68"/>
      <c r="VRK7" s="68"/>
      <c r="VRL7" s="68"/>
      <c r="VRM7" s="68"/>
      <c r="VRN7" s="68"/>
      <c r="VRO7" s="68"/>
      <c r="VRP7" s="68"/>
      <c r="VRQ7" s="68"/>
      <c r="VRR7" s="68"/>
      <c r="VRS7" s="68"/>
      <c r="VRT7" s="68"/>
      <c r="VRU7" s="68"/>
      <c r="VRV7" s="68"/>
      <c r="VRW7" s="68"/>
      <c r="VRX7" s="68"/>
      <c r="VRY7" s="68"/>
      <c r="VRZ7" s="68"/>
      <c r="VSA7" s="68"/>
      <c r="VSB7" s="68"/>
      <c r="VSC7" s="68"/>
      <c r="VSD7" s="68"/>
      <c r="VSE7" s="68"/>
      <c r="VSF7" s="68"/>
      <c r="VSG7" s="68"/>
      <c r="VSH7" s="68"/>
      <c r="VSI7" s="68"/>
      <c r="VSJ7" s="68"/>
      <c r="VSK7" s="68"/>
      <c r="VSL7" s="68"/>
      <c r="VSM7" s="68"/>
      <c r="VSN7" s="68"/>
      <c r="VSO7" s="68"/>
      <c r="VSP7" s="68"/>
      <c r="VSQ7" s="68"/>
      <c r="VSR7" s="68"/>
      <c r="VSS7" s="68"/>
      <c r="VST7" s="68"/>
      <c r="VSU7" s="68"/>
      <c r="VSV7" s="68"/>
      <c r="VSW7" s="68"/>
      <c r="VSX7" s="68"/>
      <c r="VSY7" s="68"/>
      <c r="VSZ7" s="68"/>
      <c r="VTA7" s="68"/>
      <c r="VTB7" s="68"/>
      <c r="VTC7" s="68"/>
      <c r="VTD7" s="68"/>
      <c r="VTE7" s="68"/>
      <c r="VTF7" s="68"/>
      <c r="VTG7" s="68"/>
      <c r="VTH7" s="68"/>
      <c r="VTI7" s="68"/>
      <c r="VTJ7" s="68"/>
      <c r="VTK7" s="68"/>
      <c r="VTL7" s="68"/>
      <c r="VTM7" s="68"/>
      <c r="VTN7" s="68"/>
      <c r="VTO7" s="68"/>
      <c r="VTP7" s="68"/>
      <c r="VTQ7" s="68"/>
      <c r="VTR7" s="68"/>
      <c r="VTS7" s="68"/>
      <c r="VTT7" s="68"/>
      <c r="VTU7" s="68"/>
      <c r="VTV7" s="68"/>
      <c r="VTW7" s="68"/>
      <c r="VTX7" s="68"/>
      <c r="VTY7" s="68"/>
      <c r="VTZ7" s="68"/>
      <c r="VUA7" s="68"/>
      <c r="VUB7" s="68"/>
      <c r="VUC7" s="68"/>
      <c r="VUD7" s="68"/>
      <c r="VUE7" s="68"/>
      <c r="VUF7" s="68"/>
      <c r="VUG7" s="68"/>
      <c r="VUH7" s="68"/>
      <c r="VUI7" s="68"/>
      <c r="VUJ7" s="68"/>
      <c r="VUK7" s="68"/>
      <c r="VUL7" s="68"/>
      <c r="VUM7" s="68"/>
      <c r="VUN7" s="68"/>
      <c r="VUO7" s="68"/>
      <c r="VUP7" s="68"/>
      <c r="VUQ7" s="68"/>
      <c r="VUR7" s="68"/>
      <c r="VUS7" s="68"/>
      <c r="VUT7" s="68"/>
      <c r="VUU7" s="68"/>
      <c r="VUV7" s="68"/>
      <c r="VUW7" s="68"/>
      <c r="VUX7" s="68"/>
      <c r="VUY7" s="68"/>
      <c r="VUZ7" s="68"/>
      <c r="VVA7" s="68"/>
      <c r="VVB7" s="68"/>
      <c r="VVC7" s="68"/>
      <c r="VVD7" s="68"/>
      <c r="VVE7" s="68"/>
      <c r="VVF7" s="68"/>
      <c r="VVG7" s="68"/>
      <c r="VVH7" s="68"/>
      <c r="VVI7" s="68"/>
      <c r="VVJ7" s="68"/>
      <c r="VVK7" s="68"/>
      <c r="VVL7" s="68"/>
      <c r="VVM7" s="68"/>
      <c r="VVN7" s="68"/>
      <c r="VVO7" s="68"/>
      <c r="VVP7" s="68"/>
      <c r="VVQ7" s="68"/>
      <c r="VVR7" s="68"/>
      <c r="VVS7" s="68"/>
      <c r="VVT7" s="68"/>
      <c r="VVU7" s="68"/>
      <c r="VVV7" s="68"/>
      <c r="VVW7" s="68"/>
      <c r="VVX7" s="68"/>
      <c r="VVY7" s="68"/>
      <c r="VVZ7" s="68"/>
      <c r="VWA7" s="68"/>
      <c r="VWB7" s="68"/>
      <c r="VWC7" s="68"/>
      <c r="VWD7" s="68"/>
      <c r="VWE7" s="68"/>
      <c r="VWF7" s="68"/>
      <c r="VWG7" s="68"/>
      <c r="VWH7" s="68"/>
      <c r="VWI7" s="68"/>
      <c r="VWJ7" s="68"/>
      <c r="VWK7" s="68"/>
      <c r="VWL7" s="68"/>
      <c r="VWM7" s="68"/>
      <c r="VWN7" s="68"/>
      <c r="VWO7" s="68"/>
      <c r="VWP7" s="68"/>
      <c r="VWQ7" s="68"/>
      <c r="VWR7" s="68"/>
      <c r="VWS7" s="68"/>
      <c r="VWT7" s="68"/>
      <c r="VWU7" s="68"/>
      <c r="VWV7" s="68"/>
      <c r="VWW7" s="68"/>
      <c r="VWX7" s="68"/>
      <c r="VWY7" s="68"/>
      <c r="VWZ7" s="68"/>
      <c r="VXA7" s="68"/>
      <c r="VXB7" s="68"/>
      <c r="VXC7" s="68"/>
      <c r="VXD7" s="68"/>
      <c r="VXE7" s="68"/>
      <c r="VXF7" s="68"/>
      <c r="VXG7" s="68"/>
      <c r="VXH7" s="68"/>
      <c r="VXI7" s="68"/>
      <c r="VXJ7" s="68"/>
      <c r="VXK7" s="68"/>
      <c r="VXL7" s="68"/>
      <c r="VXM7" s="68"/>
      <c r="VXN7" s="68"/>
      <c r="VXO7" s="68"/>
      <c r="VXP7" s="68"/>
      <c r="VXQ7" s="68"/>
      <c r="VXR7" s="68"/>
      <c r="VXS7" s="68"/>
      <c r="VXT7" s="68"/>
      <c r="VXU7" s="68"/>
      <c r="VXV7" s="68"/>
      <c r="VXW7" s="68"/>
      <c r="VXX7" s="68"/>
      <c r="VXY7" s="68"/>
      <c r="VXZ7" s="68"/>
      <c r="VYA7" s="68"/>
      <c r="VYB7" s="68"/>
      <c r="VYC7" s="68"/>
      <c r="VYD7" s="68"/>
      <c r="VYE7" s="68"/>
      <c r="VYF7" s="68"/>
      <c r="VYG7" s="68"/>
      <c r="VYH7" s="68"/>
      <c r="VYI7" s="68"/>
      <c r="VYJ7" s="68"/>
      <c r="VYK7" s="68"/>
      <c r="VYL7" s="68"/>
      <c r="VYM7" s="68"/>
      <c r="VYN7" s="68"/>
      <c r="VYO7" s="68"/>
      <c r="VYP7" s="68"/>
      <c r="VYQ7" s="68"/>
      <c r="VYR7" s="68"/>
      <c r="VYS7" s="68"/>
      <c r="VYT7" s="68"/>
      <c r="VYU7" s="68"/>
      <c r="VYV7" s="68"/>
      <c r="VYW7" s="68"/>
      <c r="VYX7" s="68"/>
      <c r="VYY7" s="68"/>
      <c r="VYZ7" s="68"/>
      <c r="VZA7" s="68"/>
      <c r="VZB7" s="68"/>
      <c r="VZC7" s="68"/>
      <c r="VZD7" s="68"/>
      <c r="VZE7" s="68"/>
      <c r="VZF7" s="68"/>
      <c r="VZG7" s="68"/>
      <c r="VZH7" s="68"/>
      <c r="VZI7" s="68"/>
      <c r="VZJ7" s="68"/>
      <c r="VZK7" s="68"/>
      <c r="VZL7" s="68"/>
      <c r="VZM7" s="68"/>
      <c r="VZN7" s="68"/>
      <c r="VZO7" s="68"/>
      <c r="VZP7" s="68"/>
      <c r="VZQ7" s="68"/>
      <c r="VZR7" s="68"/>
      <c r="VZS7" s="68"/>
      <c r="VZT7" s="68"/>
      <c r="VZU7" s="68"/>
      <c r="VZV7" s="68"/>
      <c r="VZW7" s="68"/>
      <c r="VZX7" s="68"/>
      <c r="VZY7" s="68"/>
      <c r="VZZ7" s="68"/>
      <c r="WAA7" s="68"/>
      <c r="WAB7" s="68"/>
      <c r="WAC7" s="68"/>
      <c r="WAD7" s="68"/>
      <c r="WAE7" s="68"/>
      <c r="WAF7" s="68"/>
      <c r="WAG7" s="68"/>
      <c r="WAH7" s="68"/>
      <c r="WAI7" s="68"/>
      <c r="WAJ7" s="68"/>
      <c r="WAK7" s="68"/>
      <c r="WAL7" s="68"/>
      <c r="WAM7" s="68"/>
      <c r="WAN7" s="68"/>
      <c r="WAO7" s="68"/>
      <c r="WAP7" s="68"/>
      <c r="WAQ7" s="68"/>
      <c r="WAR7" s="68"/>
      <c r="WAS7" s="68"/>
      <c r="WAT7" s="68"/>
      <c r="WAU7" s="68"/>
      <c r="WAV7" s="68"/>
      <c r="WAW7" s="68"/>
      <c r="WAX7" s="68"/>
      <c r="WAY7" s="68"/>
      <c r="WAZ7" s="68"/>
      <c r="WBA7" s="68"/>
      <c r="WBB7" s="68"/>
      <c r="WBC7" s="68"/>
      <c r="WBD7" s="68"/>
      <c r="WBE7" s="68"/>
      <c r="WBF7" s="68"/>
      <c r="WBG7" s="68"/>
      <c r="WBH7" s="68"/>
      <c r="WBI7" s="68"/>
      <c r="WBJ7" s="68"/>
      <c r="WBK7" s="68"/>
      <c r="WBL7" s="68"/>
      <c r="WBM7" s="68"/>
      <c r="WBN7" s="68"/>
      <c r="WBO7" s="68"/>
      <c r="WBP7" s="68"/>
      <c r="WBQ7" s="68"/>
      <c r="WBR7" s="68"/>
      <c r="WBS7" s="68"/>
      <c r="WBT7" s="68"/>
      <c r="WBU7" s="68"/>
      <c r="WBV7" s="68"/>
      <c r="WBW7" s="68"/>
      <c r="WBX7" s="68"/>
      <c r="WBY7" s="68"/>
      <c r="WBZ7" s="68"/>
      <c r="WCA7" s="68"/>
      <c r="WCB7" s="68"/>
      <c r="WCC7" s="68"/>
      <c r="WCD7" s="68"/>
      <c r="WCE7" s="68"/>
      <c r="WCF7" s="68"/>
      <c r="WCG7" s="68"/>
      <c r="WCH7" s="68"/>
      <c r="WCI7" s="68"/>
      <c r="WCJ7" s="68"/>
      <c r="WCK7" s="68"/>
      <c r="WCL7" s="68"/>
      <c r="WCM7" s="68"/>
      <c r="WCN7" s="68"/>
      <c r="WCO7" s="68"/>
      <c r="WCP7" s="68"/>
      <c r="WCQ7" s="68"/>
      <c r="WCR7" s="68"/>
      <c r="WCS7" s="68"/>
      <c r="WCT7" s="68"/>
      <c r="WCU7" s="68"/>
      <c r="WCV7" s="68"/>
      <c r="WCW7" s="68"/>
      <c r="WCX7" s="68"/>
      <c r="WCY7" s="68"/>
      <c r="WCZ7" s="68"/>
      <c r="WDA7" s="68"/>
      <c r="WDB7" s="68"/>
      <c r="WDC7" s="68"/>
      <c r="WDD7" s="68"/>
      <c r="WDE7" s="68"/>
      <c r="WDF7" s="68"/>
      <c r="WDG7" s="68"/>
      <c r="WDH7" s="68"/>
      <c r="WDI7" s="68"/>
      <c r="WDJ7" s="68"/>
      <c r="WDK7" s="68"/>
      <c r="WDL7" s="68"/>
      <c r="WDM7" s="68"/>
      <c r="WDN7" s="68"/>
      <c r="WDO7" s="68"/>
      <c r="WDP7" s="68"/>
      <c r="WDQ7" s="68"/>
      <c r="WDR7" s="68"/>
      <c r="WDS7" s="68"/>
      <c r="WDT7" s="68"/>
      <c r="WDU7" s="68"/>
      <c r="WDV7" s="68"/>
      <c r="WDW7" s="68"/>
      <c r="WDX7" s="68"/>
      <c r="WDY7" s="68"/>
      <c r="WDZ7" s="68"/>
      <c r="WEA7" s="68"/>
      <c r="WEB7" s="68"/>
      <c r="WEC7" s="68"/>
      <c r="WED7" s="68"/>
      <c r="WEE7" s="68"/>
      <c r="WEF7" s="68"/>
      <c r="WEG7" s="68"/>
      <c r="WEH7" s="68"/>
      <c r="WEI7" s="68"/>
      <c r="WEJ7" s="68"/>
      <c r="WEK7" s="68"/>
      <c r="WEL7" s="68"/>
      <c r="WEM7" s="68"/>
      <c r="WEN7" s="68"/>
      <c r="WEO7" s="68"/>
      <c r="WEP7" s="68"/>
      <c r="WEQ7" s="68"/>
      <c r="WER7" s="68"/>
      <c r="WES7" s="68"/>
      <c r="WET7" s="68"/>
      <c r="WEU7" s="68"/>
      <c r="WEV7" s="68"/>
      <c r="WEW7" s="68"/>
      <c r="WEX7" s="68"/>
      <c r="WEY7" s="68"/>
      <c r="WEZ7" s="68"/>
      <c r="WFA7" s="68"/>
      <c r="WFB7" s="68"/>
      <c r="WFC7" s="68"/>
      <c r="WFD7" s="68"/>
      <c r="WFE7" s="68"/>
      <c r="WFF7" s="68"/>
      <c r="WFG7" s="68"/>
      <c r="WFH7" s="68"/>
      <c r="WFI7" s="68"/>
      <c r="WFJ7" s="68"/>
      <c r="WFK7" s="68"/>
      <c r="WFL7" s="68"/>
      <c r="WFM7" s="68"/>
      <c r="WFN7" s="68"/>
      <c r="WFO7" s="68"/>
      <c r="WFP7" s="68"/>
      <c r="WFQ7" s="68"/>
      <c r="WFR7" s="68"/>
      <c r="WFS7" s="68"/>
      <c r="WFT7" s="68"/>
      <c r="WFU7" s="68"/>
      <c r="WFV7" s="68"/>
      <c r="WFW7" s="68"/>
      <c r="WFX7" s="68"/>
      <c r="WFY7" s="68"/>
      <c r="WFZ7" s="68"/>
      <c r="WGA7" s="68"/>
      <c r="WGB7" s="68"/>
      <c r="WGC7" s="68"/>
      <c r="WGD7" s="68"/>
      <c r="WGE7" s="68"/>
      <c r="WGF7" s="68"/>
      <c r="WGG7" s="68"/>
      <c r="WGH7" s="68"/>
      <c r="WGI7" s="68"/>
      <c r="WGJ7" s="68"/>
      <c r="WGK7" s="68"/>
      <c r="WGL7" s="68"/>
      <c r="WGM7" s="68"/>
      <c r="WGN7" s="68"/>
      <c r="WGO7" s="68"/>
      <c r="WGP7" s="68"/>
      <c r="WGQ7" s="68"/>
      <c r="WGR7" s="68"/>
      <c r="WGS7" s="68"/>
      <c r="WGT7" s="68"/>
      <c r="WGU7" s="68"/>
      <c r="WGV7" s="68"/>
      <c r="WGW7" s="68"/>
      <c r="WGX7" s="68"/>
      <c r="WGY7" s="68"/>
      <c r="WGZ7" s="68"/>
      <c r="WHA7" s="68"/>
      <c r="WHB7" s="68"/>
      <c r="WHC7" s="68"/>
      <c r="WHD7" s="68"/>
      <c r="WHE7" s="68"/>
      <c r="WHF7" s="68"/>
      <c r="WHG7" s="68"/>
      <c r="WHH7" s="68"/>
      <c r="WHI7" s="68"/>
      <c r="WHJ7" s="68"/>
      <c r="WHK7" s="68"/>
      <c r="WHL7" s="68"/>
      <c r="WHM7" s="68"/>
      <c r="WHN7" s="68"/>
      <c r="WHO7" s="68"/>
      <c r="WHP7" s="68"/>
      <c r="WHQ7" s="68"/>
      <c r="WHR7" s="68"/>
      <c r="WHS7" s="68"/>
      <c r="WHT7" s="68"/>
      <c r="WHU7" s="68"/>
      <c r="WHV7" s="68"/>
      <c r="WHW7" s="68"/>
      <c r="WHX7" s="68"/>
      <c r="WHY7" s="68"/>
      <c r="WHZ7" s="68"/>
      <c r="WIA7" s="68"/>
      <c r="WIB7" s="68"/>
      <c r="WIC7" s="68"/>
      <c r="WID7" s="68"/>
      <c r="WIE7" s="68"/>
      <c r="WIF7" s="68"/>
      <c r="WIG7" s="68"/>
      <c r="WIH7" s="68"/>
      <c r="WII7" s="68"/>
      <c r="WIJ7" s="68"/>
      <c r="WIK7" s="68"/>
      <c r="WIL7" s="68"/>
      <c r="WIM7" s="68"/>
      <c r="WIN7" s="68"/>
      <c r="WIO7" s="68"/>
      <c r="WIP7" s="68"/>
      <c r="WIQ7" s="68"/>
      <c r="WIR7" s="68"/>
      <c r="WIS7" s="68"/>
      <c r="WIT7" s="68"/>
      <c r="WIU7" s="68"/>
      <c r="WIV7" s="68"/>
      <c r="WIW7" s="68"/>
      <c r="WIX7" s="68"/>
      <c r="WIY7" s="68"/>
      <c r="WIZ7" s="68"/>
      <c r="WJA7" s="68"/>
      <c r="WJB7" s="68"/>
      <c r="WJC7" s="68"/>
      <c r="WJD7" s="68"/>
      <c r="WJE7" s="68"/>
      <c r="WJF7" s="68"/>
      <c r="WJG7" s="68"/>
      <c r="WJH7" s="68"/>
      <c r="WJI7" s="68"/>
      <c r="WJJ7" s="68"/>
      <c r="WJK7" s="68"/>
      <c r="WJL7" s="68"/>
      <c r="WJM7" s="68"/>
      <c r="WJN7" s="68"/>
      <c r="WJO7" s="68"/>
      <c r="WJP7" s="68"/>
      <c r="WJQ7" s="68"/>
      <c r="WJR7" s="68"/>
      <c r="WJS7" s="68"/>
      <c r="WJT7" s="68"/>
      <c r="WJU7" s="68"/>
      <c r="WJV7" s="68"/>
      <c r="WJW7" s="68"/>
      <c r="WJX7" s="68"/>
      <c r="WJY7" s="68"/>
      <c r="WJZ7" s="68"/>
      <c r="WKA7" s="68"/>
      <c r="WKB7" s="68"/>
      <c r="WKC7" s="68"/>
      <c r="WKD7" s="68"/>
      <c r="WKE7" s="68"/>
      <c r="WKF7" s="68"/>
      <c r="WKG7" s="68"/>
      <c r="WKH7" s="68"/>
      <c r="WKI7" s="68"/>
      <c r="WKJ7" s="68"/>
      <c r="WKK7" s="68"/>
      <c r="WKL7" s="68"/>
      <c r="WKM7" s="68"/>
      <c r="WKN7" s="68"/>
      <c r="WKO7" s="68"/>
      <c r="WKP7" s="68"/>
      <c r="WKQ7" s="68"/>
      <c r="WKR7" s="68"/>
      <c r="WKS7" s="68"/>
      <c r="WKT7" s="68"/>
      <c r="WKU7" s="68"/>
      <c r="WKV7" s="68"/>
      <c r="WKW7" s="68"/>
      <c r="WKX7" s="68"/>
      <c r="WKY7" s="68"/>
      <c r="WKZ7" s="68"/>
      <c r="WLA7" s="68"/>
      <c r="WLB7" s="68"/>
      <c r="WLC7" s="68"/>
      <c r="WLD7" s="68"/>
      <c r="WLE7" s="68"/>
      <c r="WLF7" s="68"/>
      <c r="WLG7" s="68"/>
      <c r="WLH7" s="68"/>
      <c r="WLI7" s="68"/>
      <c r="WLJ7" s="68"/>
      <c r="WLK7" s="68"/>
      <c r="WLL7" s="68"/>
      <c r="WLM7" s="68"/>
      <c r="WLN7" s="68"/>
      <c r="WLO7" s="68"/>
      <c r="WLP7" s="68"/>
      <c r="WLQ7" s="68"/>
      <c r="WLR7" s="68"/>
      <c r="WLS7" s="68"/>
      <c r="WLT7" s="68"/>
      <c r="WLU7" s="68"/>
      <c r="WLV7" s="68"/>
      <c r="WLW7" s="68"/>
      <c r="WLX7" s="68"/>
      <c r="WLY7" s="68"/>
      <c r="WLZ7" s="68"/>
      <c r="WMA7" s="68"/>
      <c r="WMB7" s="68"/>
      <c r="WMC7" s="68"/>
      <c r="WMD7" s="68"/>
      <c r="WME7" s="68"/>
      <c r="WMF7" s="68"/>
      <c r="WMG7" s="68"/>
      <c r="WMH7" s="68"/>
      <c r="WMI7" s="68"/>
      <c r="WMJ7" s="68"/>
      <c r="WMK7" s="68"/>
      <c r="WML7" s="68"/>
      <c r="WMM7" s="68"/>
      <c r="WMN7" s="68"/>
      <c r="WMO7" s="68"/>
      <c r="WMP7" s="68"/>
      <c r="WMQ7" s="68"/>
      <c r="WMR7" s="68"/>
      <c r="WMS7" s="68"/>
      <c r="WMT7" s="68"/>
      <c r="WMU7" s="68"/>
      <c r="WMV7" s="68"/>
      <c r="WMW7" s="68"/>
      <c r="WMX7" s="68"/>
      <c r="WMY7" s="68"/>
      <c r="WMZ7" s="68"/>
      <c r="WNA7" s="68"/>
      <c r="WNB7" s="68"/>
      <c r="WNC7" s="68"/>
      <c r="WND7" s="68"/>
      <c r="WNE7" s="68"/>
      <c r="WNF7" s="68"/>
      <c r="WNG7" s="68"/>
      <c r="WNH7" s="68"/>
      <c r="WNI7" s="68"/>
      <c r="WNJ7" s="68"/>
      <c r="WNK7" s="68"/>
      <c r="WNL7" s="68"/>
      <c r="WNM7" s="68"/>
      <c r="WNN7" s="68"/>
      <c r="WNO7" s="68"/>
      <c r="WNP7" s="68"/>
      <c r="WNQ7" s="68"/>
      <c r="WNR7" s="68"/>
      <c r="WNS7" s="68"/>
      <c r="WNT7" s="68"/>
      <c r="WNU7" s="68"/>
      <c r="WNV7" s="68"/>
      <c r="WNW7" s="68"/>
      <c r="WNX7" s="68"/>
      <c r="WNY7" s="68"/>
      <c r="WNZ7" s="68"/>
      <c r="WOA7" s="68"/>
      <c r="WOB7" s="68"/>
      <c r="WOC7" s="68"/>
      <c r="WOD7" s="68"/>
      <c r="WOE7" s="68"/>
      <c r="WOF7" s="68"/>
      <c r="WOG7" s="68"/>
      <c r="WOH7" s="68"/>
      <c r="WOI7" s="68"/>
      <c r="WOJ7" s="68"/>
      <c r="WOK7" s="68"/>
      <c r="WOL7" s="68"/>
      <c r="WOM7" s="68"/>
      <c r="WON7" s="68"/>
      <c r="WOO7" s="68"/>
      <c r="WOP7" s="68"/>
      <c r="WOQ7" s="68"/>
      <c r="WOR7" s="68"/>
      <c r="WOS7" s="68"/>
      <c r="WOT7" s="68"/>
      <c r="WOU7" s="68"/>
      <c r="WOV7" s="68"/>
      <c r="WOW7" s="68"/>
      <c r="WOX7" s="68"/>
      <c r="WOY7" s="68"/>
      <c r="WOZ7" s="68"/>
      <c r="WPA7" s="68"/>
      <c r="WPB7" s="68"/>
      <c r="WPC7" s="68"/>
      <c r="WPD7" s="68"/>
      <c r="WPE7" s="68"/>
      <c r="WPF7" s="68"/>
      <c r="WPG7" s="68"/>
      <c r="WPH7" s="68"/>
      <c r="WPI7" s="68"/>
      <c r="WPJ7" s="68"/>
      <c r="WPK7" s="68"/>
      <c r="WPL7" s="68"/>
      <c r="WPM7" s="68"/>
      <c r="WPN7" s="68"/>
      <c r="WPO7" s="68"/>
      <c r="WPP7" s="68"/>
      <c r="WPQ7" s="68"/>
      <c r="WPR7" s="68"/>
      <c r="WPS7" s="68"/>
      <c r="WPT7" s="68"/>
      <c r="WPU7" s="68"/>
      <c r="WPV7" s="68"/>
      <c r="WPW7" s="68"/>
      <c r="WPX7" s="68"/>
      <c r="WPY7" s="68"/>
      <c r="WPZ7" s="68"/>
      <c r="WQA7" s="68"/>
      <c r="WQB7" s="68"/>
      <c r="WQC7" s="68"/>
      <c r="WQD7" s="68"/>
      <c r="WQE7" s="68"/>
      <c r="WQF7" s="68"/>
      <c r="WQG7" s="68"/>
      <c r="WQH7" s="68"/>
      <c r="WQI7" s="68"/>
      <c r="WQJ7" s="68"/>
      <c r="WQK7" s="68"/>
      <c r="WQL7" s="68"/>
      <c r="WQM7" s="68"/>
      <c r="WQN7" s="68"/>
      <c r="WQO7" s="68"/>
      <c r="WQP7" s="68"/>
      <c r="WQQ7" s="68"/>
      <c r="WQR7" s="68"/>
      <c r="WQS7" s="68"/>
      <c r="WQT7" s="68"/>
      <c r="WQU7" s="68"/>
      <c r="WQV7" s="68"/>
      <c r="WQW7" s="68"/>
      <c r="WQX7" s="68"/>
      <c r="WQY7" s="68"/>
      <c r="WQZ7" s="68"/>
      <c r="WRA7" s="68"/>
      <c r="WRB7" s="68"/>
      <c r="WRC7" s="68"/>
      <c r="WRD7" s="68"/>
      <c r="WRE7" s="68"/>
      <c r="WRF7" s="68"/>
      <c r="WRG7" s="68"/>
      <c r="WRH7" s="68"/>
      <c r="WRI7" s="68"/>
      <c r="WRJ7" s="68"/>
      <c r="WRK7" s="68"/>
      <c r="WRL7" s="68"/>
      <c r="WRM7" s="68"/>
      <c r="WRN7" s="68"/>
      <c r="WRO7" s="68"/>
      <c r="WRP7" s="68"/>
      <c r="WRQ7" s="68"/>
      <c r="WRR7" s="68"/>
      <c r="WRS7" s="68"/>
      <c r="WRT7" s="68"/>
      <c r="WRU7" s="68"/>
      <c r="WRV7" s="68"/>
      <c r="WRW7" s="68"/>
      <c r="WRX7" s="68"/>
      <c r="WRY7" s="68"/>
      <c r="WRZ7" s="68"/>
      <c r="WSA7" s="68"/>
      <c r="WSB7" s="68"/>
      <c r="WSC7" s="68"/>
      <c r="WSD7" s="68"/>
      <c r="WSE7" s="68"/>
      <c r="WSF7" s="68"/>
      <c r="WSG7" s="68"/>
      <c r="WSH7" s="68"/>
      <c r="WSI7" s="68"/>
      <c r="WSJ7" s="68"/>
      <c r="WSK7" s="68"/>
      <c r="WSL7" s="68"/>
      <c r="WSM7" s="68"/>
      <c r="WSN7" s="68"/>
      <c r="WSO7" s="68"/>
      <c r="WSP7" s="68"/>
      <c r="WSQ7" s="68"/>
      <c r="WSR7" s="68"/>
      <c r="WSS7" s="68"/>
      <c r="WST7" s="68"/>
      <c r="WSU7" s="68"/>
      <c r="WSV7" s="68"/>
      <c r="WSW7" s="68"/>
      <c r="WSX7" s="68"/>
      <c r="WSY7" s="68"/>
      <c r="WSZ7" s="68"/>
      <c r="WTA7" s="68"/>
      <c r="WTB7" s="68"/>
      <c r="WTC7" s="68"/>
      <c r="WTD7" s="68"/>
      <c r="WTE7" s="68"/>
      <c r="WTF7" s="68"/>
      <c r="WTG7" s="68"/>
      <c r="WTH7" s="68"/>
      <c r="WTI7" s="68"/>
      <c r="WTJ7" s="68"/>
      <c r="WTK7" s="68"/>
      <c r="WTL7" s="68"/>
      <c r="WTM7" s="68"/>
      <c r="WTN7" s="68"/>
      <c r="WTO7" s="68"/>
      <c r="WTP7" s="68"/>
      <c r="WTQ7" s="68"/>
      <c r="WTR7" s="68"/>
      <c r="WTS7" s="68"/>
      <c r="WTT7" s="68"/>
      <c r="WTU7" s="68"/>
      <c r="WTV7" s="68"/>
      <c r="WTW7" s="68"/>
      <c r="WTX7" s="68"/>
      <c r="WTY7" s="68"/>
      <c r="WTZ7" s="68"/>
      <c r="WUA7" s="68"/>
      <c r="WUB7" s="68"/>
      <c r="WUC7" s="68"/>
      <c r="WUD7" s="68"/>
      <c r="WUE7" s="68"/>
      <c r="WUF7" s="68"/>
      <c r="WUG7" s="68"/>
      <c r="WUH7" s="68"/>
      <c r="WUI7" s="68"/>
      <c r="WUJ7" s="68"/>
      <c r="WUK7" s="68"/>
      <c r="WUL7" s="68"/>
      <c r="WUM7" s="68"/>
      <c r="WUN7" s="68"/>
      <c r="WUO7" s="68"/>
      <c r="WUP7" s="68"/>
      <c r="WUQ7" s="68"/>
      <c r="WUR7" s="68"/>
      <c r="WUS7" s="68"/>
      <c r="WUT7" s="68"/>
      <c r="WUU7" s="68"/>
      <c r="WUV7" s="68"/>
      <c r="WUW7" s="68"/>
      <c r="WUX7" s="68"/>
      <c r="WUY7" s="68"/>
      <c r="WUZ7" s="68"/>
      <c r="WVA7" s="68"/>
      <c r="WVB7" s="68"/>
      <c r="WVC7" s="68"/>
      <c r="WVD7" s="68"/>
      <c r="WVE7" s="68"/>
      <c r="WVF7" s="68"/>
      <c r="WVG7" s="68"/>
      <c r="WVH7" s="68"/>
      <c r="WVI7" s="68"/>
      <c r="WVJ7" s="68"/>
      <c r="WVK7" s="68"/>
      <c r="WVL7" s="68"/>
      <c r="WVM7" s="68"/>
      <c r="WVN7" s="68"/>
      <c r="WVO7" s="68"/>
      <c r="WVP7" s="68"/>
      <c r="WVQ7" s="68"/>
      <c r="WVR7" s="68"/>
      <c r="WVS7" s="68"/>
      <c r="WVT7" s="68"/>
      <c r="WVU7" s="68"/>
      <c r="WVV7" s="68"/>
      <c r="WVW7" s="68"/>
      <c r="WVX7" s="68"/>
      <c r="WVY7" s="68"/>
      <c r="WVZ7" s="68"/>
      <c r="WWA7" s="68"/>
      <c r="WWB7" s="68"/>
      <c r="WWC7" s="68"/>
      <c r="WWD7" s="68"/>
      <c r="WWE7" s="68"/>
      <c r="WWF7" s="68"/>
      <c r="WWG7" s="68"/>
      <c r="WWH7" s="68"/>
      <c r="WWI7" s="68"/>
      <c r="WWJ7" s="68"/>
      <c r="WWK7" s="68"/>
      <c r="WWL7" s="68"/>
      <c r="WWM7" s="68"/>
      <c r="WWN7" s="68"/>
      <c r="WWO7" s="68"/>
      <c r="WWP7" s="68"/>
      <c r="WWQ7" s="68"/>
      <c r="WWR7" s="68"/>
      <c r="WWS7" s="68"/>
      <c r="WWT7" s="68"/>
      <c r="WWU7" s="68"/>
      <c r="WWV7" s="68"/>
      <c r="WWW7" s="68"/>
      <c r="WWX7" s="68"/>
      <c r="WWY7" s="68"/>
      <c r="WWZ7" s="68"/>
      <c r="WXA7" s="68"/>
      <c r="WXB7" s="68"/>
      <c r="WXC7" s="68"/>
      <c r="WXD7" s="68"/>
      <c r="WXE7" s="68"/>
      <c r="WXF7" s="68"/>
      <c r="WXG7" s="68"/>
      <c r="WXH7" s="68"/>
      <c r="WXI7" s="68"/>
      <c r="WXJ7" s="68"/>
      <c r="WXK7" s="68"/>
      <c r="WXL7" s="68"/>
      <c r="WXM7" s="68"/>
      <c r="WXN7" s="68"/>
      <c r="WXO7" s="68"/>
      <c r="WXP7" s="68"/>
      <c r="WXQ7" s="68"/>
      <c r="WXR7" s="68"/>
      <c r="WXS7" s="68"/>
      <c r="WXT7" s="68"/>
      <c r="WXU7" s="68"/>
      <c r="WXV7" s="68"/>
      <c r="WXW7" s="68"/>
      <c r="WXX7" s="68"/>
      <c r="WXY7" s="68"/>
      <c r="WXZ7" s="68"/>
      <c r="WYA7" s="68"/>
      <c r="WYB7" s="68"/>
      <c r="WYC7" s="68"/>
      <c r="WYD7" s="68"/>
      <c r="WYE7" s="68"/>
      <c r="WYF7" s="68"/>
      <c r="WYG7" s="68"/>
      <c r="WYH7" s="68"/>
      <c r="WYI7" s="68"/>
      <c r="WYJ7" s="68"/>
      <c r="WYK7" s="68"/>
      <c r="WYL7" s="68"/>
      <c r="WYM7" s="68"/>
      <c r="WYN7" s="68"/>
      <c r="WYO7" s="68"/>
      <c r="WYP7" s="68"/>
      <c r="WYQ7" s="68"/>
      <c r="WYR7" s="68"/>
      <c r="WYS7" s="68"/>
      <c r="WYT7" s="68"/>
      <c r="WYU7" s="68"/>
      <c r="WYV7" s="68"/>
      <c r="WYW7" s="68"/>
      <c r="WYX7" s="68"/>
      <c r="WYY7" s="68"/>
      <c r="WYZ7" s="68"/>
      <c r="WZA7" s="68"/>
      <c r="WZB7" s="68"/>
      <c r="WZC7" s="68"/>
      <c r="WZD7" s="68"/>
      <c r="WZE7" s="68"/>
      <c r="WZF7" s="68"/>
      <c r="WZG7" s="68"/>
      <c r="WZH7" s="68"/>
      <c r="WZI7" s="68"/>
      <c r="WZJ7" s="68"/>
      <c r="WZK7" s="68"/>
      <c r="WZL7" s="68"/>
      <c r="WZM7" s="68"/>
      <c r="WZN7" s="68"/>
      <c r="WZO7" s="68"/>
      <c r="WZP7" s="68"/>
      <c r="WZQ7" s="68"/>
      <c r="WZR7" s="68"/>
      <c r="WZS7" s="68"/>
      <c r="WZT7" s="68"/>
      <c r="WZU7" s="68"/>
      <c r="WZV7" s="68"/>
      <c r="WZW7" s="68"/>
      <c r="WZX7" s="68"/>
      <c r="WZY7" s="68"/>
      <c r="WZZ7" s="68"/>
      <c r="XAA7" s="68"/>
      <c r="XAB7" s="68"/>
      <c r="XAC7" s="68"/>
      <c r="XAD7" s="68"/>
      <c r="XAE7" s="68"/>
      <c r="XAF7" s="68"/>
      <c r="XAG7" s="68"/>
      <c r="XAH7" s="68"/>
      <c r="XAI7" s="68"/>
      <c r="XAJ7" s="68"/>
      <c r="XAK7" s="68"/>
      <c r="XAL7" s="68"/>
      <c r="XAM7" s="68"/>
      <c r="XAN7" s="68"/>
      <c r="XAO7" s="68"/>
      <c r="XAP7" s="68"/>
      <c r="XAQ7" s="68"/>
      <c r="XAR7" s="68"/>
      <c r="XAS7" s="68"/>
      <c r="XAT7" s="68"/>
      <c r="XAU7" s="68"/>
      <c r="XAV7" s="68"/>
      <c r="XAW7" s="68"/>
      <c r="XAX7" s="68"/>
      <c r="XAY7" s="68"/>
      <c r="XAZ7" s="68"/>
      <c r="XBA7" s="68"/>
      <c r="XBB7" s="68"/>
      <c r="XBC7" s="68"/>
      <c r="XBD7" s="68"/>
      <c r="XBE7" s="68"/>
      <c r="XBF7" s="68"/>
      <c r="XBG7" s="68"/>
      <c r="XBH7" s="68"/>
      <c r="XBI7" s="68"/>
      <c r="XBJ7" s="68"/>
      <c r="XBK7" s="68"/>
      <c r="XBL7" s="68"/>
      <c r="XBM7" s="68"/>
      <c r="XBN7" s="68"/>
      <c r="XBO7" s="68"/>
      <c r="XBP7" s="68"/>
      <c r="XBQ7" s="68"/>
      <c r="XBR7" s="68"/>
      <c r="XBS7" s="68"/>
      <c r="XBT7" s="68"/>
      <c r="XBU7" s="68"/>
      <c r="XBV7" s="68"/>
      <c r="XBW7" s="68"/>
      <c r="XBX7" s="68"/>
      <c r="XBY7" s="68"/>
      <c r="XBZ7" s="68"/>
      <c r="XCA7" s="68"/>
      <c r="XCB7" s="68"/>
      <c r="XCC7" s="68"/>
      <c r="XCD7" s="68"/>
      <c r="XCE7" s="68"/>
      <c r="XCF7" s="68"/>
      <c r="XCG7" s="68"/>
      <c r="XCH7" s="68"/>
      <c r="XCI7" s="68"/>
      <c r="XCJ7" s="68"/>
      <c r="XCK7" s="68"/>
      <c r="XCL7" s="68"/>
      <c r="XCM7" s="68"/>
      <c r="XCN7" s="68"/>
      <c r="XCO7" s="68"/>
      <c r="XCP7" s="68"/>
      <c r="XCQ7" s="68"/>
      <c r="XCR7" s="68"/>
      <c r="XCS7" s="68"/>
      <c r="XCT7" s="68"/>
      <c r="XCU7" s="68"/>
      <c r="XCV7" s="68"/>
      <c r="XCW7" s="68"/>
      <c r="XCX7" s="68"/>
      <c r="XCY7" s="68"/>
      <c r="XCZ7" s="68"/>
      <c r="XDA7" s="68"/>
      <c r="XDB7" s="68"/>
      <c r="XDC7" s="68"/>
      <c r="XDD7" s="68"/>
      <c r="XDE7" s="68"/>
      <c r="XDF7" s="68"/>
      <c r="XDG7" s="68"/>
      <c r="XDH7" s="68"/>
      <c r="XDI7" s="68"/>
      <c r="XDJ7" s="68"/>
      <c r="XDK7" s="68"/>
      <c r="XDL7" s="68"/>
      <c r="XDM7" s="68"/>
      <c r="XDN7" s="68"/>
      <c r="XDO7" s="68"/>
      <c r="XDP7" s="68"/>
      <c r="XDQ7" s="68"/>
      <c r="XDR7" s="68"/>
      <c r="XDS7" s="68"/>
      <c r="XDT7" s="68"/>
      <c r="XDU7" s="68"/>
      <c r="XDV7" s="68"/>
      <c r="XDW7" s="68"/>
      <c r="XDX7" s="68"/>
      <c r="XDY7" s="68"/>
      <c r="XDZ7" s="68"/>
      <c r="XEA7" s="68"/>
      <c r="XEB7" s="68"/>
      <c r="XEC7" s="68"/>
      <c r="XED7" s="68"/>
      <c r="XEE7" s="68"/>
      <c r="XEF7" s="68"/>
      <c r="XEG7" s="68"/>
      <c r="XEH7" s="68"/>
      <c r="XEI7" s="68"/>
      <c r="XEJ7" s="68"/>
      <c r="XEK7" s="68"/>
      <c r="XEL7" s="68"/>
      <c r="XEM7" s="68"/>
      <c r="XEN7" s="68"/>
      <c r="XEO7" s="68"/>
      <c r="XEP7" s="68"/>
      <c r="XEQ7" s="68"/>
      <c r="XER7" s="68"/>
      <c r="XES7" s="68"/>
      <c r="XET7" s="68"/>
      <c r="XEU7" s="68"/>
      <c r="XEV7" s="68"/>
      <c r="XEW7" s="68"/>
      <c r="XEX7" s="68"/>
      <c r="XEY7" s="68"/>
      <c r="XEZ7" s="68"/>
    </row>
    <row r="8" spans="1:16380" s="1" customFormat="1" ht="20.25" customHeight="1">
      <c r="A8" s="177" t="s">
        <v>114</v>
      </c>
      <c r="B8" s="179" t="s">
        <v>228</v>
      </c>
      <c r="C8" s="179"/>
      <c r="D8" s="179"/>
      <c r="E8" s="179" t="s">
        <v>170</v>
      </c>
      <c r="F8" s="179"/>
      <c r="G8" s="180"/>
      <c r="H8" s="73"/>
      <c r="I8" s="74"/>
      <c r="J8" s="64" t="s">
        <v>171</v>
      </c>
      <c r="K8" s="64">
        <v>8</v>
      </c>
      <c r="L8" s="75"/>
      <c r="M8" s="64">
        <v>2018</v>
      </c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</row>
    <row r="9" spans="1:16380" s="1" customFormat="1" ht="38.25" customHeight="1">
      <c r="A9" s="178"/>
      <c r="B9" s="76" t="s">
        <v>172</v>
      </c>
      <c r="C9" s="114" t="s">
        <v>173</v>
      </c>
      <c r="D9" s="77" t="s">
        <v>174</v>
      </c>
      <c r="E9" s="114" t="s">
        <v>175</v>
      </c>
      <c r="F9" s="114" t="s">
        <v>176</v>
      </c>
      <c r="G9" s="116" t="s">
        <v>177</v>
      </c>
      <c r="I9" s="78"/>
      <c r="J9" s="64" t="s">
        <v>162</v>
      </c>
      <c r="K9" s="64">
        <v>9</v>
      </c>
      <c r="L9" s="75"/>
      <c r="M9" s="64">
        <v>2025</v>
      </c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</row>
    <row r="10" spans="1:16380" ht="15.75" customHeight="1">
      <c r="A10" s="79" t="s">
        <v>120</v>
      </c>
      <c r="B10" s="80"/>
      <c r="C10" s="80"/>
      <c r="D10" s="80"/>
      <c r="E10" s="81"/>
      <c r="F10" s="81"/>
      <c r="G10" s="82"/>
      <c r="H10" s="83"/>
      <c r="I10" s="83"/>
      <c r="J10" s="64" t="s">
        <v>178</v>
      </c>
      <c r="K10" s="64">
        <v>10</v>
      </c>
      <c r="L10" s="84"/>
      <c r="M10" s="64">
        <v>2020</v>
      </c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</row>
    <row r="11" spans="1:16380">
      <c r="A11" s="85" t="s">
        <v>115</v>
      </c>
      <c r="B11" s="86">
        <f>IF(ISERROR(VLOOKUP($A$6,Україна!$A$10:$AC$200,2,0)),"–",VLOOKUP($A$6,Україна!$A$10:$AC$200,2,0))</f>
        <v>925792.02295031003</v>
      </c>
      <c r="C11" s="86">
        <f>IF(ISERROR(VLOOKUP($A$6,'Кредити НФК'!$A$10:$M$200,2,0)),"–",VLOOKUP($A$6,'Кредити НФК'!$A$10:$M$200,2,0))</f>
        <v>14817.454935080001</v>
      </c>
      <c r="D11" s="87">
        <f t="shared" ref="D11:D16" si="0">IF(ISERROR(C11/B11*100),"–",C11/B11*100)</f>
        <v>1.6005165920375721</v>
      </c>
      <c r="E11" s="88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6.4804304276140385</v>
      </c>
      <c r="F11" s="88">
        <f ca="1">IF(ISERROR((C11/VLOOKUP(DATE(VLOOKUP($B$1,Years,1,0)-1,12,1),'Кредити НФК'!$A$10:$M$200,2,0)*100-100)),"–",(C11/VLOOKUP(DATE(VLOOKUP($B$1,Years,1,0)-1,12,1),'Кредити НФК'!$A$10:$M$200,2,0)*100-100))</f>
        <v>11.461463144479026</v>
      </c>
      <c r="G11" s="88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2.5487925738386252</v>
      </c>
      <c r="H11" s="89"/>
      <c r="I11" s="83"/>
      <c r="J11" s="64" t="s">
        <v>179</v>
      </c>
      <c r="K11" s="64">
        <v>11</v>
      </c>
      <c r="L11" s="84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3"/>
    </row>
    <row r="12" spans="1:16380">
      <c r="A12" s="90" t="s">
        <v>17</v>
      </c>
      <c r="B12" s="86">
        <f>IF(ISERROR(VLOOKUP($A$6,Україна!$A$3:$AC$200,3,0)),"–",VLOOKUP($A$6,Україна!$A$3:$AC$200,3,0))</f>
        <v>643228.42461612995</v>
      </c>
      <c r="C12" s="86">
        <f>IF(ISERROR(VLOOKUP($A$6,'Кредити НФК'!$A$10:$M$200,6,0)),"–",VLOOKUP($A$6,'Кредити НФК'!$A$10:$M$200,6,0))</f>
        <v>9531.3778574700009</v>
      </c>
      <c r="D12" s="87">
        <f t="shared" si="0"/>
        <v>1.4818029634119789</v>
      </c>
      <c r="E12" s="88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4.9225933938579374</v>
      </c>
      <c r="F12" s="88">
        <f ca="1">IF(ISERROR((C12/VLOOKUP(DATE(VLOOKUP($B$1,Years,1,0)-1,12,1),'Кредити НФК'!$A$10:$M$200,6,0)*100-100)),"–",(C12/VLOOKUP(DATE(VLOOKUP($B$1,Years,1,0)-1,12,1),'Кредити НФК'!$A$10:$M$200,6,0)*100-100))</f>
        <v>11.689750241983802</v>
      </c>
      <c r="G12" s="88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3.3867817956347892</v>
      </c>
      <c r="H12" s="83"/>
      <c r="I12" s="83"/>
      <c r="J12" s="64" t="s">
        <v>180</v>
      </c>
      <c r="K12" s="64">
        <v>12</v>
      </c>
      <c r="L12" s="84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3"/>
    </row>
    <row r="13" spans="1:16380">
      <c r="A13" s="91" t="s">
        <v>9</v>
      </c>
      <c r="B13" s="86">
        <f>IF(ISERROR(VLOOKUP($A$6,Україна!$A$3:$AC$200,4,0)),"–",VLOOKUP($A$6,Україна!$A$3:$AC$200,4,0))</f>
        <v>282563.59833418002</v>
      </c>
      <c r="C13" s="86">
        <f>IF(ISERROR(VLOOKUP($A$6,'Кредити НФК'!$A$10:$M$200,10,0)),"–",VLOOKUP($A$6,'Кредити НФК'!$A$10:$M$200,10,0))</f>
        <v>5286.0770776099998</v>
      </c>
      <c r="D13" s="87">
        <f t="shared" si="0"/>
        <v>1.8707565690603591</v>
      </c>
      <c r="E13" s="88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9.4095038028471691</v>
      </c>
      <c r="F13" s="88">
        <f ca="1">IF(ISERROR((C13/VLOOKUP(DATE(VLOOKUP($B$1,Years,1,0)-1,12,1),'Кредити НФК'!$A$10:$M$200,10,0)*100-100)),"–",(C13/VLOOKUP(DATE(VLOOKUP($B$1,Years,1,0)-1,12,1),'Кредити НФК'!$A$10:$M$200,10,0)*100-100))</f>
        <v>11.052186130361406</v>
      </c>
      <c r="G13" s="88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1.0716414466185711</v>
      </c>
      <c r="H13" s="83"/>
      <c r="I13" s="83"/>
      <c r="J13" s="64"/>
      <c r="K13" s="64"/>
      <c r="L13" s="84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3"/>
    </row>
    <row r="14" spans="1:16380">
      <c r="A14" s="85" t="s">
        <v>116</v>
      </c>
      <c r="B14" s="86">
        <f>IF(ISERROR(VLOOKUP($A$6,Україна!$A$3:$AC$200,5,0)),"–",VLOOKUP($A$6,Україна!$A$3:$AC$200,5,0))</f>
        <v>367716.46912323998</v>
      </c>
      <c r="C14" s="86">
        <f>IF(ISERROR(VLOOKUP($A$6,'Кредити ДГ'!$A$10:$M$200,2,0)),"–",VLOOKUP($A$6,'Кредити ДГ'!$A$10:$M$200,2,0))</f>
        <v>5704.7851108699997</v>
      </c>
      <c r="D14" s="87">
        <f t="shared" si="0"/>
        <v>1.5514086503854805</v>
      </c>
      <c r="E14" s="88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5.0418191823549847</v>
      </c>
      <c r="F14" s="88">
        <f ca="1">IF(ISERROR((C14/VLOOKUP(DATE(VLOOKUP($B$1,Years,1,0)-1,12,1),'Кредити ДГ'!$A$10:$M$200,2,0)*100-100)),"–",(C14/VLOOKUP(DATE(VLOOKUP($B$1,Years,1,0)-1,12,1),'Кредити ДГ'!$A$10:$M$200,2,0)*100-100))</f>
        <v>6.9653389788991689</v>
      </c>
      <c r="G14" s="88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0.48068448066263159</v>
      </c>
      <c r="H14" s="83"/>
      <c r="I14" s="83"/>
      <c r="J14" s="64"/>
      <c r="K14" s="64"/>
      <c r="L14" s="84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</row>
    <row r="15" spans="1:16380">
      <c r="A15" s="90" t="s">
        <v>17</v>
      </c>
      <c r="B15" s="86">
        <f>IF(ISERROR(VLOOKUP($A$6,Україна!$A$3:$AC$200,6,0)),"–",VLOOKUP($A$6,Україна!$A$3:$AC$200,6,0))</f>
        <v>357225.84285413002</v>
      </c>
      <c r="C15" s="86">
        <f>IF(ISERROR(VLOOKUP($A$6,'Кредити ДГ'!$A$10:$M$200,6,0)),"–",VLOOKUP($A$6,'Кредити ДГ'!$A$10:$M$200,6,0))</f>
        <v>5535.4209014600001</v>
      </c>
      <c r="D15" s="87">
        <f t="shared" si="0"/>
        <v>1.5495577971721211</v>
      </c>
      <c r="E15" s="88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6.0050543396245217</v>
      </c>
      <c r="F15" s="88">
        <f ca="1">IF(ISERROR((C15/VLOOKUP(DATE(VLOOKUP($B$1,Years,1,0)-1,12,1),'Кредити ДГ'!$A$10:$M$200,6,0)*100-100)),"–",(C15/VLOOKUP(DATE(VLOOKUP($B$1,Years,1,0)-1,12,1),'Кредити ДГ'!$A$10:$M$200,6,0)*100-100))</f>
        <v>7.8820305753702087</v>
      </c>
      <c r="G15" s="88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0.52624639878165169</v>
      </c>
      <c r="H15" s="83"/>
      <c r="I15" s="83"/>
      <c r="J15" s="64"/>
      <c r="K15" s="64"/>
      <c r="L15" s="84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</row>
    <row r="16" spans="1:16380">
      <c r="A16" s="92" t="s">
        <v>9</v>
      </c>
      <c r="B16" s="93">
        <f>IF(ISERROR(VLOOKUP($A$6,Україна!$A$3:$AC$200,7,0)),"–",VLOOKUP($A$6,Україна!$A$3:$AC$200,7,0))</f>
        <v>10490.62626911</v>
      </c>
      <c r="C16" s="93">
        <f>IF(ISERROR(VLOOKUP($A$6,'Кредити ДГ'!$A$10:$M$200,10,0)),"–",VLOOKUP($A$6,'Кредити ДГ'!$A$10:$M$200,10,0))</f>
        <v>169.36420941</v>
      </c>
      <c r="D16" s="94">
        <f t="shared" si="0"/>
        <v>1.6144337341298542</v>
      </c>
      <c r="E16" s="95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-19.010778499601784</v>
      </c>
      <c r="F16" s="95">
        <f ca="1">IF(ISERROR((C16/VLOOKUP(DATE(VLOOKUP($B$1,Years,1,0)-1,12,1),'Кредити ДГ'!$A$10:$M$200,10,0)*100-100)),"–",(C16/VLOOKUP(DATE(VLOOKUP($B$1,Years,1,0)-1,12,1),'Кредити ДГ'!$A$10:$M$200,10,0)*100-100))</f>
        <v>-16.284042218831217</v>
      </c>
      <c r="G16" s="95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-0.98603811066884361</v>
      </c>
      <c r="H16" s="83"/>
      <c r="I16" s="83"/>
      <c r="K16" s="64"/>
      <c r="L16" s="84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</row>
    <row r="17" spans="1:13">
      <c r="A17" s="96" t="s">
        <v>121</v>
      </c>
      <c r="B17" s="97"/>
      <c r="C17" s="98"/>
      <c r="D17" s="98"/>
      <c r="E17" s="99"/>
      <c r="F17" s="99"/>
      <c r="G17" s="100"/>
      <c r="K17" s="64"/>
    </row>
    <row r="18" spans="1:13">
      <c r="A18" s="85" t="s">
        <v>33</v>
      </c>
      <c r="B18" s="86">
        <f>IF(ISERROR(VLOOKUP($A$6,Україна!$A$3:$AC$200,8,0)),"–",VLOOKUP($A$6,Україна!$A$3:$AC$200,8,0))</f>
        <v>1212151.0550241699</v>
      </c>
      <c r="C18" s="86">
        <f>IF(ISERROR(VLOOKUP($A$6,'Депозити НФК'!$A$10:$S$200,2,0)),"–",VLOOKUP($A$6,'Депозити НФК'!$A$10:$S$200,2,0))</f>
        <v>22992.164875609997</v>
      </c>
      <c r="D18" s="87">
        <f>IF(ISERROR(C18/B18*100),"–",C18/B18*100)</f>
        <v>1.8968069021027698</v>
      </c>
      <c r="E18" s="88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12.831299384075436</v>
      </c>
      <c r="F18" s="88">
        <f ca="1">IF(ISERROR((C18/VLOOKUP(DATE(VLOOKUP($B$1,Years,1,0)-1,12,1),'Депозити НФК'!$A$10:$S$200,2,0)*100-100)),"–",(C18/VLOOKUP(DATE(VLOOKUP($B$1,Years,1,0)-1,12,1),'Депозити НФК'!$A$10:$S$200,2,0)*100-100))</f>
        <v>-3.4251924343109863E-2</v>
      </c>
      <c r="G18" s="88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4.6716337705742461</v>
      </c>
      <c r="K18" s="64"/>
      <c r="L18" s="84"/>
    </row>
    <row r="19" spans="1:13">
      <c r="A19" s="90" t="s">
        <v>17</v>
      </c>
      <c r="B19" s="86">
        <f>IF(ISERROR(VLOOKUP($A$6,Україна!$A$3:$AC$200,9,0)),"–",VLOOKUP($A$6,Україна!$A$3:$AC$200,9,0))</f>
        <v>900301.63345227018</v>
      </c>
      <c r="C19" s="86">
        <f>IF(ISERROR(VLOOKUP($A$6,'Депозити НФК'!$A$10:$S$200,8,0)),"–",VLOOKUP($A$6,'Депозити НФК'!$A$10:$S$200,8,0))</f>
        <v>15647.52319199</v>
      </c>
      <c r="D19" s="87">
        <f t="shared" ref="D19:D23" si="1">IF(ISERROR(C19/B19*100),"–",C19/B19*100)</f>
        <v>1.7380311898345078</v>
      </c>
      <c r="E19" s="88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10.130408786078007</v>
      </c>
      <c r="F19" s="88">
        <f ca="1">IF(ISERROR((C19/VLOOKUP(DATE(VLOOKUP($B$1,Years,1,0)-1,12,1),'Депозити НФК'!$A$10:$S$200,8,0)*100-100)),"–",(C19/VLOOKUP(DATE(VLOOKUP($B$1,Years,1,0)-1,12,1),'Депозити НФК'!$A$10:$S$200,8,0)*100-100))</f>
        <v>-6.5767167164925979</v>
      </c>
      <c r="G19" s="88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8.1697104283753106</v>
      </c>
      <c r="K19" s="64"/>
      <c r="L19" s="84"/>
    </row>
    <row r="20" spans="1:13">
      <c r="A20" s="90" t="s">
        <v>9</v>
      </c>
      <c r="B20" s="86">
        <f>IF(ISERROR(VLOOKUP($A$6,Україна!$A$3:$AC$200,10,0)),"–",VLOOKUP($A$6,Україна!$A$3:$AC$200,10,0))</f>
        <v>311849.42157190002</v>
      </c>
      <c r="C20" s="86">
        <f>IF(ISERROR(VLOOKUP($A$6,'Депозити НФК'!$A$10:$S$200,14,0)),"–",VLOOKUP($A$6,'Депозити НФК'!$A$10:$S$200,14,0))</f>
        <v>7344.6416836200005</v>
      </c>
      <c r="D20" s="87">
        <f t="shared" si="1"/>
        <v>2.3551884902010696</v>
      </c>
      <c r="E20" s="88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19.051578770736981</v>
      </c>
      <c r="F20" s="88">
        <f ca="1">IF(ISERROR((C20/VLOOKUP(DATE(VLOOKUP($B$1,Years,1,0)-1,12,1),'Депозити НФК'!$A$10:$S$200,14,0)*100-100)),"–",(C20/VLOOKUP(DATE(VLOOKUP($B$1,Years,1,0)-1,12,1),'Депозити НФК'!$A$10:$S$200,14,0)*100-100))</f>
        <v>17.495818928977627</v>
      </c>
      <c r="G20" s="88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-2.0750739834839038</v>
      </c>
      <c r="K20" s="64"/>
      <c r="L20" s="84"/>
    </row>
    <row r="21" spans="1:13">
      <c r="A21" s="85" t="s">
        <v>198</v>
      </c>
      <c r="B21" s="86">
        <f>IF(ISERROR(VLOOKUP($A$6,Україна!$A$3:$AC$200,11,0)),"–",VLOOKUP($A$6,Україна!$A$3:$AC$200,11,0))</f>
        <v>1536080.5690055494</v>
      </c>
      <c r="C21" s="86">
        <f>IF(ISERROR(VLOOKUP($A$6,'Депозити ДГ'!$A$10:$S$200,2,0)),"–",VLOOKUP($A$6,'Депозити ДГ'!$A$10:$S$200,2,0))</f>
        <v>50833.167500669995</v>
      </c>
      <c r="D21" s="87">
        <f t="shared" si="1"/>
        <v>3.3092774250493333</v>
      </c>
      <c r="E21" s="88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10.766686380435758</v>
      </c>
      <c r="F21" s="88">
        <f ca="1">IF(ISERROR((C21/VLOOKUP(DATE(VLOOKUP($B$1,Years,1,0)-1,12,1),'Депозити ДГ'!$A$10:$S$200,2,0)*100-100)),"–",(C21/VLOOKUP(DATE(VLOOKUP($B$1,Years,1,0)-1,12,1),'Депозити ДГ'!$A$10:$S$200,2,0)*100-100))</f>
        <v>8.8926195014205121</v>
      </c>
      <c r="G21" s="88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0.78718327292015999</v>
      </c>
      <c r="J21" s="84"/>
      <c r="K21" s="84"/>
      <c r="L21" s="84"/>
    </row>
    <row r="22" spans="1:13">
      <c r="A22" s="90" t="s">
        <v>17</v>
      </c>
      <c r="B22" s="86">
        <f>IF(ISERROR(VLOOKUP($A$6,Україна!$A$3:$AC$200,12,0)),"–",VLOOKUP($A$6,Україна!$A$3:$AC$200,12,0))</f>
        <v>1016426.5551444499</v>
      </c>
      <c r="C22" s="86">
        <f>IF(ISERROR(VLOOKUP($A$6,'Депозити ДГ'!$A$10:$S$200,8,0)),"–",VLOOKUP($A$6,'Депозити ДГ'!$A$10:$S$200,8,0))</f>
        <v>36777.616177739998</v>
      </c>
      <c r="D22" s="87">
        <f t="shared" si="1"/>
        <v>3.6183250025884384</v>
      </c>
      <c r="E22" s="88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12.115557853166095</v>
      </c>
      <c r="F22" s="88">
        <f ca="1">IF(ISERROR((C22/VLOOKUP(DATE(VLOOKUP($B$1,Years,1,0)-1,12,1),'Депозити ДГ'!$A$10:$S$200,8,0)*100-100)),"–",(C22/VLOOKUP(DATE(VLOOKUP($B$1,Years,1,0)-1,12,1),'Депозити ДГ'!$A$10:$S$200,8,0)*100-100))</f>
        <v>10.192189245735349</v>
      </c>
      <c r="G22" s="88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0.78400221442269924</v>
      </c>
      <c r="J22" s="84"/>
      <c r="K22" s="84"/>
      <c r="L22" s="84"/>
    </row>
    <row r="23" spans="1:13">
      <c r="A23" s="92" t="s">
        <v>9</v>
      </c>
      <c r="B23" s="93">
        <f>IF(ISERROR(VLOOKUP($A$6,Україна!$A$3:$AC$200,13,0)),"–",VLOOKUP($A$6,Україна!$A$3:$AC$200,13,0))</f>
        <v>519654.01386110001</v>
      </c>
      <c r="C23" s="93">
        <f>IF(ISERROR(VLOOKUP($A$6,'Депозити ДГ'!$A$10:$S$200,14,0)),"–",VLOOKUP($A$6,'Депозити ДГ'!$A$10:$S$200,14,0))</f>
        <v>14055.55132293</v>
      </c>
      <c r="D23" s="94">
        <f t="shared" si="1"/>
        <v>2.7047902927748679</v>
      </c>
      <c r="E23" s="95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7.3861270832305479</v>
      </c>
      <c r="F23" s="95">
        <f ca="1">IF(ISERROR((C23/VLOOKUP(DATE(VLOOKUP($B$1,Years,1,0)-1,12,1),'Депозити ДГ'!$A$10:$S$200,14,0)*100-100)),"–",(C23/VLOOKUP(DATE(VLOOKUP($B$1,Years,1,0)-1,12,1),'Депозити ДГ'!$A$10:$S$200,14,0)*100-100))</f>
        <v>5.6328749287455793</v>
      </c>
      <c r="G23" s="95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0.79550774924879875</v>
      </c>
      <c r="J23" s="84"/>
      <c r="K23" s="84"/>
      <c r="L23" s="84"/>
    </row>
    <row r="24" spans="1:13">
      <c r="A24" s="101"/>
      <c r="B24" s="101"/>
      <c r="C24" s="102"/>
      <c r="D24" s="102"/>
      <c r="E24" s="103"/>
      <c r="F24" s="103"/>
      <c r="G24" s="67"/>
    </row>
    <row r="25" spans="1:13" s="1" customFormat="1" ht="26.25" customHeight="1">
      <c r="A25" s="182" t="s">
        <v>114</v>
      </c>
      <c r="B25" s="183"/>
      <c r="C25" s="183"/>
      <c r="D25" s="183"/>
      <c r="E25" s="184" t="s">
        <v>123</v>
      </c>
      <c r="F25" s="184"/>
      <c r="G25" s="185"/>
      <c r="J25" s="104"/>
      <c r="K25" s="104"/>
      <c r="L25" s="104"/>
      <c r="M25" s="64"/>
    </row>
    <row r="26" spans="1:13" s="1" customFormat="1" ht="27.75" customHeight="1">
      <c r="A26" s="182"/>
      <c r="B26" s="183"/>
      <c r="C26" s="183"/>
      <c r="D26" s="183"/>
      <c r="E26" s="114" t="s">
        <v>172</v>
      </c>
      <c r="F26" s="114" t="s">
        <v>173</v>
      </c>
      <c r="G26" s="117" t="s">
        <v>181</v>
      </c>
      <c r="J26" s="105"/>
      <c r="K26" s="105"/>
      <c r="L26" s="105"/>
      <c r="M26" s="64"/>
    </row>
    <row r="27" spans="1:13" ht="33" customHeight="1">
      <c r="A27" s="186" t="s">
        <v>124</v>
      </c>
      <c r="B27" s="186"/>
      <c r="C27" s="186"/>
      <c r="D27" s="186"/>
      <c r="E27" s="186"/>
      <c r="F27" s="186"/>
      <c r="G27" s="67"/>
    </row>
    <row r="28" spans="1:13">
      <c r="A28" s="85" t="s">
        <v>24</v>
      </c>
      <c r="B28" s="67"/>
      <c r="C28" s="67"/>
      <c r="D28" s="67"/>
      <c r="E28" s="88">
        <f>IF(ISERROR(VLOOKUP($A$6,Україна!$A$3:$AC$200,14,0)),"–",VLOOKUP($A$6,Україна!$A$3:$AC$200,14,0))</f>
        <v>13.732799999999999</v>
      </c>
      <c r="F28" s="88">
        <f>IF(ISERROR(VLOOKUP($A$6,'% ставки за кредитами НФК'!$A$10:$S$200,2,0)),"–",VLOOKUP($A$6,'% ставки за кредитами НФК'!$A$10:$S$200,2,0))</f>
        <v>16.002400000000002</v>
      </c>
      <c r="G28" s="88">
        <f>IF(ISERROR(IF(F28=0,"–",F28-E28)),"–",IF(F28=0,"–",F28-E28))</f>
        <v>2.2696000000000023</v>
      </c>
    </row>
    <row r="29" spans="1:13">
      <c r="A29" s="90" t="s">
        <v>17</v>
      </c>
      <c r="B29" s="67"/>
      <c r="C29" s="67"/>
      <c r="D29" s="67"/>
      <c r="E29" s="88">
        <f>IF(ISERROR(VLOOKUP($A$6,Україна!$A$3:$AC$200,15,0)),"–",VLOOKUP($A$6,Україна!$A$3:$AC$200,15,0))</f>
        <v>15.433999999999999</v>
      </c>
      <c r="F29" s="88">
        <f>IF(ISERROR(VLOOKUP($A$6,'% ставки за кредитами НФК'!$A$10:$S$200,8,0)),"–",VLOOKUP($A$6,'% ставки за кредитами НФК'!$A$10:$S$200,8,0))</f>
        <v>17.321100000000001</v>
      </c>
      <c r="G29" s="88">
        <f t="shared" ref="G29:G37" si="2">IF(ISERROR(IF(F29=0,"–",F29-E29)),"–",IF(F29=0,"–",F29-E29))</f>
        <v>1.887100000000002</v>
      </c>
    </row>
    <row r="30" spans="1:13">
      <c r="A30" s="106" t="s">
        <v>117</v>
      </c>
      <c r="B30" s="67"/>
      <c r="C30" s="67"/>
      <c r="D30" s="67"/>
      <c r="E30" s="88">
        <f>IF(ISERROR(VLOOKUP($A$6,Україна!$A$3:$AC$200,16,0)),"–",VLOOKUP($A$6,Україна!$A$3:$AC$200,16,0))</f>
        <v>15.046200000000001</v>
      </c>
      <c r="F30" s="88">
        <f>IF(ISERROR(VLOOKUP($A$6,'% ставки за кредитами НФК'!$A$10:$S$200,10,0)),"–",VLOOKUP($A$6,'% ставки за кредитами НФК'!$A$10:$S$200,10,0))</f>
        <v>17.257200000000001</v>
      </c>
      <c r="G30" s="88">
        <f t="shared" si="2"/>
        <v>2.2110000000000003</v>
      </c>
    </row>
    <row r="31" spans="1:13">
      <c r="A31" s="90" t="s">
        <v>9</v>
      </c>
      <c r="B31" s="67"/>
      <c r="C31" s="67"/>
      <c r="D31" s="67"/>
      <c r="E31" s="88">
        <f>IF(ISERROR(VLOOKUP($A$6,Україна!$A$3:$AC$200,17,0)),"–",VLOOKUP($A$6,Україна!$A$3:$AC$200,17,0))</f>
        <v>5.5198</v>
      </c>
      <c r="F31" s="88">
        <f>IF(ISERROR(VLOOKUP($A$6,'% ставки за кредитами НФК'!$A$10:$S$200,14,0)),"–",VLOOKUP($A$6,'% ставки за кредитами НФК'!$A$10:$S$200,14,0))</f>
        <v>6.5301</v>
      </c>
      <c r="G31" s="88">
        <f t="shared" si="2"/>
        <v>1.0103</v>
      </c>
    </row>
    <row r="32" spans="1:13">
      <c r="A32" s="106" t="s">
        <v>117</v>
      </c>
      <c r="B32" s="67"/>
      <c r="C32" s="67"/>
      <c r="D32" s="67"/>
      <c r="E32" s="88">
        <f>IF(ISERROR(VLOOKUP($A$6,Україна!$A$3:$AC$200,18,0)),"–",VLOOKUP($A$6,Україна!$A$3:$AC$200,18,0))</f>
        <v>5.5167999999999999</v>
      </c>
      <c r="F32" s="88">
        <f>IF(ISERROR(VLOOKUP($A$6,'% ставки за кредитами НФК'!$A$10:$S$200,16,0)),"–",VLOOKUP($A$6,'% ставки за кредитами НФК'!$A$10:$S$200,16,0))</f>
        <v>6.5301</v>
      </c>
      <c r="G32" s="88">
        <f t="shared" si="2"/>
        <v>1.0133000000000001</v>
      </c>
    </row>
    <row r="33" spans="1:13">
      <c r="A33" s="85" t="s">
        <v>199</v>
      </c>
      <c r="B33" s="67"/>
      <c r="C33" s="67"/>
      <c r="D33" s="67"/>
      <c r="E33" s="88">
        <f>IF(ISERROR(VLOOKUP($A$6,Україна!$A$3:$AC$200,19,0)),"–",VLOOKUP($A$6,Україна!$A$3:$AC$200,19,0))</f>
        <v>27.844200000000001</v>
      </c>
      <c r="F33" s="88">
        <f>IF(ISERROR(VLOOKUP($A$6,'% ставки за кредитами ДГ'!$A$10:$S$200,2,0)),"–",VLOOKUP($A$6,'% ставки за кредитами ДГ'!$A$10:$S$200,2,0))</f>
        <v>34.639200000000002</v>
      </c>
      <c r="G33" s="88">
        <f t="shared" si="2"/>
        <v>6.7950000000000017</v>
      </c>
    </row>
    <row r="34" spans="1:13">
      <c r="A34" s="90" t="s">
        <v>17</v>
      </c>
      <c r="B34" s="67"/>
      <c r="C34" s="67"/>
      <c r="D34" s="67"/>
      <c r="E34" s="88">
        <f>IF(ISERROR(VLOOKUP($A$6,Україна!$A$3:$AC$200,20,0)),"–",VLOOKUP($A$6,Україна!$A$3:$AC$200,20,0))</f>
        <v>27.852699999999999</v>
      </c>
      <c r="F34" s="88">
        <f>IF(ISERROR(VLOOKUP($A$6,'% ставки за кредитами ДГ'!$A$10:$S$200,8,0)),"–",VLOOKUP($A$6,'% ставки за кредитами ДГ'!$A$10:$S$200,8,0))</f>
        <v>34.640599999999999</v>
      </c>
      <c r="G34" s="88">
        <f t="shared" si="2"/>
        <v>6.7879000000000005</v>
      </c>
    </row>
    <row r="35" spans="1:13">
      <c r="A35" s="106" t="s">
        <v>117</v>
      </c>
      <c r="B35" s="67"/>
      <c r="C35" s="67"/>
      <c r="D35" s="67"/>
      <c r="E35" s="88">
        <f>IF(ISERROR(VLOOKUP($A$6,Україна!$A$3:$AC$200,21,0)),"–",VLOOKUP($A$6,Україна!$A$3:$AC$200,21,0))</f>
        <v>34.517899999999997</v>
      </c>
      <c r="F35" s="88">
        <f>IF(ISERROR(VLOOKUP($A$6,'% ставки за кредитами ДГ'!$A$10:$S$200,10,0)),"–",VLOOKUP($A$6,'% ставки за кредитами ДГ'!$A$10:$S$200,10,0))</f>
        <v>33.870600000000003</v>
      </c>
      <c r="G35" s="88">
        <f t="shared" si="2"/>
        <v>-0.64729999999999421</v>
      </c>
    </row>
    <row r="36" spans="1:13">
      <c r="A36" s="90" t="s">
        <v>9</v>
      </c>
      <c r="B36" s="67"/>
      <c r="C36" s="67"/>
      <c r="D36" s="67"/>
      <c r="E36" s="88">
        <f>IF(ISERROR(VLOOKUP($A$6,Україна!$A$3:$AC$200,22,0)),"–",VLOOKUP($A$6,Україна!$A$3:$AC$200,22,0))</f>
        <v>15.506600000000001</v>
      </c>
      <c r="F36" s="88">
        <f>IF(ISERROR(VLOOKUP($A$6,'% ставки за кредитами ДГ'!$A$10:$S$200,14,0)),"–",VLOOKUP($A$6,'% ставки за кредитами ДГ'!$A$10:$S$200,14,0))</f>
        <v>22.195699999999999</v>
      </c>
      <c r="G36" s="88">
        <f t="shared" si="2"/>
        <v>6.689099999999998</v>
      </c>
    </row>
    <row r="37" spans="1:13">
      <c r="A37" s="106" t="s">
        <v>117</v>
      </c>
      <c r="B37" s="67"/>
      <c r="C37" s="67"/>
      <c r="D37" s="67"/>
      <c r="E37" s="95">
        <f>IF(ISERROR(VLOOKUP($A$6,Україна!$A$3:$AC$200,23,0)),"–",VLOOKUP($A$6,Україна!$A$3:$AC$200,23,0))</f>
        <v>6.6715</v>
      </c>
      <c r="F37" s="95">
        <f>IF(ISERROR(VLOOKUP($A$6,'% ставки за кредитами ДГ'!$A$10:$S$200,16,0)),"–",VLOOKUP($A$6,'% ставки за кредитами ДГ'!$A$10:$S$200,16,0))</f>
        <v>0</v>
      </c>
      <c r="G37" s="95" t="str">
        <f t="shared" si="2"/>
        <v>–</v>
      </c>
    </row>
    <row r="38" spans="1:13" ht="30.75" customHeight="1">
      <c r="A38" s="187" t="s">
        <v>125</v>
      </c>
      <c r="B38" s="187"/>
      <c r="C38" s="187"/>
      <c r="D38" s="187"/>
      <c r="E38" s="186"/>
      <c r="F38" s="186"/>
      <c r="G38" s="67"/>
    </row>
    <row r="39" spans="1:13">
      <c r="A39" s="85" t="s">
        <v>24</v>
      </c>
      <c r="B39" s="67"/>
      <c r="C39" s="67"/>
      <c r="D39" s="67"/>
      <c r="E39" s="88">
        <f>IF(ISERROR(VLOOKUP($A$6,Україна!$A$3:$AC$200,24,0)),"–",VLOOKUP($A$6,Україна!$A$3:$AC$200,24,0))</f>
        <v>9.2042000000000002</v>
      </c>
      <c r="F39" s="88">
        <f>IF(ISERROR(VLOOKUP($A$6,'% ставки за депозитами НФК'!$A$10:$P$200,2,0)),"–",VLOOKUP($A$6,'% ставки за депозитами НФК'!$A$10:$P$200,2,0))</f>
        <v>9.0077999999999996</v>
      </c>
      <c r="G39" s="88">
        <f>IF(ISERROR(IF(F39=0,"–",F39-E39)),"–",IF(F39=0,"–",F39-E39))</f>
        <v>-0.19640000000000057</v>
      </c>
    </row>
    <row r="40" spans="1:13">
      <c r="A40" s="90" t="s">
        <v>17</v>
      </c>
      <c r="B40" s="67"/>
      <c r="C40" s="67"/>
      <c r="D40" s="67"/>
      <c r="E40" s="88">
        <f>IF(ISERROR(VLOOKUP($A$6,Україна!$A$3:$AC$200,25,0)),"–",VLOOKUP($A$6,Україна!$A$3:$AC$200,25,0))</f>
        <v>10.309200000000001</v>
      </c>
      <c r="F40" s="88">
        <f>IF(ISERROR(VLOOKUP($A$6,'% ставки за депозитами НФК'!$A$10:$P$200,7,0)),"–",VLOOKUP($A$6,'% ставки за депозитами НФК'!$A$10:$P$200,7,0))</f>
        <v>9.9092000000000002</v>
      </c>
      <c r="G40" s="88">
        <f t="shared" ref="G40:G44" si="3">IF(ISERROR(IF(F40=0,"–",F40-E40)),"–",IF(F40=0,"–",F40-E40))</f>
        <v>-0.40000000000000036</v>
      </c>
    </row>
    <row r="41" spans="1:13">
      <c r="A41" s="90" t="s">
        <v>9</v>
      </c>
      <c r="B41" s="67"/>
      <c r="C41" s="67"/>
      <c r="D41" s="67"/>
      <c r="E41" s="88">
        <f>IF(ISERROR(VLOOKUP($A$6,Україна!$A$3:$AC$200,26,0)),"–",VLOOKUP($A$6,Україна!$A$3:$AC$200,26,0))</f>
        <v>0.56569999999999998</v>
      </c>
      <c r="F41" s="88">
        <f>IF(ISERROR(VLOOKUP($A$6,'% ставки за депозитами НФК'!$A$10:$P$200,12,0)),"–",VLOOKUP($A$6,'% ставки за депозитами НФК'!$A$10:$P$200,12,0))</f>
        <v>0.8679</v>
      </c>
      <c r="G41" s="88">
        <f t="shared" si="3"/>
        <v>0.30220000000000002</v>
      </c>
    </row>
    <row r="42" spans="1:13">
      <c r="A42" s="85" t="s">
        <v>199</v>
      </c>
      <c r="B42" s="67"/>
      <c r="C42" s="67"/>
      <c r="D42" s="67"/>
      <c r="E42" s="88">
        <f>IF(ISERROR(VLOOKUP($A$6,Україна!$A$3:$AC$200,27,0)),"–",VLOOKUP($A$6,Україна!$A$3:$AC$200,27,0))</f>
        <v>7.8045999999999998</v>
      </c>
      <c r="F42" s="88">
        <f>IF(ISERROR(VLOOKUP($A$6,'% ставки за депозитами ДГ'!$A$10:$P$200,2,0)),"–",VLOOKUP($A$6,'% ставки за депозитами ДГ'!$A$10:$P$200,2,0))</f>
        <v>8.8026</v>
      </c>
      <c r="G42" s="88">
        <f t="shared" si="3"/>
        <v>0.99800000000000022</v>
      </c>
    </row>
    <row r="43" spans="1:13">
      <c r="A43" s="91" t="s">
        <v>17</v>
      </c>
      <c r="B43" s="67"/>
      <c r="C43" s="67"/>
      <c r="D43" s="67"/>
      <c r="E43" s="88">
        <f>IF(ISERROR(VLOOKUP($A$6,Україна!$A$3:$AC$200,28,0)),"–",VLOOKUP($A$6,Україна!$A$3:$AC$200,28,0))</f>
        <v>10.314</v>
      </c>
      <c r="F43" s="88">
        <f>IF(ISERROR(VLOOKUP($A$6,'% ставки за депозитами ДГ'!$A$10:$P$200,7,0)),"–",VLOOKUP($A$6,'% ставки за депозитами ДГ'!$A$10:$P$200,7,0))</f>
        <v>11.427199999999999</v>
      </c>
      <c r="G43" s="88">
        <f t="shared" si="3"/>
        <v>1.1131999999999991</v>
      </c>
    </row>
    <row r="44" spans="1:13">
      <c r="A44" s="92" t="s">
        <v>9</v>
      </c>
      <c r="B44" s="107"/>
      <c r="C44" s="107"/>
      <c r="D44" s="107"/>
      <c r="E44" s="95">
        <f>IF(ISERROR(VLOOKUP($A$6,Україна!$A$3:$AC$200,29,0)),"–",VLOOKUP($A$6,Україна!$A$3:$AC$200,29,0))</f>
        <v>0.9355</v>
      </c>
      <c r="F44" s="95">
        <f>IF(ISERROR(VLOOKUP($A$6,'% ставки за депозитами ДГ'!$A$10:$P$200,12,0)),"–",VLOOKUP($A$6,'% ставки за депозитами ДГ'!$A$10:$P$200,12,0))</f>
        <v>0.77200000000000002</v>
      </c>
      <c r="G44" s="95">
        <f t="shared" si="3"/>
        <v>-0.16349999999999998</v>
      </c>
    </row>
    <row r="45" spans="1:13">
      <c r="A45" s="101"/>
      <c r="B45" s="101"/>
      <c r="C45" s="102"/>
      <c r="D45" s="102"/>
      <c r="E45" s="103"/>
      <c r="F45" s="103"/>
      <c r="G45" s="67"/>
    </row>
    <row r="46" spans="1:13" s="1" customFormat="1" ht="22.5" customHeight="1">
      <c r="A46" s="182" t="s">
        <v>114</v>
      </c>
      <c r="B46" s="183"/>
      <c r="C46" s="183"/>
      <c r="D46" s="183"/>
      <c r="E46" s="183"/>
      <c r="F46" s="183"/>
      <c r="G46" s="117" t="s">
        <v>173</v>
      </c>
      <c r="J46" s="104"/>
      <c r="K46" s="104"/>
      <c r="L46" s="104"/>
      <c r="M46" s="64"/>
    </row>
    <row r="47" spans="1:13">
      <c r="A47" s="108" t="s">
        <v>118</v>
      </c>
      <c r="B47" s="109"/>
      <c r="C47" s="110"/>
      <c r="D47" s="110"/>
      <c r="E47" s="103"/>
      <c r="F47" s="103"/>
      <c r="G47" s="67"/>
    </row>
    <row r="48" spans="1:13">
      <c r="A48" s="111" t="s">
        <v>113</v>
      </c>
      <c r="B48" s="111"/>
      <c r="C48" s="103"/>
      <c r="D48" s="103"/>
      <c r="E48" s="112"/>
      <c r="F48" s="67"/>
      <c r="G48" s="153">
        <f>IF(ISERROR(VLOOKUP($A$6,'Банки та філії'!$A$10:$C$200,2,0)),,VLOOKUP($A$6,'Банки та філії'!$A$10:$C$200,2,0))</f>
        <v>2</v>
      </c>
    </row>
    <row r="49" spans="1:7">
      <c r="A49" s="111" t="s">
        <v>62</v>
      </c>
      <c r="B49" s="111"/>
      <c r="C49" s="103"/>
      <c r="D49" s="103"/>
      <c r="E49" s="112"/>
      <c r="F49" s="152"/>
      <c r="G49" s="153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81" t="s">
        <v>190</v>
      </c>
      <c r="B51" s="181"/>
      <c r="C51" s="181"/>
      <c r="D51" s="181"/>
      <c r="E51" s="181"/>
      <c r="F51" s="181"/>
      <c r="G51" s="151">
        <f>IF(ISERROR(VLOOKUP($A$6,'Банки та філії'!$A$11:$D$200,4,0)),,VLOOKUP($A$6,'Банки та філії'!$A$11:$D$200,4,0))</f>
        <v>155</v>
      </c>
    </row>
    <row r="107" spans="20:31"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</row>
    <row r="108" spans="20:31"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</row>
    <row r="109" spans="20:31"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</row>
    <row r="110" spans="20:31"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</row>
    <row r="111" spans="20:31"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</row>
    <row r="112" spans="20:31"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</row>
    <row r="113" spans="20:31"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</row>
    <row r="114" spans="20:31"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</row>
    <row r="115" spans="20:31"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</row>
    <row r="116" spans="20:31"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</row>
    <row r="117" spans="20:31"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</row>
    <row r="118" spans="20:31"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</row>
    <row r="119" spans="20:31"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</row>
    <row r="120" spans="20:31"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</row>
    <row r="121" spans="20:31"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</row>
    <row r="122" spans="20:31"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</row>
    <row r="123" spans="20:31"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</row>
    <row r="124" spans="20:31"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</row>
    <row r="125" spans="20:31"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</row>
    <row r="126" spans="20:31"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</row>
    <row r="127" spans="20:31"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</row>
    <row r="128" spans="20:31"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</row>
    <row r="129" spans="20:31"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</row>
    <row r="130" spans="20:31"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</row>
    <row r="131" spans="20:31"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</row>
    <row r="132" spans="20:31"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</row>
    <row r="133" spans="20:31"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</row>
    <row r="134" spans="20:31"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</row>
    <row r="135" spans="20:31"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</row>
    <row r="136" spans="20:31"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</row>
    <row r="137" spans="20:31"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</row>
    <row r="138" spans="20:31"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</row>
    <row r="139" spans="20:31"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</row>
    <row r="140" spans="20:31"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</row>
    <row r="141" spans="20:31"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</row>
    <row r="142" spans="20:31"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</row>
    <row r="143" spans="20:31"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</row>
    <row r="144" spans="20:31"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</row>
    <row r="145" spans="20:31"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</row>
    <row r="146" spans="20:31"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</row>
    <row r="147" spans="20:31"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</row>
    <row r="148" spans="20:31"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</row>
    <row r="149" spans="20:31"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</row>
    <row r="150" spans="20:31"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</row>
    <row r="151" spans="20:31"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</row>
    <row r="152" spans="20:31"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</row>
    <row r="153" spans="20:31"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</row>
    <row r="154" spans="20:31"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</row>
    <row r="155" spans="20:31"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</row>
    <row r="156" spans="20:31"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</row>
    <row r="157" spans="20:31"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</row>
    <row r="158" spans="20:31"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</row>
    <row r="159" spans="20:31"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</row>
    <row r="160" spans="20:31"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</row>
    <row r="161" spans="20:31"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</row>
    <row r="162" spans="20:31"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</row>
    <row r="163" spans="20:31"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</row>
    <row r="164" spans="20:31"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</row>
    <row r="165" spans="20:31"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</row>
    <row r="166" spans="20:31"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</row>
    <row r="167" spans="20:31"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</row>
    <row r="168" spans="20:31"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</row>
    <row r="169" spans="20:31"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</row>
    <row r="170" spans="20:31"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</row>
    <row r="171" spans="20:31"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0:31"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</row>
    <row r="173" spans="20:31"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</row>
    <row r="174" spans="20:31"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</row>
    <row r="175" spans="20:31"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</row>
    <row r="176" spans="20:31"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</row>
    <row r="177" spans="20:31"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</row>
    <row r="178" spans="20:31"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</row>
    <row r="179" spans="20:31"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</row>
    <row r="180" spans="20:31"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0:31"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</row>
    <row r="182" spans="20:31"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</row>
    <row r="183" spans="20:31"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</row>
    <row r="184" spans="20:31"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</row>
    <row r="185" spans="20:31"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</row>
    <row r="186" spans="20:31"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</row>
    <row r="187" spans="20:31"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</row>
    <row r="188" spans="20:31"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</row>
    <row r="189" spans="20:31"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25:D26"/>
    <mergeCell ref="E25:G25"/>
    <mergeCell ref="A27:F27"/>
    <mergeCell ref="A38:F38"/>
    <mergeCell ref="A46:F46"/>
    <mergeCell ref="A3:G3"/>
    <mergeCell ref="A4:G4"/>
    <mergeCell ref="A5:G5"/>
    <mergeCell ref="A6:G6"/>
    <mergeCell ref="A8:A9"/>
    <mergeCell ref="B8:D8"/>
    <mergeCell ref="E8:G8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0" t="s">
        <v>131</v>
      </c>
    </row>
    <row r="2" spans="1:16" ht="6" customHeight="1"/>
    <row r="3" spans="1:16">
      <c r="A3" s="115" t="s">
        <v>191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130</v>
      </c>
    </row>
    <row r="5" spans="1:16">
      <c r="A5" s="19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265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23">
        <v>1</v>
      </c>
      <c r="B9" s="146">
        <v>2</v>
      </c>
      <c r="C9" s="23">
        <v>3</v>
      </c>
      <c r="D9" s="146">
        <v>4</v>
      </c>
      <c r="E9" s="146">
        <v>5</v>
      </c>
    </row>
    <row r="10" spans="1:16" s="1" customFormat="1">
      <c r="A10" s="161">
        <v>2</v>
      </c>
      <c r="B10" s="163" t="s">
        <v>201</v>
      </c>
      <c r="C10" s="162">
        <v>322313</v>
      </c>
      <c r="D10" s="162">
        <v>37</v>
      </c>
      <c r="E10" s="162">
        <v>1</v>
      </c>
    </row>
    <row r="11" spans="1:16" s="1" customFormat="1">
      <c r="A11" s="161">
        <v>6</v>
      </c>
      <c r="B11" s="163" t="s">
        <v>202</v>
      </c>
      <c r="C11" s="162">
        <v>300465</v>
      </c>
      <c r="D11" s="162">
        <v>1142</v>
      </c>
      <c r="E11" s="162">
        <v>27</v>
      </c>
    </row>
    <row r="12" spans="1:16" s="1" customFormat="1">
      <c r="A12" s="161">
        <v>29</v>
      </c>
      <c r="B12" s="163" t="s">
        <v>218</v>
      </c>
      <c r="C12" s="162">
        <v>300119</v>
      </c>
      <c r="D12" s="162">
        <v>32</v>
      </c>
      <c r="E12" s="162">
        <v>1</v>
      </c>
    </row>
    <row r="13" spans="1:16" s="1" customFormat="1">
      <c r="A13" s="161">
        <v>36</v>
      </c>
      <c r="B13" s="163" t="s">
        <v>261</v>
      </c>
      <c r="C13" s="162">
        <v>300335</v>
      </c>
      <c r="D13" s="162">
        <v>321</v>
      </c>
      <c r="E13" s="162">
        <v>6</v>
      </c>
    </row>
    <row r="14" spans="1:16" s="1" customFormat="1">
      <c r="A14" s="161">
        <v>43</v>
      </c>
      <c r="B14" s="163" t="s">
        <v>203</v>
      </c>
      <c r="C14" s="162">
        <v>320940</v>
      </c>
      <c r="D14" s="162">
        <v>3</v>
      </c>
      <c r="E14" s="162">
        <v>0</v>
      </c>
    </row>
    <row r="15" spans="1:16" s="1" customFormat="1">
      <c r="A15" s="161">
        <v>46</v>
      </c>
      <c r="B15" s="163" t="s">
        <v>254</v>
      </c>
      <c r="C15" s="162">
        <v>305299</v>
      </c>
      <c r="D15" s="162">
        <v>1096</v>
      </c>
      <c r="E15" s="162">
        <v>33</v>
      </c>
    </row>
    <row r="16" spans="1:16" s="1" customFormat="1">
      <c r="A16" s="161">
        <v>49</v>
      </c>
      <c r="B16" s="163" t="s">
        <v>204</v>
      </c>
      <c r="C16" s="162">
        <v>353100</v>
      </c>
      <c r="D16" s="162">
        <v>14</v>
      </c>
      <c r="E16" s="162">
        <v>0</v>
      </c>
    </row>
    <row r="17" spans="1:5" s="1" customFormat="1">
      <c r="A17" s="161">
        <v>62</v>
      </c>
      <c r="B17" s="163" t="s">
        <v>205</v>
      </c>
      <c r="C17" s="162">
        <v>339500</v>
      </c>
      <c r="D17" s="162">
        <v>92</v>
      </c>
      <c r="E17" s="162">
        <v>5</v>
      </c>
    </row>
    <row r="18" spans="1:5" s="1" customFormat="1">
      <c r="A18" s="161">
        <v>72</v>
      </c>
      <c r="B18" s="163" t="s">
        <v>230</v>
      </c>
      <c r="C18" s="162">
        <v>334840</v>
      </c>
      <c r="D18" s="162">
        <v>1</v>
      </c>
      <c r="E18" s="162">
        <v>0</v>
      </c>
    </row>
    <row r="19" spans="1:5" s="1" customFormat="1">
      <c r="A19" s="161">
        <v>88</v>
      </c>
      <c r="B19" s="163" t="s">
        <v>248</v>
      </c>
      <c r="C19" s="162">
        <v>325365</v>
      </c>
      <c r="D19" s="162">
        <v>65</v>
      </c>
      <c r="E19" s="162">
        <v>1</v>
      </c>
    </row>
    <row r="20" spans="1:5" s="1" customFormat="1">
      <c r="A20" s="161">
        <v>91</v>
      </c>
      <c r="B20" s="163" t="s">
        <v>253</v>
      </c>
      <c r="C20" s="162">
        <v>325268</v>
      </c>
      <c r="D20" s="162">
        <v>21</v>
      </c>
      <c r="E20" s="162">
        <v>0</v>
      </c>
    </row>
    <row r="21" spans="1:5" s="1" customFormat="1">
      <c r="A21" s="161">
        <v>95</v>
      </c>
      <c r="B21" s="163" t="s">
        <v>249</v>
      </c>
      <c r="C21" s="162">
        <v>325990</v>
      </c>
      <c r="D21" s="162">
        <v>9</v>
      </c>
      <c r="E21" s="162">
        <v>0</v>
      </c>
    </row>
    <row r="22" spans="1:5" s="1" customFormat="1">
      <c r="A22" s="161">
        <v>96</v>
      </c>
      <c r="B22" s="163" t="s">
        <v>231</v>
      </c>
      <c r="C22" s="162">
        <v>307770</v>
      </c>
      <c r="D22" s="162">
        <v>198</v>
      </c>
      <c r="E22" s="162">
        <v>10</v>
      </c>
    </row>
    <row r="23" spans="1:5" s="1" customFormat="1">
      <c r="A23" s="161">
        <v>101</v>
      </c>
      <c r="B23" s="163" t="s">
        <v>206</v>
      </c>
      <c r="C23" s="162">
        <v>313849</v>
      </c>
      <c r="D23" s="162">
        <v>24</v>
      </c>
      <c r="E23" s="162">
        <v>4</v>
      </c>
    </row>
    <row r="24" spans="1:5" s="1" customFormat="1">
      <c r="A24" s="161">
        <v>105</v>
      </c>
      <c r="B24" s="163" t="s">
        <v>216</v>
      </c>
      <c r="C24" s="162">
        <v>328168</v>
      </c>
      <c r="D24" s="162">
        <v>43</v>
      </c>
      <c r="E24" s="162">
        <v>1</v>
      </c>
    </row>
    <row r="25" spans="1:5" s="1" customFormat="1" ht="15" customHeight="1">
      <c r="A25" s="161">
        <v>106</v>
      </c>
      <c r="B25" s="163" t="s">
        <v>207</v>
      </c>
      <c r="C25" s="162">
        <v>328209</v>
      </c>
      <c r="D25" s="162">
        <v>37</v>
      </c>
      <c r="E25" s="162">
        <v>1</v>
      </c>
    </row>
    <row r="26" spans="1:5" s="1" customFormat="1">
      <c r="A26" s="161">
        <v>113</v>
      </c>
      <c r="B26" s="163" t="s">
        <v>219</v>
      </c>
      <c r="C26" s="162">
        <v>331489</v>
      </c>
      <c r="D26" s="162">
        <v>72</v>
      </c>
      <c r="E26" s="162">
        <v>1</v>
      </c>
    </row>
    <row r="27" spans="1:5" s="1" customFormat="1">
      <c r="A27" s="161">
        <v>115</v>
      </c>
      <c r="B27" s="163" t="s">
        <v>237</v>
      </c>
      <c r="C27" s="162">
        <v>334851</v>
      </c>
      <c r="D27" s="162">
        <v>220</v>
      </c>
      <c r="E27" s="162">
        <v>16</v>
      </c>
    </row>
    <row r="28" spans="1:5" s="1" customFormat="1">
      <c r="A28" s="161">
        <v>123</v>
      </c>
      <c r="B28" s="163" t="s">
        <v>232</v>
      </c>
      <c r="C28" s="162">
        <v>351607</v>
      </c>
      <c r="D28" s="162">
        <v>17</v>
      </c>
      <c r="E28" s="162">
        <v>0</v>
      </c>
    </row>
    <row r="29" spans="1:5" s="1" customFormat="1">
      <c r="A29" s="161">
        <v>128</v>
      </c>
      <c r="B29" s="163" t="s">
        <v>220</v>
      </c>
      <c r="C29" s="162">
        <v>351254</v>
      </c>
      <c r="D29" s="162">
        <v>3</v>
      </c>
      <c r="E29" s="162">
        <v>0</v>
      </c>
    </row>
    <row r="30" spans="1:5" s="1" customFormat="1">
      <c r="A30" s="161">
        <v>129</v>
      </c>
      <c r="B30" s="163" t="s">
        <v>233</v>
      </c>
      <c r="C30" s="162">
        <v>321723</v>
      </c>
      <c r="D30" s="162">
        <v>1</v>
      </c>
      <c r="E30" s="162">
        <v>0</v>
      </c>
    </row>
    <row r="31" spans="1:5" s="1" customFormat="1">
      <c r="A31" s="161">
        <v>133</v>
      </c>
      <c r="B31" s="163" t="s">
        <v>221</v>
      </c>
      <c r="C31" s="162">
        <v>353489</v>
      </c>
      <c r="D31" s="162">
        <v>51</v>
      </c>
      <c r="E31" s="162">
        <v>0</v>
      </c>
    </row>
    <row r="32" spans="1:5" s="1" customFormat="1">
      <c r="A32" s="161">
        <v>136</v>
      </c>
      <c r="B32" s="163" t="s">
        <v>238</v>
      </c>
      <c r="C32" s="162">
        <v>351005</v>
      </c>
      <c r="D32" s="162">
        <v>218</v>
      </c>
      <c r="E32" s="162">
        <v>6</v>
      </c>
    </row>
    <row r="33" spans="1:5" s="1" customFormat="1">
      <c r="A33" s="161">
        <v>142</v>
      </c>
      <c r="B33" s="163" t="s">
        <v>239</v>
      </c>
      <c r="C33" s="162">
        <v>336310</v>
      </c>
      <c r="D33" s="162">
        <v>72</v>
      </c>
      <c r="E33" s="162">
        <v>2</v>
      </c>
    </row>
    <row r="34" spans="1:5" s="1" customFormat="1">
      <c r="A34" s="161">
        <v>146</v>
      </c>
      <c r="B34" s="163" t="s">
        <v>258</v>
      </c>
      <c r="C34" s="162">
        <v>320371</v>
      </c>
      <c r="D34" s="162">
        <v>12</v>
      </c>
      <c r="E34" s="162">
        <v>0</v>
      </c>
    </row>
    <row r="35" spans="1:5" s="1" customFormat="1">
      <c r="A35" s="161">
        <v>153</v>
      </c>
      <c r="B35" s="163" t="s">
        <v>222</v>
      </c>
      <c r="C35" s="162">
        <v>380838</v>
      </c>
      <c r="D35" s="162">
        <v>39</v>
      </c>
      <c r="E35" s="162">
        <v>0</v>
      </c>
    </row>
    <row r="36" spans="1:5" s="1" customFormat="1">
      <c r="A36" s="161">
        <v>171</v>
      </c>
      <c r="B36" s="163" t="s">
        <v>250</v>
      </c>
      <c r="C36" s="162">
        <v>300614</v>
      </c>
      <c r="D36" s="162">
        <v>125</v>
      </c>
      <c r="E36" s="162">
        <v>4</v>
      </c>
    </row>
    <row r="37" spans="1:5" s="1" customFormat="1">
      <c r="A37" s="161">
        <v>205</v>
      </c>
      <c r="B37" s="163" t="s">
        <v>208</v>
      </c>
      <c r="C37" s="162">
        <v>313582</v>
      </c>
      <c r="D37" s="162">
        <v>21</v>
      </c>
      <c r="E37" s="162">
        <v>7</v>
      </c>
    </row>
    <row r="38" spans="1:5" s="1" customFormat="1">
      <c r="A38" s="161">
        <v>231</v>
      </c>
      <c r="B38" s="163" t="s">
        <v>234</v>
      </c>
      <c r="C38" s="162">
        <v>322539</v>
      </c>
      <c r="D38" s="162">
        <v>19</v>
      </c>
      <c r="E38" s="162">
        <v>1</v>
      </c>
    </row>
    <row r="39" spans="1:5" s="1" customFormat="1">
      <c r="A39" s="161">
        <v>240</v>
      </c>
      <c r="B39" s="163" t="s">
        <v>259</v>
      </c>
      <c r="C39" s="162">
        <v>322540</v>
      </c>
      <c r="D39" s="162">
        <v>43</v>
      </c>
      <c r="E39" s="162">
        <v>1</v>
      </c>
    </row>
    <row r="40" spans="1:5" s="1" customFormat="1">
      <c r="A40" s="161">
        <v>242</v>
      </c>
      <c r="B40" s="163" t="s">
        <v>251</v>
      </c>
      <c r="C40" s="162">
        <v>322001</v>
      </c>
      <c r="D40" s="162">
        <v>13</v>
      </c>
      <c r="E40" s="162">
        <v>0</v>
      </c>
    </row>
    <row r="41" spans="1:5" s="1" customFormat="1">
      <c r="A41" s="161">
        <v>251</v>
      </c>
      <c r="B41" s="163" t="s">
        <v>209</v>
      </c>
      <c r="C41" s="162">
        <v>300658</v>
      </c>
      <c r="D41" s="162">
        <v>14</v>
      </c>
      <c r="E41" s="162">
        <v>0</v>
      </c>
    </row>
    <row r="42" spans="1:5" s="1" customFormat="1">
      <c r="A42" s="161">
        <v>270</v>
      </c>
      <c r="B42" s="163" t="s">
        <v>235</v>
      </c>
      <c r="C42" s="162">
        <v>305749</v>
      </c>
      <c r="D42" s="162">
        <v>34</v>
      </c>
      <c r="E42" s="162">
        <v>1</v>
      </c>
    </row>
    <row r="43" spans="1:5" s="1" customFormat="1">
      <c r="A43" s="161">
        <v>272</v>
      </c>
      <c r="B43" s="163" t="s">
        <v>260</v>
      </c>
      <c r="C43" s="162">
        <v>300346</v>
      </c>
      <c r="D43" s="162">
        <v>137</v>
      </c>
      <c r="E43" s="162">
        <v>5</v>
      </c>
    </row>
    <row r="44" spans="1:5" s="1" customFormat="1">
      <c r="A44" s="161">
        <v>274</v>
      </c>
      <c r="B44" s="163" t="s">
        <v>210</v>
      </c>
      <c r="C44" s="162">
        <v>320478</v>
      </c>
      <c r="D44" s="162">
        <v>210</v>
      </c>
      <c r="E44" s="162">
        <v>6</v>
      </c>
    </row>
    <row r="45" spans="1:5" s="1" customFormat="1">
      <c r="A45" s="161">
        <v>286</v>
      </c>
      <c r="B45" s="163" t="s">
        <v>240</v>
      </c>
      <c r="C45" s="162">
        <v>306500</v>
      </c>
      <c r="D45" s="162">
        <v>30</v>
      </c>
      <c r="E45" s="162">
        <v>2</v>
      </c>
    </row>
    <row r="46" spans="1:5" s="1" customFormat="1">
      <c r="A46" s="161">
        <v>288</v>
      </c>
      <c r="B46" s="163" t="s">
        <v>211</v>
      </c>
      <c r="C46" s="162">
        <v>300647</v>
      </c>
      <c r="D46" s="162">
        <v>4</v>
      </c>
      <c r="E46" s="162">
        <v>0</v>
      </c>
    </row>
    <row r="47" spans="1:5" s="1" customFormat="1">
      <c r="A47" s="161">
        <v>290</v>
      </c>
      <c r="B47" s="163" t="s">
        <v>223</v>
      </c>
      <c r="C47" s="162">
        <v>300506</v>
      </c>
      <c r="D47" s="162">
        <v>10</v>
      </c>
      <c r="E47" s="162">
        <v>0</v>
      </c>
    </row>
    <row r="48" spans="1:5" s="1" customFormat="1">
      <c r="A48" s="161">
        <v>295</v>
      </c>
      <c r="B48" s="163" t="s">
        <v>241</v>
      </c>
      <c r="C48" s="162">
        <v>300539</v>
      </c>
      <c r="D48" s="162">
        <v>0</v>
      </c>
      <c r="E48" s="162">
        <v>0</v>
      </c>
    </row>
    <row r="49" spans="1:5" s="1" customFormat="1">
      <c r="A49" s="161">
        <v>296</v>
      </c>
      <c r="B49" s="163" t="s">
        <v>212</v>
      </c>
      <c r="C49" s="162">
        <v>300528</v>
      </c>
      <c r="D49" s="162">
        <v>69</v>
      </c>
      <c r="E49" s="162">
        <v>2</v>
      </c>
    </row>
    <row r="50" spans="1:5" s="1" customFormat="1">
      <c r="A50" s="161">
        <v>297</v>
      </c>
      <c r="B50" s="163" t="s">
        <v>224</v>
      </c>
      <c r="C50" s="162">
        <v>300584</v>
      </c>
      <c r="D50" s="162">
        <v>0</v>
      </c>
      <c r="E50" s="162">
        <v>0</v>
      </c>
    </row>
    <row r="51" spans="1:5" s="1" customFormat="1">
      <c r="A51" s="161">
        <v>298</v>
      </c>
      <c r="B51" s="163" t="s">
        <v>213</v>
      </c>
      <c r="C51" s="162">
        <v>320984</v>
      </c>
      <c r="D51" s="162">
        <v>4</v>
      </c>
      <c r="E51" s="162">
        <v>0</v>
      </c>
    </row>
    <row r="52" spans="1:5" s="1" customFormat="1">
      <c r="A52" s="161">
        <v>305</v>
      </c>
      <c r="B52" s="163" t="s">
        <v>266</v>
      </c>
      <c r="C52" s="162">
        <v>307123</v>
      </c>
      <c r="D52" s="162">
        <v>33</v>
      </c>
      <c r="E52" s="162">
        <v>1</v>
      </c>
    </row>
    <row r="53" spans="1:5" s="1" customFormat="1">
      <c r="A53" s="161">
        <v>311</v>
      </c>
      <c r="B53" s="163" t="s">
        <v>242</v>
      </c>
      <c r="C53" s="162">
        <v>380106</v>
      </c>
      <c r="D53" s="162">
        <v>0</v>
      </c>
      <c r="E53" s="162">
        <v>0</v>
      </c>
    </row>
    <row r="54" spans="1:5" s="1" customFormat="1">
      <c r="A54" s="161">
        <v>313</v>
      </c>
      <c r="B54" s="163" t="s">
        <v>267</v>
      </c>
      <c r="C54" s="162">
        <v>380883</v>
      </c>
      <c r="D54" s="162">
        <v>0</v>
      </c>
      <c r="E54" s="162">
        <v>0</v>
      </c>
    </row>
    <row r="55" spans="1:5" s="1" customFormat="1">
      <c r="A55" s="161">
        <v>320</v>
      </c>
      <c r="B55" s="163" t="s">
        <v>263</v>
      </c>
      <c r="C55" s="162">
        <v>380281</v>
      </c>
      <c r="D55" s="162">
        <v>29</v>
      </c>
      <c r="E55" s="162">
        <v>1</v>
      </c>
    </row>
    <row r="56" spans="1:5" s="1" customFormat="1">
      <c r="A56" s="161">
        <v>329</v>
      </c>
      <c r="B56" s="163" t="s">
        <v>264</v>
      </c>
      <c r="C56" s="162">
        <v>380366</v>
      </c>
      <c r="D56" s="162">
        <v>1</v>
      </c>
      <c r="E56" s="162">
        <v>0</v>
      </c>
    </row>
    <row r="57" spans="1:5" s="1" customFormat="1">
      <c r="A57" s="161">
        <v>331</v>
      </c>
      <c r="B57" s="163" t="s">
        <v>243</v>
      </c>
      <c r="C57" s="162">
        <v>380441</v>
      </c>
      <c r="D57" s="162">
        <v>0</v>
      </c>
      <c r="E57" s="162">
        <v>0</v>
      </c>
    </row>
    <row r="58" spans="1:5" s="1" customFormat="1">
      <c r="A58" s="161">
        <v>381</v>
      </c>
      <c r="B58" s="163" t="s">
        <v>225</v>
      </c>
      <c r="C58" s="162">
        <v>313009</v>
      </c>
      <c r="D58" s="162">
        <v>7</v>
      </c>
      <c r="E58" s="162">
        <v>2</v>
      </c>
    </row>
    <row r="59" spans="1:5" s="1" customFormat="1">
      <c r="A59" s="161">
        <v>386</v>
      </c>
      <c r="B59" s="163" t="s">
        <v>252</v>
      </c>
      <c r="C59" s="162">
        <v>380526</v>
      </c>
      <c r="D59" s="162">
        <v>30</v>
      </c>
      <c r="E59" s="162">
        <v>1</v>
      </c>
    </row>
    <row r="60" spans="1:5" s="1" customFormat="1">
      <c r="A60" s="161">
        <v>387</v>
      </c>
      <c r="B60" s="163" t="s">
        <v>268</v>
      </c>
      <c r="C60" s="162">
        <v>380548</v>
      </c>
      <c r="D60" s="162">
        <v>6</v>
      </c>
      <c r="E60" s="162">
        <v>0</v>
      </c>
    </row>
    <row r="61" spans="1:5" s="1" customFormat="1">
      <c r="A61" s="161">
        <v>389</v>
      </c>
      <c r="B61" s="163" t="s">
        <v>226</v>
      </c>
      <c r="C61" s="162">
        <v>380582</v>
      </c>
      <c r="D61" s="162">
        <v>13</v>
      </c>
      <c r="E61" s="162">
        <v>0</v>
      </c>
    </row>
    <row r="62" spans="1:5" s="1" customFormat="1">
      <c r="A62" s="161">
        <v>392</v>
      </c>
      <c r="B62" s="163" t="s">
        <v>214</v>
      </c>
      <c r="C62" s="162">
        <v>380634</v>
      </c>
      <c r="D62" s="162">
        <v>163</v>
      </c>
      <c r="E62" s="162">
        <v>5</v>
      </c>
    </row>
    <row r="63" spans="1:5" s="1" customFormat="1">
      <c r="A63" s="161">
        <v>394</v>
      </c>
      <c r="B63" s="163" t="s">
        <v>244</v>
      </c>
      <c r="C63" s="162">
        <v>380645</v>
      </c>
      <c r="D63" s="162">
        <v>5</v>
      </c>
      <c r="E63" s="162">
        <v>0</v>
      </c>
    </row>
    <row r="64" spans="1:5" s="1" customFormat="1">
      <c r="A64" s="161">
        <v>395</v>
      </c>
      <c r="B64" s="163" t="s">
        <v>236</v>
      </c>
      <c r="C64" s="162">
        <v>377090</v>
      </c>
      <c r="D64" s="162">
        <v>5</v>
      </c>
      <c r="E64" s="162">
        <v>0</v>
      </c>
    </row>
    <row r="65" spans="1:5" s="1" customFormat="1">
      <c r="A65" s="161">
        <v>407</v>
      </c>
      <c r="B65" s="163" t="s">
        <v>245</v>
      </c>
      <c r="C65" s="162">
        <v>380731</v>
      </c>
      <c r="D65" s="162">
        <v>0</v>
      </c>
      <c r="E65" s="162">
        <v>0</v>
      </c>
    </row>
    <row r="66" spans="1:5" s="1" customFormat="1">
      <c r="A66" s="161">
        <v>455</v>
      </c>
      <c r="B66" s="163" t="s">
        <v>246</v>
      </c>
      <c r="C66" s="162">
        <v>380797</v>
      </c>
      <c r="D66" s="162">
        <v>0</v>
      </c>
      <c r="E66" s="162">
        <v>0</v>
      </c>
    </row>
    <row r="67" spans="1:5" s="1" customFormat="1">
      <c r="A67" s="161">
        <v>553</v>
      </c>
      <c r="B67" s="163" t="s">
        <v>217</v>
      </c>
      <c r="C67" s="162">
        <v>380946</v>
      </c>
      <c r="D67" s="162">
        <v>0</v>
      </c>
      <c r="E67" s="162">
        <v>0</v>
      </c>
    </row>
    <row r="68" spans="1:5" s="1" customFormat="1">
      <c r="A68" s="161">
        <v>694</v>
      </c>
      <c r="B68" s="163" t="s">
        <v>227</v>
      </c>
      <c r="C68" s="162">
        <v>339050</v>
      </c>
      <c r="D68" s="162">
        <v>35</v>
      </c>
      <c r="E68" s="162">
        <v>1</v>
      </c>
    </row>
    <row r="69" spans="1:5" s="1" customFormat="1">
      <c r="A69" s="161">
        <v>774</v>
      </c>
      <c r="B69" s="163" t="s">
        <v>247</v>
      </c>
      <c r="C69" s="162">
        <v>339072</v>
      </c>
      <c r="D69" s="162">
        <v>13</v>
      </c>
      <c r="E69" s="162">
        <v>0</v>
      </c>
    </row>
    <row r="70" spans="1:5" s="1" customFormat="1">
      <c r="A70" s="161"/>
      <c r="B70" s="169" t="s">
        <v>262</v>
      </c>
      <c r="C70" s="170"/>
      <c r="D70" s="170">
        <v>4913</v>
      </c>
      <c r="E70" s="170">
        <v>155</v>
      </c>
    </row>
    <row r="71" spans="1:5" s="1" customFormat="1">
      <c r="A71" s="161"/>
      <c r="B71" s="169"/>
      <c r="C71" s="170"/>
      <c r="D71" s="170"/>
      <c r="E71" s="170"/>
    </row>
    <row r="72" spans="1:5" s="1" customFormat="1">
      <c r="A72" s="161"/>
      <c r="B72" s="163"/>
      <c r="C72" s="162"/>
      <c r="D72" s="162"/>
      <c r="E72" s="162"/>
    </row>
    <row r="73" spans="1:5" s="1" customFormat="1">
      <c r="A73" s="161"/>
      <c r="B73" s="163"/>
      <c r="C73" s="162"/>
      <c r="D73" s="162"/>
      <c r="E73" s="162"/>
    </row>
    <row r="74" spans="1:5" s="1" customFormat="1">
      <c r="A74" s="161"/>
      <c r="B74" s="163"/>
      <c r="C74" s="162"/>
      <c r="D74" s="162"/>
      <c r="E74" s="162"/>
    </row>
    <row r="75" spans="1:5" s="1" customFormat="1">
      <c r="A75" s="161"/>
      <c r="B75" s="163"/>
      <c r="C75" s="162"/>
      <c r="D75" s="162"/>
      <c r="E75" s="162"/>
    </row>
    <row r="76" spans="1:5" s="1" customFormat="1">
      <c r="A76" s="161"/>
      <c r="B76" s="163"/>
      <c r="C76" s="162"/>
      <c r="D76" s="162"/>
      <c r="E76" s="162"/>
    </row>
    <row r="77" spans="1:5" s="1" customFormat="1">
      <c r="A77" s="161"/>
      <c r="B77" s="156"/>
      <c r="C77" s="162"/>
      <c r="D77" s="162"/>
      <c r="E77" s="162"/>
    </row>
    <row r="78" spans="1:5" s="1" customFormat="1">
      <c r="A78" s="161"/>
      <c r="B78" s="163"/>
      <c r="C78" s="162"/>
      <c r="D78" s="162"/>
      <c r="E78" s="162"/>
    </row>
    <row r="79" spans="1:5" s="1" customFormat="1">
      <c r="A79" s="161"/>
      <c r="C79" s="162"/>
      <c r="D79" s="162"/>
      <c r="E79" s="162"/>
    </row>
    <row r="80" spans="1:5" s="1" customFormat="1">
      <c r="A80" s="161"/>
      <c r="C80" s="156"/>
      <c r="D80" s="162"/>
      <c r="E80" s="162"/>
    </row>
    <row r="81" spans="1:5" s="1" customFormat="1">
      <c r="A81" s="161"/>
      <c r="B81" s="163"/>
      <c r="C81" s="162"/>
      <c r="D81" s="162"/>
      <c r="E81" s="162"/>
    </row>
    <row r="82" spans="1:5" s="1" customFormat="1">
      <c r="A82" s="161"/>
      <c r="B82" s="163"/>
      <c r="C82" s="162"/>
      <c r="D82" s="162"/>
      <c r="E82" s="162"/>
    </row>
    <row r="83" spans="1:5" s="1" customFormat="1">
      <c r="A83" s="161"/>
      <c r="B83" s="163"/>
      <c r="C83" s="162"/>
      <c r="D83" s="162"/>
      <c r="E83" s="162"/>
    </row>
    <row r="84" spans="1:5" s="1" customFormat="1">
      <c r="A84" s="161"/>
      <c r="B84" s="163"/>
      <c r="C84" s="162"/>
      <c r="D84" s="162"/>
      <c r="E84" s="162"/>
    </row>
    <row r="85" spans="1:5" s="1" customFormat="1">
      <c r="A85" s="161"/>
      <c r="B85" s="163"/>
      <c r="C85" s="162"/>
      <c r="D85" s="162"/>
      <c r="E85" s="162"/>
    </row>
    <row r="86" spans="1:5" s="1" customFormat="1">
      <c r="A86" s="161"/>
      <c r="B86" s="164"/>
      <c r="C86" s="162"/>
      <c r="D86" s="162"/>
      <c r="E86" s="162"/>
    </row>
    <row r="87" spans="1:5" s="1" customFormat="1">
      <c r="A87" s="161"/>
      <c r="B87" s="164"/>
      <c r="C87" s="162"/>
      <c r="D87" s="162"/>
      <c r="E87" s="162"/>
    </row>
    <row r="88" spans="1:5" s="1" customFormat="1">
      <c r="A88" s="161"/>
      <c r="B88" s="164"/>
      <c r="C88" s="162"/>
      <c r="D88" s="162"/>
      <c r="E88" s="162"/>
    </row>
    <row r="89" spans="1:5" s="1" customFormat="1">
      <c r="A89" s="156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1" customWidth="1"/>
    <col min="2" max="29" width="8.88671875" style="11" customWidth="1"/>
    <col min="30" max="16384" width="9.109375" style="11"/>
  </cols>
  <sheetData>
    <row r="1" spans="1:32">
      <c r="A1" s="27" t="s">
        <v>131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132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133</v>
      </c>
      <c r="Y3" s="266"/>
      <c r="Z3" s="266"/>
      <c r="AA3" s="266"/>
      <c r="AB3" s="266"/>
      <c r="AC3" s="266"/>
    </row>
    <row r="4" spans="1:32" s="13" customFormat="1" ht="56.25" customHeight="1">
      <c r="A4" s="265"/>
      <c r="B4" s="12" t="s">
        <v>134</v>
      </c>
      <c r="C4" s="12" t="s">
        <v>135</v>
      </c>
      <c r="D4" s="12" t="s">
        <v>136</v>
      </c>
      <c r="E4" s="12" t="s">
        <v>137</v>
      </c>
      <c r="F4" s="12" t="s">
        <v>138</v>
      </c>
      <c r="G4" s="12" t="s">
        <v>139</v>
      </c>
      <c r="H4" s="12" t="s">
        <v>140</v>
      </c>
      <c r="I4" s="12" t="s">
        <v>141</v>
      </c>
      <c r="J4" s="12" t="s">
        <v>142</v>
      </c>
      <c r="K4" s="12" t="s">
        <v>143</v>
      </c>
      <c r="L4" s="12" t="s">
        <v>144</v>
      </c>
      <c r="M4" s="12" t="s">
        <v>145</v>
      </c>
      <c r="N4" s="12" t="s">
        <v>146</v>
      </c>
      <c r="O4" s="12" t="s">
        <v>147</v>
      </c>
      <c r="P4" s="12" t="s">
        <v>183</v>
      </c>
      <c r="Q4" s="12" t="s">
        <v>148</v>
      </c>
      <c r="R4" s="12" t="s">
        <v>184</v>
      </c>
      <c r="S4" s="12" t="s">
        <v>149</v>
      </c>
      <c r="T4" s="12" t="s">
        <v>150</v>
      </c>
      <c r="U4" s="12" t="s">
        <v>185</v>
      </c>
      <c r="V4" s="12" t="s">
        <v>151</v>
      </c>
      <c r="W4" s="12" t="s">
        <v>186</v>
      </c>
      <c r="X4" s="12" t="s">
        <v>152</v>
      </c>
      <c r="Y4" s="12" t="s">
        <v>153</v>
      </c>
      <c r="Z4" s="12" t="s">
        <v>154</v>
      </c>
      <c r="AA4" s="12" t="s">
        <v>155</v>
      </c>
      <c r="AB4" s="12" t="s">
        <v>156</v>
      </c>
      <c r="AC4" s="12" t="s">
        <v>157</v>
      </c>
    </row>
    <row r="5" spans="1:32" s="13" customFormat="1" ht="15.6" hidden="1">
      <c r="A5" s="145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32" s="13" customFormat="1" ht="15.6" hidden="1">
      <c r="A6" s="145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32" s="13" customFormat="1" ht="15.6" hidden="1">
      <c r="A7" s="145"/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</row>
    <row r="8" spans="1:32" s="13" customFormat="1" ht="15.6" hidden="1">
      <c r="A8" s="145"/>
      <c r="B8" s="12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32" s="13" customFormat="1" ht="15.6" hidden="1">
      <c r="A9" s="145"/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32" s="13" customFormat="1" ht="15.6">
      <c r="A10" s="14">
        <v>1</v>
      </c>
      <c r="B10" s="14">
        <v>2</v>
      </c>
      <c r="C10" s="14">
        <v>3</v>
      </c>
      <c r="D10" s="14">
        <v>4</v>
      </c>
      <c r="E10" s="14">
        <v>5</v>
      </c>
      <c r="F10" s="14">
        <v>6</v>
      </c>
      <c r="G10" s="14">
        <v>7</v>
      </c>
      <c r="H10" s="14">
        <v>8</v>
      </c>
      <c r="I10" s="14">
        <v>9</v>
      </c>
      <c r="J10" s="14">
        <v>10</v>
      </c>
      <c r="K10" s="14">
        <v>11</v>
      </c>
      <c r="L10" s="14">
        <v>12</v>
      </c>
      <c r="M10" s="14">
        <v>13</v>
      </c>
      <c r="N10" s="14">
        <v>14</v>
      </c>
      <c r="O10" s="14">
        <v>15</v>
      </c>
      <c r="P10" s="14">
        <v>16</v>
      </c>
      <c r="Q10" s="14">
        <v>17</v>
      </c>
      <c r="R10" s="14">
        <v>18</v>
      </c>
      <c r="S10" s="14">
        <v>19</v>
      </c>
      <c r="T10" s="14">
        <v>20</v>
      </c>
      <c r="U10" s="14">
        <v>21</v>
      </c>
      <c r="V10" s="14">
        <v>22</v>
      </c>
      <c r="W10" s="14">
        <v>23</v>
      </c>
      <c r="X10" s="14">
        <v>24</v>
      </c>
      <c r="Y10" s="14">
        <v>25</v>
      </c>
      <c r="Z10" s="14">
        <v>26</v>
      </c>
      <c r="AA10" s="14">
        <v>27</v>
      </c>
      <c r="AB10" s="14">
        <v>28</v>
      </c>
      <c r="AC10" s="14">
        <v>29</v>
      </c>
    </row>
    <row r="11" spans="1:32" hidden="1" outlineLevel="1">
      <c r="A11" s="15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5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5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5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5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5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5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5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5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5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5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5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5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5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5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5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5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5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5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5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5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5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5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5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5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5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5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5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5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5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5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5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5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5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5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5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5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5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5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5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5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5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5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5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5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5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5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5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5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5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5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5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5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5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5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5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5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5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5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5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5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5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5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5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5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5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5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5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5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5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5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5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5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5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5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5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5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5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5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5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5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5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5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5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5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5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5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5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5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5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5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5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5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5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5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5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5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5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5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5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5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5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5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5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5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5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5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5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5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5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5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5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5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5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5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5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5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5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5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5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5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5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5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5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5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5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5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5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5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5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5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5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5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5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5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5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5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5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5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5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5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5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5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5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5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5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5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5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5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5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5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5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5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5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5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5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5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5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5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hidden="1" outlineLevel="1" collapsed="1">
      <c r="A170" s="15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 hidden="1" outlineLevel="1" collapsed="1">
      <c r="A171" s="15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 hidden="1" outlineLevel="1" collapsed="1">
      <c r="A172" s="15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 hidden="1" outlineLevel="1" collapsed="1">
      <c r="A173" s="15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 hidden="1" outlineLevel="1" collapsed="1">
      <c r="A174" s="15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 hidden="1" outlineLevel="1" collapsed="1">
      <c r="A175" s="15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 hidden="1" outlineLevel="1" collapsed="1">
      <c r="A176" s="15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 collapsed="1">
      <c r="A177" s="15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5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5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5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5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5">
        <v>45748</v>
      </c>
      <c r="B182" s="130">
        <v>816914.14813181001</v>
      </c>
      <c r="C182" s="130">
        <v>569072.91956786998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  <row r="183" spans="1:32">
      <c r="A183" s="15">
        <v>45778</v>
      </c>
      <c r="B183" s="130">
        <v>827592.26739711</v>
      </c>
      <c r="C183" s="130">
        <v>582968.26693299005</v>
      </c>
      <c r="D183" s="130">
        <v>244624.00046412001</v>
      </c>
      <c r="E183" s="130">
        <v>321593.93107896001</v>
      </c>
      <c r="F183" s="130">
        <v>311059.42395356001</v>
      </c>
      <c r="G183" s="130">
        <v>10534.507125399999</v>
      </c>
      <c r="H183" s="130">
        <v>1190418.65406387</v>
      </c>
      <c r="I183" s="130">
        <v>881765.58648887009</v>
      </c>
      <c r="J183" s="130">
        <v>308653.06757499994</v>
      </c>
      <c r="K183" s="130">
        <v>1425609.9090519499</v>
      </c>
      <c r="L183" s="130">
        <v>927415.75683246017</v>
      </c>
      <c r="M183" s="130">
        <v>498194.15221949003</v>
      </c>
      <c r="N183" s="130">
        <v>14.2583</v>
      </c>
      <c r="O183" s="130">
        <v>15.6425</v>
      </c>
      <c r="P183" s="130">
        <v>15.3194</v>
      </c>
      <c r="Q183" s="130">
        <v>6.1292</v>
      </c>
      <c r="R183" s="130">
        <v>6.1292999999999997</v>
      </c>
      <c r="S183" s="130">
        <v>28.5959</v>
      </c>
      <c r="T183" s="130">
        <v>28.623699999999999</v>
      </c>
      <c r="U183" s="130">
        <v>35.294899999999998</v>
      </c>
      <c r="V183" s="130">
        <v>10.1119</v>
      </c>
      <c r="W183" s="130">
        <v>7.8319000000000001</v>
      </c>
      <c r="X183" s="130">
        <v>8.7759</v>
      </c>
      <c r="Y183" s="130">
        <v>9.7934000000000001</v>
      </c>
      <c r="Z183" s="130">
        <v>0.72130000000000005</v>
      </c>
      <c r="AA183" s="130">
        <v>8.2933000000000003</v>
      </c>
      <c r="AB183" s="130">
        <v>10.7605</v>
      </c>
      <c r="AC183" s="130">
        <v>0.9768</v>
      </c>
      <c r="AD183" s="131"/>
      <c r="AE183" s="131"/>
      <c r="AF183" s="131"/>
    </row>
    <row r="184" spans="1:32">
      <c r="A184" s="15">
        <v>45809</v>
      </c>
      <c r="B184" s="130">
        <v>839081.93455498002</v>
      </c>
      <c r="C184" s="130">
        <v>591109.87607868004</v>
      </c>
      <c r="D184" s="130">
        <v>247972.05847630001</v>
      </c>
      <c r="E184" s="130">
        <v>328479.45260685001</v>
      </c>
      <c r="F184" s="130">
        <v>317898.37033647002</v>
      </c>
      <c r="G184" s="130">
        <v>10581.08227038</v>
      </c>
      <c r="H184" s="130">
        <v>1191923.9997550999</v>
      </c>
      <c r="I184" s="130">
        <v>879970.88622779015</v>
      </c>
      <c r="J184" s="130">
        <v>311953.11352731002</v>
      </c>
      <c r="K184" s="130">
        <v>1463751.1739595702</v>
      </c>
      <c r="L184" s="130">
        <v>954749.17568549002</v>
      </c>
      <c r="M184" s="130">
        <v>509001.99827408005</v>
      </c>
      <c r="N184" s="130">
        <v>14.512</v>
      </c>
      <c r="O184" s="130">
        <v>15.6172</v>
      </c>
      <c r="P184" s="130">
        <v>15.255100000000001</v>
      </c>
      <c r="Q184" s="130">
        <v>5.7516999999999996</v>
      </c>
      <c r="R184" s="130">
        <v>5.7539999999999996</v>
      </c>
      <c r="S184" s="130">
        <v>28.4038</v>
      </c>
      <c r="T184" s="130">
        <v>28.437100000000001</v>
      </c>
      <c r="U184" s="130">
        <v>35.424700000000001</v>
      </c>
      <c r="V184" s="130">
        <v>9.2802000000000007</v>
      </c>
      <c r="W184" s="130">
        <v>6.7228000000000003</v>
      </c>
      <c r="X184" s="130">
        <v>9.0081000000000007</v>
      </c>
      <c r="Y184" s="130">
        <v>9.9666999999999994</v>
      </c>
      <c r="Z184" s="130">
        <v>0.66710000000000003</v>
      </c>
      <c r="AA184" s="130">
        <v>8.2041000000000004</v>
      </c>
      <c r="AB184" s="130">
        <v>10.860300000000001</v>
      </c>
      <c r="AC184" s="130">
        <v>0.97099999999999997</v>
      </c>
      <c r="AD184" s="131"/>
      <c r="AE184" s="131"/>
      <c r="AF184" s="131"/>
    </row>
    <row r="185" spans="1:32">
      <c r="A185" s="15">
        <v>45839</v>
      </c>
      <c r="B185" s="130">
        <v>852322.29061481997</v>
      </c>
      <c r="C185" s="130">
        <v>604160.33470049</v>
      </c>
      <c r="D185" s="130">
        <v>248161.95591433</v>
      </c>
      <c r="E185" s="130">
        <v>337835.44006196997</v>
      </c>
      <c r="F185" s="130">
        <v>327256.25614118</v>
      </c>
      <c r="G185" s="130">
        <v>10579.183920789999</v>
      </c>
      <c r="H185" s="130">
        <v>1182062.7261914599</v>
      </c>
      <c r="I185" s="130">
        <v>860969.67357480992</v>
      </c>
      <c r="J185" s="130">
        <v>321093.05261665001</v>
      </c>
      <c r="K185" s="130">
        <v>1466991.9687427201</v>
      </c>
      <c r="L185" s="130">
        <v>953874.64348787034</v>
      </c>
      <c r="M185" s="130">
        <v>513117.32525484997</v>
      </c>
      <c r="N185" s="130">
        <v>15.5327</v>
      </c>
      <c r="O185" s="130">
        <v>16.816600000000001</v>
      </c>
      <c r="P185" s="130">
        <v>16.733499999999999</v>
      </c>
      <c r="Q185" s="130">
        <v>5.9358000000000004</v>
      </c>
      <c r="R185" s="130">
        <v>5.9324000000000003</v>
      </c>
      <c r="S185" s="130">
        <v>28.288399999999999</v>
      </c>
      <c r="T185" s="130">
        <v>28.3079</v>
      </c>
      <c r="U185" s="130">
        <v>35.017099999999999</v>
      </c>
      <c r="V185" s="130">
        <v>11.1981</v>
      </c>
      <c r="W185" s="130">
        <v>6.7603</v>
      </c>
      <c r="X185" s="130">
        <v>9.1447000000000003</v>
      </c>
      <c r="Y185" s="130">
        <v>10.1889</v>
      </c>
      <c r="Z185" s="130">
        <v>0.69199999999999995</v>
      </c>
      <c r="AA185" s="130">
        <v>8.1096000000000004</v>
      </c>
      <c r="AB185" s="130">
        <v>10.7193</v>
      </c>
      <c r="AC185" s="130">
        <v>0.94</v>
      </c>
      <c r="AD185" s="131"/>
      <c r="AE185" s="131"/>
      <c r="AF185" s="131"/>
    </row>
    <row r="186" spans="1:32">
      <c r="A186" s="15">
        <v>45870</v>
      </c>
      <c r="B186" s="130">
        <v>869723.04152888001</v>
      </c>
      <c r="C186" s="130">
        <v>618551.65869107004</v>
      </c>
      <c r="D186" s="130">
        <v>251171.38283781</v>
      </c>
      <c r="E186" s="130">
        <v>347570.27053426002</v>
      </c>
      <c r="F186" s="130">
        <v>337142.95029479999</v>
      </c>
      <c r="G186" s="130">
        <v>10427.320239459999</v>
      </c>
      <c r="H186" s="130">
        <v>1176726.41615542</v>
      </c>
      <c r="I186" s="130">
        <v>848157.44338266994</v>
      </c>
      <c r="J186" s="130">
        <v>328568.97277274996</v>
      </c>
      <c r="K186" s="130">
        <v>1474614.1272050999</v>
      </c>
      <c r="L186" s="130">
        <v>971413.05120536988</v>
      </c>
      <c r="M186" s="130">
        <v>503201.07599973003</v>
      </c>
      <c r="N186" s="130">
        <v>14.0105</v>
      </c>
      <c r="O186" s="130">
        <v>15.3912</v>
      </c>
      <c r="P186" s="130">
        <v>14.9922</v>
      </c>
      <c r="Q186" s="130">
        <v>5.9143999999999997</v>
      </c>
      <c r="R186" s="130">
        <v>5.9172000000000002</v>
      </c>
      <c r="S186" s="130">
        <v>23.908200000000001</v>
      </c>
      <c r="T186" s="130">
        <v>23.933399999999999</v>
      </c>
      <c r="U186" s="130">
        <v>35.699199999999998</v>
      </c>
      <c r="V186" s="130">
        <v>6.8250000000000002</v>
      </c>
      <c r="W186" s="130">
        <v>5.0484</v>
      </c>
      <c r="X186" s="130">
        <v>8.9084000000000003</v>
      </c>
      <c r="Y186" s="130">
        <v>10.162800000000001</v>
      </c>
      <c r="Z186" s="130">
        <v>0.63400000000000001</v>
      </c>
      <c r="AA186" s="130">
        <v>8.1342999999999996</v>
      </c>
      <c r="AB186" s="130">
        <v>10.822900000000001</v>
      </c>
      <c r="AC186" s="130">
        <v>1.0054000000000001</v>
      </c>
      <c r="AD186" s="131"/>
      <c r="AE186" s="131"/>
      <c r="AF186" s="131"/>
    </row>
    <row r="187" spans="1:32">
      <c r="A187" s="15">
        <v>45901</v>
      </c>
      <c r="B187" s="130">
        <v>881240.70373048994</v>
      </c>
      <c r="C187" s="130">
        <v>621496.05165382999</v>
      </c>
      <c r="D187" s="130">
        <v>259744.65207665999</v>
      </c>
      <c r="E187" s="130">
        <v>351453.47535657999</v>
      </c>
      <c r="F187" s="130">
        <v>341054.10674225999</v>
      </c>
      <c r="G187" s="130">
        <v>10399.368614319999</v>
      </c>
      <c r="H187" s="130">
        <v>1189757.96158291</v>
      </c>
      <c r="I187" s="130">
        <v>862967.45831214008</v>
      </c>
      <c r="J187" s="130">
        <v>326790.50327077002</v>
      </c>
      <c r="K187" s="130">
        <v>1498292.3710978795</v>
      </c>
      <c r="L187" s="130">
        <v>992761.19612985023</v>
      </c>
      <c r="M187" s="130">
        <v>505531.17496803007</v>
      </c>
      <c r="N187" s="130">
        <v>14.018000000000001</v>
      </c>
      <c r="O187" s="130">
        <v>15.289199999999999</v>
      </c>
      <c r="P187" s="130">
        <v>14.914999999999999</v>
      </c>
      <c r="Q187" s="130">
        <v>6.0303000000000004</v>
      </c>
      <c r="R187" s="130">
        <v>6.0321999999999996</v>
      </c>
      <c r="S187" s="130">
        <v>27.1861</v>
      </c>
      <c r="T187" s="130">
        <v>27.1951</v>
      </c>
      <c r="U187" s="130">
        <v>35.414400000000001</v>
      </c>
      <c r="V187" s="130">
        <v>13.3086</v>
      </c>
      <c r="W187" s="130">
        <v>6.2851999999999997</v>
      </c>
      <c r="X187" s="130">
        <v>8.8722999999999992</v>
      </c>
      <c r="Y187" s="130">
        <v>10.2117</v>
      </c>
      <c r="Z187" s="130">
        <v>0.64659999999999995</v>
      </c>
      <c r="AA187" s="130">
        <v>7.8529999999999998</v>
      </c>
      <c r="AB187" s="130">
        <v>10.439299999999999</v>
      </c>
      <c r="AC187" s="130">
        <v>0.95199999999999996</v>
      </c>
      <c r="AD187" s="131"/>
      <c r="AE187" s="131"/>
      <c r="AF187" s="131"/>
    </row>
    <row r="188" spans="1:32">
      <c r="A188" s="15">
        <v>45931</v>
      </c>
      <c r="B188" s="130">
        <v>905171.84929311997</v>
      </c>
      <c r="C188" s="130">
        <v>630499.92323841003</v>
      </c>
      <c r="D188" s="130">
        <v>274671.92605471</v>
      </c>
      <c r="E188" s="130">
        <v>357592.82588263002</v>
      </c>
      <c r="F188" s="130">
        <v>347161.61452498997</v>
      </c>
      <c r="G188" s="130">
        <v>10431.211357640001</v>
      </c>
      <c r="H188" s="130">
        <v>1211514.5179929999</v>
      </c>
      <c r="I188" s="130">
        <v>885759.09553330007</v>
      </c>
      <c r="J188" s="130">
        <v>325755.42245970003</v>
      </c>
      <c r="K188" s="130">
        <v>1517099.0378459797</v>
      </c>
      <c r="L188" s="130">
        <v>1004480.9207171299</v>
      </c>
      <c r="M188" s="130">
        <v>512618.11712885008</v>
      </c>
      <c r="N188" s="130">
        <v>14.761699999999999</v>
      </c>
      <c r="O188" s="130">
        <v>16.230399999999999</v>
      </c>
      <c r="P188" s="130">
        <v>16.071000000000002</v>
      </c>
      <c r="Q188" s="130">
        <v>5.8685999999999998</v>
      </c>
      <c r="R188" s="130">
        <v>5.8644999999999996</v>
      </c>
      <c r="S188" s="130">
        <v>27.750499999999999</v>
      </c>
      <c r="T188" s="130">
        <v>27.770900000000001</v>
      </c>
      <c r="U188" s="130">
        <v>34.6541</v>
      </c>
      <c r="V188" s="130">
        <v>10.554600000000001</v>
      </c>
      <c r="W188" s="130">
        <v>6.5175000000000001</v>
      </c>
      <c r="X188" s="130">
        <v>9.3071999999999999</v>
      </c>
      <c r="Y188" s="130">
        <v>10.376300000000001</v>
      </c>
      <c r="Z188" s="130">
        <v>0.61890000000000001</v>
      </c>
      <c r="AA188" s="130">
        <v>8.0079999999999991</v>
      </c>
      <c r="AB188" s="130">
        <v>10.403600000000001</v>
      </c>
      <c r="AC188" s="130">
        <v>0.89259999999999995</v>
      </c>
      <c r="AD188" s="131"/>
      <c r="AE188" s="131"/>
      <c r="AF188" s="131"/>
    </row>
    <row r="189" spans="1:32">
      <c r="A189" s="15">
        <v>45962</v>
      </c>
      <c r="B189" s="130">
        <v>925792.02295031003</v>
      </c>
      <c r="C189" s="130">
        <v>643228.42461612995</v>
      </c>
      <c r="D189" s="130">
        <v>282563.59833418002</v>
      </c>
      <c r="E189" s="130">
        <v>367716.46912323998</v>
      </c>
      <c r="F189" s="130">
        <v>357225.84285413002</v>
      </c>
      <c r="G189" s="130">
        <v>10490.62626911</v>
      </c>
      <c r="H189" s="130">
        <v>1212151.0550241699</v>
      </c>
      <c r="I189" s="130">
        <v>900301.63345227018</v>
      </c>
      <c r="J189" s="130">
        <v>311849.42157190002</v>
      </c>
      <c r="K189" s="130">
        <v>1536080.5690055494</v>
      </c>
      <c r="L189" s="130">
        <v>1016426.5551444499</v>
      </c>
      <c r="M189" s="130">
        <v>519654.01386110001</v>
      </c>
      <c r="N189" s="130">
        <v>13.732799999999999</v>
      </c>
      <c r="O189" s="130">
        <v>15.433999999999999</v>
      </c>
      <c r="P189" s="130">
        <v>15.046200000000001</v>
      </c>
      <c r="Q189" s="130">
        <v>5.5198</v>
      </c>
      <c r="R189" s="130">
        <v>5.5167999999999999</v>
      </c>
      <c r="S189" s="130">
        <v>27.844200000000001</v>
      </c>
      <c r="T189" s="130">
        <v>27.852699999999999</v>
      </c>
      <c r="U189" s="130">
        <v>34.517899999999997</v>
      </c>
      <c r="V189" s="130">
        <v>15.506600000000001</v>
      </c>
      <c r="W189" s="130">
        <v>6.6715</v>
      </c>
      <c r="X189" s="130">
        <v>9.2042000000000002</v>
      </c>
      <c r="Y189" s="130">
        <v>10.309200000000001</v>
      </c>
      <c r="Z189" s="130">
        <v>0.56569999999999998</v>
      </c>
      <c r="AA189" s="130">
        <v>7.8045999999999998</v>
      </c>
      <c r="AB189" s="130">
        <v>10.314</v>
      </c>
      <c r="AC189" s="130">
        <v>0.9355</v>
      </c>
      <c r="AD189" s="131"/>
      <c r="AE189" s="131"/>
      <c r="AF189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7" customWidth="1"/>
    <col min="2" max="6" width="10.109375" style="4" customWidth="1"/>
    <col min="7" max="7" width="12" style="4" customWidth="1"/>
    <col min="8" max="9" width="10.109375" style="4" customWidth="1"/>
    <col min="10" max="11" width="10.5546875" style="4" customWidth="1"/>
    <col min="12" max="13" width="10.109375" style="4" customWidth="1"/>
    <col min="14" max="14" width="12" style="4" customWidth="1"/>
    <col min="15" max="16" width="10.109375" style="4" customWidth="1"/>
    <col min="17" max="16384" width="9.109375" style="4"/>
  </cols>
  <sheetData>
    <row r="1" spans="1:19" ht="14.4">
      <c r="A1" s="10" t="s">
        <v>131</v>
      </c>
    </row>
    <row r="2" spans="1:19" ht="5.25" customHeight="1"/>
    <row r="3" spans="1:19" ht="13.8">
      <c r="A3" s="115" t="s">
        <v>32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</row>
    <row r="4" spans="1:19" ht="12.75" customHeight="1">
      <c r="A4" s="119" t="s">
        <v>130</v>
      </c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</row>
    <row r="5" spans="1:19" ht="12.75" customHeight="1">
      <c r="A5" s="19" t="s">
        <v>229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</row>
    <row r="6" spans="1:19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  <c r="Q6" s="17"/>
      <c r="R6" s="17"/>
      <c r="S6" s="17"/>
    </row>
    <row r="7" spans="1:19" s="5" customFormat="1" ht="12.75" customHeigh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  <c r="Q7" s="20"/>
      <c r="R7" s="20"/>
      <c r="S7" s="20"/>
    </row>
    <row r="8" spans="1:19" s="6" customFormat="1" ht="28.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  <c r="Q8" s="21"/>
      <c r="R8" s="21"/>
      <c r="S8" s="21"/>
    </row>
    <row r="9" spans="1:19" s="6" customFormat="1" ht="90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  <c r="Q9" s="21"/>
      <c r="R9" s="21"/>
      <c r="S9" s="21"/>
    </row>
    <row r="10" spans="1:19" s="6" customFormat="1" ht="12.75" customHeight="1" collapsed="1">
      <c r="A10" s="16">
        <v>1</v>
      </c>
      <c r="B10" s="16">
        <v>2</v>
      </c>
      <c r="C10" s="16">
        <v>3</v>
      </c>
      <c r="D10" s="16">
        <v>4</v>
      </c>
      <c r="E10" s="16">
        <v>5</v>
      </c>
      <c r="F10" s="16">
        <v>6</v>
      </c>
      <c r="G10" s="16">
        <v>7</v>
      </c>
      <c r="H10" s="16">
        <v>8</v>
      </c>
      <c r="I10" s="16">
        <v>9</v>
      </c>
      <c r="J10" s="16">
        <v>10</v>
      </c>
      <c r="K10" s="16">
        <v>11</v>
      </c>
      <c r="L10" s="16">
        <v>12</v>
      </c>
      <c r="M10" s="16">
        <v>13</v>
      </c>
      <c r="N10" s="16">
        <v>14</v>
      </c>
      <c r="O10" s="16">
        <v>15</v>
      </c>
      <c r="P10" s="16">
        <v>16</v>
      </c>
      <c r="Q10" s="21"/>
      <c r="R10" s="21"/>
      <c r="S10" s="21"/>
    </row>
    <row r="11" spans="1:19" ht="13.8" hidden="1" outlineLevel="1">
      <c r="A11" s="15">
        <v>40544</v>
      </c>
      <c r="B11" s="17">
        <v>14458.09368579</v>
      </c>
      <c r="C11" s="17">
        <v>10.06374319</v>
      </c>
      <c r="D11" s="17">
        <v>8.7777090000000002E-2</v>
      </c>
      <c r="E11" s="17">
        <v>9.9759661000000008</v>
      </c>
      <c r="F11" s="17">
        <v>0</v>
      </c>
      <c r="G11" s="17">
        <v>0</v>
      </c>
      <c r="H11" s="17">
        <v>0</v>
      </c>
      <c r="I11" s="17">
        <v>8484.71630611</v>
      </c>
      <c r="J11" s="17">
        <v>1006.05337524</v>
      </c>
      <c r="K11" s="17">
        <v>7478.6629308700003</v>
      </c>
      <c r="L11" s="17">
        <v>5963.3136364900001</v>
      </c>
      <c r="M11" s="17">
        <v>5956.1839108300001</v>
      </c>
      <c r="N11" s="17">
        <v>7.1297256600000001</v>
      </c>
      <c r="O11" s="17">
        <v>158.96830045999999</v>
      </c>
      <c r="P11" s="17">
        <v>227.39534090999999</v>
      </c>
      <c r="Q11" s="17"/>
      <c r="R11" s="17"/>
      <c r="S11" s="17"/>
    </row>
    <row r="12" spans="1:19" ht="13.8" hidden="1" outlineLevel="1">
      <c r="A12" s="15">
        <v>40575</v>
      </c>
      <c r="B12" s="17">
        <v>14287.180000390001</v>
      </c>
      <c r="C12" s="17">
        <v>10.100927499999999</v>
      </c>
      <c r="D12" s="17">
        <v>0.10426622000000001</v>
      </c>
      <c r="E12" s="17">
        <v>9.9966612799999996</v>
      </c>
      <c r="F12" s="17">
        <v>0</v>
      </c>
      <c r="G12" s="17">
        <v>0</v>
      </c>
      <c r="H12" s="17">
        <v>0</v>
      </c>
      <c r="I12" s="17">
        <v>8337.6365897199994</v>
      </c>
      <c r="J12" s="17">
        <v>864.82121085000006</v>
      </c>
      <c r="K12" s="17">
        <v>7472.8153788700001</v>
      </c>
      <c r="L12" s="17">
        <v>5939.4424831699998</v>
      </c>
      <c r="M12" s="17">
        <v>5932.4893287499999</v>
      </c>
      <c r="N12" s="17">
        <v>6.9531544199999997</v>
      </c>
      <c r="O12" s="17">
        <v>157.07064070999999</v>
      </c>
      <c r="P12" s="17">
        <v>227.12267761000001</v>
      </c>
      <c r="Q12" s="17"/>
      <c r="R12" s="17"/>
      <c r="S12" s="17"/>
    </row>
    <row r="13" spans="1:19" ht="13.8" hidden="1" outlineLevel="1">
      <c r="A13" s="15">
        <v>40603</v>
      </c>
      <c r="B13" s="120">
        <v>14420.85171769</v>
      </c>
      <c r="C13" s="120">
        <v>15.337156459999999</v>
      </c>
      <c r="D13" s="120">
        <v>5.1050386300000001</v>
      </c>
      <c r="E13" s="120">
        <v>10.23211783</v>
      </c>
      <c r="F13" s="120">
        <v>0</v>
      </c>
      <c r="G13" s="120">
        <v>0</v>
      </c>
      <c r="H13" s="120">
        <v>0</v>
      </c>
      <c r="I13" s="120">
        <v>8494.8036568099997</v>
      </c>
      <c r="J13" s="120">
        <v>890.21169608000002</v>
      </c>
      <c r="K13" s="120">
        <v>7604.5919607300002</v>
      </c>
      <c r="L13" s="120">
        <v>5910.7109044199997</v>
      </c>
      <c r="M13" s="120">
        <v>5903.8920937000003</v>
      </c>
      <c r="N13" s="120">
        <v>6.8188107200000001</v>
      </c>
      <c r="O13" s="120">
        <v>120.30507262</v>
      </c>
      <c r="P13" s="120">
        <v>228.20690784999999</v>
      </c>
      <c r="Q13" s="120"/>
      <c r="R13" s="120"/>
      <c r="S13" s="120"/>
    </row>
    <row r="14" spans="1:19" ht="13.8" hidden="1" outlineLevel="1">
      <c r="A14" s="15">
        <v>40634</v>
      </c>
      <c r="B14" s="120">
        <v>14520.102263029999</v>
      </c>
      <c r="C14" s="120">
        <v>10.41834504</v>
      </c>
      <c r="D14" s="120">
        <v>0.13464311000000001</v>
      </c>
      <c r="E14" s="120">
        <v>10.283701929999999</v>
      </c>
      <c r="F14" s="120">
        <v>3.6435700000000001E-3</v>
      </c>
      <c r="G14" s="120">
        <v>0</v>
      </c>
      <c r="H14" s="120">
        <v>3.6435700000000001E-3</v>
      </c>
      <c r="I14" s="120">
        <v>8564.1388646699997</v>
      </c>
      <c r="J14" s="120">
        <v>944.52887880000003</v>
      </c>
      <c r="K14" s="120">
        <v>7619.6099858699999</v>
      </c>
      <c r="L14" s="120">
        <v>5945.5414097499997</v>
      </c>
      <c r="M14" s="120">
        <v>5938.8879184099997</v>
      </c>
      <c r="N14" s="120">
        <v>6.6534913400000004</v>
      </c>
      <c r="O14" s="120">
        <v>130.17010123</v>
      </c>
      <c r="P14" s="120">
        <v>228.15013658999999</v>
      </c>
      <c r="Q14" s="120"/>
      <c r="R14" s="120"/>
      <c r="S14" s="120"/>
    </row>
    <row r="15" spans="1:19" ht="13.8" hidden="1" outlineLevel="1">
      <c r="A15" s="15">
        <v>40664</v>
      </c>
      <c r="B15" s="120">
        <v>14873.222761319999</v>
      </c>
      <c r="C15" s="120">
        <v>10.44984558</v>
      </c>
      <c r="D15" s="120">
        <v>0.13056834</v>
      </c>
      <c r="E15" s="120">
        <v>10.31927724</v>
      </c>
      <c r="F15" s="120">
        <v>0</v>
      </c>
      <c r="G15" s="120">
        <v>0</v>
      </c>
      <c r="H15" s="120">
        <v>0</v>
      </c>
      <c r="I15" s="120">
        <v>8887.9958897600009</v>
      </c>
      <c r="J15" s="120">
        <v>987.88131804</v>
      </c>
      <c r="K15" s="120">
        <v>7900.1145717199997</v>
      </c>
      <c r="L15" s="120">
        <v>5974.77702598</v>
      </c>
      <c r="M15" s="120">
        <v>5968.2746021900002</v>
      </c>
      <c r="N15" s="120">
        <v>6.5024237899999999</v>
      </c>
      <c r="O15" s="120">
        <v>301.90613012</v>
      </c>
      <c r="P15" s="120">
        <v>228.44391744999999</v>
      </c>
      <c r="Q15" s="120"/>
      <c r="R15" s="120"/>
      <c r="S15" s="120"/>
    </row>
    <row r="16" spans="1:19" ht="13.8" hidden="1" outlineLevel="1">
      <c r="A16" s="15">
        <v>40695</v>
      </c>
      <c r="B16" s="120">
        <v>14578.75388695</v>
      </c>
      <c r="C16" s="120">
        <v>15.931455830000001</v>
      </c>
      <c r="D16" s="120">
        <v>5.1268941200000002</v>
      </c>
      <c r="E16" s="120">
        <v>10.80456171</v>
      </c>
      <c r="F16" s="120">
        <v>0</v>
      </c>
      <c r="G16" s="120">
        <v>0</v>
      </c>
      <c r="H16" s="120">
        <v>0</v>
      </c>
      <c r="I16" s="120">
        <v>8566.8308106799996</v>
      </c>
      <c r="J16" s="120">
        <v>1042.7335622200001</v>
      </c>
      <c r="K16" s="120">
        <v>7524.0972484599997</v>
      </c>
      <c r="L16" s="120">
        <v>5995.9916204399997</v>
      </c>
      <c r="M16" s="120">
        <v>5989.6588036100002</v>
      </c>
      <c r="N16" s="120">
        <v>6.3328168299999996</v>
      </c>
      <c r="O16" s="120">
        <v>181.08507460000001</v>
      </c>
      <c r="P16" s="120">
        <v>228.30141355000001</v>
      </c>
      <c r="Q16" s="120"/>
      <c r="R16" s="120"/>
      <c r="S16" s="120"/>
    </row>
    <row r="17" spans="1:19" ht="13.8" hidden="1" outlineLevel="1">
      <c r="A17" s="15">
        <v>40725</v>
      </c>
      <c r="B17" s="120">
        <v>14543.13906677</v>
      </c>
      <c r="C17" s="120">
        <v>11.05617487</v>
      </c>
      <c r="D17" s="120">
        <v>0.12226697</v>
      </c>
      <c r="E17" s="120">
        <v>10.933907899999999</v>
      </c>
      <c r="F17" s="120">
        <v>0</v>
      </c>
      <c r="G17" s="120">
        <v>0</v>
      </c>
      <c r="H17" s="120">
        <v>0</v>
      </c>
      <c r="I17" s="120">
        <v>8561.3285267699994</v>
      </c>
      <c r="J17" s="120">
        <v>1013.9853407000001</v>
      </c>
      <c r="K17" s="120">
        <v>7547.3431860700002</v>
      </c>
      <c r="L17" s="120">
        <v>5970.7543651300002</v>
      </c>
      <c r="M17" s="120">
        <v>5964.5846168199996</v>
      </c>
      <c r="N17" s="120">
        <v>6.1697483100000001</v>
      </c>
      <c r="O17" s="120">
        <v>354.80989793999998</v>
      </c>
      <c r="P17" s="120">
        <v>228.20588555</v>
      </c>
      <c r="Q17" s="120"/>
      <c r="R17" s="120"/>
      <c r="S17" s="120"/>
    </row>
    <row r="18" spans="1:19" ht="13.8" hidden="1" outlineLevel="1">
      <c r="A18" s="15">
        <v>40756</v>
      </c>
      <c r="B18" s="120">
        <v>14670.2821847</v>
      </c>
      <c r="C18" s="120">
        <v>11.889079089999999</v>
      </c>
      <c r="D18" s="120">
        <v>0.12060865</v>
      </c>
      <c r="E18" s="120">
        <v>11.76847044</v>
      </c>
      <c r="F18" s="120">
        <v>0</v>
      </c>
      <c r="G18" s="120">
        <v>0</v>
      </c>
      <c r="H18" s="120">
        <v>0</v>
      </c>
      <c r="I18" s="120">
        <v>8733.5238023399997</v>
      </c>
      <c r="J18" s="120">
        <v>993.97064076000004</v>
      </c>
      <c r="K18" s="120">
        <v>7739.5531615800001</v>
      </c>
      <c r="L18" s="120">
        <v>5924.8693032700003</v>
      </c>
      <c r="M18" s="120">
        <v>5918.8309413200004</v>
      </c>
      <c r="N18" s="120">
        <v>6.0383619499999996</v>
      </c>
      <c r="O18" s="120">
        <v>284.19656656000001</v>
      </c>
      <c r="P18" s="120">
        <v>228.37638815</v>
      </c>
      <c r="Q18" s="120"/>
      <c r="R18" s="120"/>
      <c r="S18" s="120"/>
    </row>
    <row r="19" spans="1:19" ht="13.8" hidden="1" outlineLevel="1">
      <c r="A19" s="15">
        <v>40787</v>
      </c>
      <c r="B19" s="120">
        <v>14455.53125665</v>
      </c>
      <c r="C19" s="120">
        <v>16.905852970000002</v>
      </c>
      <c r="D19" s="120">
        <v>5.1166815799999998</v>
      </c>
      <c r="E19" s="120">
        <v>11.78917139</v>
      </c>
      <c r="F19" s="120">
        <v>1.78695E-3</v>
      </c>
      <c r="G19" s="120">
        <v>0</v>
      </c>
      <c r="H19" s="120">
        <v>1.78695E-3</v>
      </c>
      <c r="I19" s="120">
        <v>8573.5450732600002</v>
      </c>
      <c r="J19" s="120">
        <v>944.08878661999995</v>
      </c>
      <c r="K19" s="120">
        <v>7629.4562866400001</v>
      </c>
      <c r="L19" s="120">
        <v>5865.0785434700001</v>
      </c>
      <c r="M19" s="120">
        <v>5858.7520294599999</v>
      </c>
      <c r="N19" s="120">
        <v>6.3265140100000004</v>
      </c>
      <c r="O19" s="120">
        <v>291.75646934999997</v>
      </c>
      <c r="P19" s="120">
        <v>228.29034586</v>
      </c>
      <c r="Q19" s="120"/>
      <c r="R19" s="120"/>
      <c r="S19" s="120"/>
    </row>
    <row r="20" spans="1:19" ht="13.8" hidden="1" outlineLevel="1">
      <c r="A20" s="15">
        <v>40817</v>
      </c>
      <c r="B20" s="120">
        <v>14644.97993232</v>
      </c>
      <c r="C20" s="120">
        <v>192.00611721000001</v>
      </c>
      <c r="D20" s="120">
        <v>0.11204896</v>
      </c>
      <c r="E20" s="120">
        <v>191.89406825</v>
      </c>
      <c r="F20" s="120">
        <v>5.9735600000000002E-3</v>
      </c>
      <c r="G20" s="120">
        <v>0</v>
      </c>
      <c r="H20" s="120">
        <v>5.9735600000000002E-3</v>
      </c>
      <c r="I20" s="120">
        <v>8608.3847316600004</v>
      </c>
      <c r="J20" s="120">
        <v>968.06035367000004</v>
      </c>
      <c r="K20" s="120">
        <v>7640.3243779900004</v>
      </c>
      <c r="L20" s="120">
        <v>5844.5831098899998</v>
      </c>
      <c r="M20" s="120">
        <v>5838.4941484199999</v>
      </c>
      <c r="N20" s="120">
        <v>6.0889614700000001</v>
      </c>
      <c r="O20" s="120">
        <v>281.88071098</v>
      </c>
      <c r="P20" s="120">
        <v>228.32809675999999</v>
      </c>
      <c r="Q20" s="120"/>
      <c r="R20" s="120"/>
      <c r="S20" s="120"/>
    </row>
    <row r="21" spans="1:19" ht="13.8" hidden="1" outlineLevel="1">
      <c r="A21" s="15">
        <v>40848</v>
      </c>
      <c r="B21" s="120">
        <v>14666.04980594</v>
      </c>
      <c r="C21" s="120">
        <v>192.01824504999999</v>
      </c>
      <c r="D21" s="120">
        <v>0.10406517999999999</v>
      </c>
      <c r="E21" s="120">
        <v>191.91417987</v>
      </c>
      <c r="F21" s="120">
        <v>3.91677E-3</v>
      </c>
      <c r="G21" s="120">
        <v>0</v>
      </c>
      <c r="H21" s="120">
        <v>3.91677E-3</v>
      </c>
      <c r="I21" s="120">
        <v>8711.3793074599998</v>
      </c>
      <c r="J21" s="120">
        <v>918.57536727000002</v>
      </c>
      <c r="K21" s="120">
        <v>7792.8039401899996</v>
      </c>
      <c r="L21" s="120">
        <v>5762.6483366599996</v>
      </c>
      <c r="M21" s="120">
        <v>5756.7404252599999</v>
      </c>
      <c r="N21" s="120">
        <v>5.9079113999999997</v>
      </c>
      <c r="O21" s="120">
        <v>263.95064191</v>
      </c>
      <c r="P21" s="120">
        <v>4.9793334199999997</v>
      </c>
      <c r="Q21" s="120"/>
      <c r="R21" s="120"/>
      <c r="S21" s="120"/>
    </row>
    <row r="22" spans="1:19" ht="13.8" hidden="1" outlineLevel="1">
      <c r="A22" s="15">
        <v>40878</v>
      </c>
      <c r="B22" s="120">
        <v>14729.5154877</v>
      </c>
      <c r="C22" s="120">
        <v>196.90893939</v>
      </c>
      <c r="D22" s="120">
        <v>5.1010647599999999</v>
      </c>
      <c r="E22" s="120">
        <v>191.80787462999999</v>
      </c>
      <c r="F22" s="120">
        <v>0</v>
      </c>
      <c r="G22" s="120">
        <v>0</v>
      </c>
      <c r="H22" s="120">
        <v>0</v>
      </c>
      <c r="I22" s="120">
        <v>9022.3203513999997</v>
      </c>
      <c r="J22" s="120">
        <v>969.78375243000005</v>
      </c>
      <c r="K22" s="120">
        <v>8052.5365989700003</v>
      </c>
      <c r="L22" s="120">
        <v>5510.2861969100004</v>
      </c>
      <c r="M22" s="120">
        <v>5504.4465386700003</v>
      </c>
      <c r="N22" s="120">
        <v>5.8396582400000003</v>
      </c>
      <c r="O22" s="120">
        <v>261.28376214999997</v>
      </c>
      <c r="P22" s="120">
        <v>3.3642470699999998</v>
      </c>
      <c r="Q22" s="120"/>
      <c r="R22" s="120"/>
      <c r="S22" s="120"/>
    </row>
    <row r="23" spans="1:19" ht="13.8" hidden="1" outlineLevel="1">
      <c r="A23" s="15">
        <v>40909</v>
      </c>
      <c r="B23" s="120">
        <v>14540.177924420001</v>
      </c>
      <c r="C23" s="120">
        <v>191.66488031</v>
      </c>
      <c r="D23" s="120">
        <v>7.9898810000000001E-2</v>
      </c>
      <c r="E23" s="120">
        <v>191.5849815</v>
      </c>
      <c r="F23" s="120">
        <v>5.8567899999999997E-3</v>
      </c>
      <c r="G23" s="120">
        <v>0</v>
      </c>
      <c r="H23" s="120">
        <v>5.8567899999999997E-3</v>
      </c>
      <c r="I23" s="120">
        <v>8891.8228142000007</v>
      </c>
      <c r="J23" s="120">
        <v>950.33085784000002</v>
      </c>
      <c r="K23" s="120">
        <v>7941.4919563599997</v>
      </c>
      <c r="L23" s="120">
        <v>5456.6843731199997</v>
      </c>
      <c r="M23" s="120">
        <v>5451.09057708</v>
      </c>
      <c r="N23" s="120">
        <v>5.59379604</v>
      </c>
      <c r="O23" s="120">
        <v>192.73057743999999</v>
      </c>
      <c r="P23" s="120">
        <v>3.3648659699999999</v>
      </c>
      <c r="Q23" s="120"/>
      <c r="R23" s="120"/>
      <c r="S23" s="120"/>
    </row>
    <row r="24" spans="1:19" ht="13.8" hidden="1" outlineLevel="1">
      <c r="A24" s="15">
        <v>40940</v>
      </c>
      <c r="B24" s="120">
        <v>14551.963326720001</v>
      </c>
      <c r="C24" s="120">
        <v>191.70344979000001</v>
      </c>
      <c r="D24" s="120">
        <v>5.9721759999999999E-2</v>
      </c>
      <c r="E24" s="120">
        <v>191.64372803000001</v>
      </c>
      <c r="F24" s="120">
        <v>1.1445299999999999E-3</v>
      </c>
      <c r="G24" s="120">
        <v>0</v>
      </c>
      <c r="H24" s="120">
        <v>1.1445299999999999E-3</v>
      </c>
      <c r="I24" s="120">
        <v>8957.8253512899992</v>
      </c>
      <c r="J24" s="120">
        <v>1068.0301378199999</v>
      </c>
      <c r="K24" s="120">
        <v>7889.7952134699999</v>
      </c>
      <c r="L24" s="120">
        <v>5402.4333811099996</v>
      </c>
      <c r="M24" s="120">
        <v>5397.0208144899998</v>
      </c>
      <c r="N24" s="120">
        <v>5.4125666199999998</v>
      </c>
      <c r="O24" s="120">
        <v>154.17965724000001</v>
      </c>
      <c r="P24" s="120">
        <v>3.3689410799999999</v>
      </c>
      <c r="Q24" s="120"/>
      <c r="R24" s="120"/>
      <c r="S24" s="120"/>
    </row>
    <row r="25" spans="1:19" ht="13.8" hidden="1" outlineLevel="1">
      <c r="A25" s="15">
        <v>40969</v>
      </c>
      <c r="B25" s="120">
        <v>14785.52927264</v>
      </c>
      <c r="C25" s="120">
        <v>196.56470544999999</v>
      </c>
      <c r="D25" s="120">
        <v>5.0361377799999998</v>
      </c>
      <c r="E25" s="120">
        <v>191.52856767</v>
      </c>
      <c r="F25" s="120">
        <v>5.8070800000000001E-3</v>
      </c>
      <c r="G25" s="120">
        <v>0</v>
      </c>
      <c r="H25" s="120">
        <v>5.8070800000000001E-3</v>
      </c>
      <c r="I25" s="120">
        <v>9254.5557090000002</v>
      </c>
      <c r="J25" s="120">
        <v>1035.38203939</v>
      </c>
      <c r="K25" s="120">
        <v>8219.1736696099997</v>
      </c>
      <c r="L25" s="120">
        <v>5334.40305111</v>
      </c>
      <c r="M25" s="120">
        <v>5329.1241809800003</v>
      </c>
      <c r="N25" s="120">
        <v>5.2788701299999996</v>
      </c>
      <c r="O25" s="120">
        <v>391.64407282000002</v>
      </c>
      <c r="P25" s="120">
        <v>3.33615627</v>
      </c>
      <c r="Q25" s="120"/>
      <c r="R25" s="120"/>
      <c r="S25" s="120"/>
    </row>
    <row r="26" spans="1:19" ht="13.8" hidden="1" outlineLevel="1">
      <c r="A26" s="15">
        <v>41000</v>
      </c>
      <c r="B26" s="120">
        <v>14744.15055604</v>
      </c>
      <c r="C26" s="120">
        <v>191.2820772</v>
      </c>
      <c r="D26" s="120">
        <v>3.4685309999999997E-2</v>
      </c>
      <c r="E26" s="120">
        <v>191.24739188999999</v>
      </c>
      <c r="F26" s="120">
        <v>0</v>
      </c>
      <c r="G26" s="120">
        <v>0</v>
      </c>
      <c r="H26" s="120">
        <v>0</v>
      </c>
      <c r="I26" s="120">
        <v>9268.26271309</v>
      </c>
      <c r="J26" s="120">
        <v>569.65382953000005</v>
      </c>
      <c r="K26" s="120">
        <v>8698.6088835600003</v>
      </c>
      <c r="L26" s="120">
        <v>5284.6057657499996</v>
      </c>
      <c r="M26" s="120">
        <v>5279.5215300899999</v>
      </c>
      <c r="N26" s="120">
        <v>5.08423566</v>
      </c>
      <c r="O26" s="120">
        <v>312.87467765000002</v>
      </c>
      <c r="P26" s="120">
        <v>3.3424316200000002</v>
      </c>
      <c r="Q26" s="120"/>
      <c r="R26" s="120"/>
      <c r="S26" s="120"/>
    </row>
    <row r="27" spans="1:19" ht="13.8" hidden="1" outlineLevel="1">
      <c r="A27" s="15">
        <v>41030</v>
      </c>
      <c r="B27" s="120">
        <v>14575.826672540001</v>
      </c>
      <c r="C27" s="120">
        <v>191.17588186</v>
      </c>
      <c r="D27" s="120">
        <v>1.9685890000000001E-2</v>
      </c>
      <c r="E27" s="120">
        <v>191.15619597</v>
      </c>
      <c r="F27" s="120">
        <v>0</v>
      </c>
      <c r="G27" s="120">
        <v>0</v>
      </c>
      <c r="H27" s="120">
        <v>0</v>
      </c>
      <c r="I27" s="120">
        <v>9077.6973382600008</v>
      </c>
      <c r="J27" s="120">
        <v>401.69827180999999</v>
      </c>
      <c r="K27" s="120">
        <v>8675.9990664500001</v>
      </c>
      <c r="L27" s="120">
        <v>5306.9534524199998</v>
      </c>
      <c r="M27" s="120">
        <v>5302.0986475099999</v>
      </c>
      <c r="N27" s="120">
        <v>4.8548049100000004</v>
      </c>
      <c r="O27" s="120">
        <v>271.92754678</v>
      </c>
      <c r="P27" s="120">
        <v>3.31116834</v>
      </c>
      <c r="Q27" s="120"/>
      <c r="R27" s="120"/>
      <c r="S27" s="120"/>
    </row>
    <row r="28" spans="1:19" ht="13.8" hidden="1" outlineLevel="1">
      <c r="A28" s="15">
        <v>41061</v>
      </c>
      <c r="B28" s="120">
        <v>14645.65268338</v>
      </c>
      <c r="C28" s="120">
        <v>196.28492166999999</v>
      </c>
      <c r="D28" s="120">
        <v>5.0168284400000003</v>
      </c>
      <c r="E28" s="120">
        <v>191.26809323000001</v>
      </c>
      <c r="F28" s="120">
        <v>0</v>
      </c>
      <c r="G28" s="120">
        <v>0</v>
      </c>
      <c r="H28" s="120">
        <v>0</v>
      </c>
      <c r="I28" s="120">
        <v>9208.3767593299999</v>
      </c>
      <c r="J28" s="120">
        <v>198.57640663000001</v>
      </c>
      <c r="K28" s="120">
        <v>9009.8003527000001</v>
      </c>
      <c r="L28" s="120">
        <v>5240.9910023800003</v>
      </c>
      <c r="M28" s="120">
        <v>5236.2719517699998</v>
      </c>
      <c r="N28" s="120">
        <v>4.71905061</v>
      </c>
      <c r="O28" s="120">
        <v>261.05953319999998</v>
      </c>
      <c r="P28" s="120">
        <v>3.2935799399999999</v>
      </c>
      <c r="Q28" s="120"/>
      <c r="R28" s="120"/>
      <c r="S28" s="120"/>
    </row>
    <row r="29" spans="1:19" ht="13.8" hidden="1" outlineLevel="1">
      <c r="A29" s="15">
        <v>41091</v>
      </c>
      <c r="B29" s="120">
        <v>14414.79672575</v>
      </c>
      <c r="C29" s="120">
        <v>191.31002776</v>
      </c>
      <c r="D29" s="120">
        <v>1.842E-5</v>
      </c>
      <c r="E29" s="120">
        <v>191.31000933999999</v>
      </c>
      <c r="F29" s="120">
        <v>0</v>
      </c>
      <c r="G29" s="120">
        <v>0</v>
      </c>
      <c r="H29" s="120">
        <v>0</v>
      </c>
      <c r="I29" s="120">
        <v>9030.5426899499998</v>
      </c>
      <c r="J29" s="120">
        <v>211.00475046</v>
      </c>
      <c r="K29" s="120">
        <v>8819.5379394899992</v>
      </c>
      <c r="L29" s="120">
        <v>5192.94400804</v>
      </c>
      <c r="M29" s="120">
        <v>5188.4598972399999</v>
      </c>
      <c r="N29" s="120">
        <v>4.4841107999999998</v>
      </c>
      <c r="O29" s="120">
        <v>293.35421994000001</v>
      </c>
      <c r="P29" s="120">
        <v>3.2797753100000002</v>
      </c>
      <c r="Q29" s="120"/>
      <c r="R29" s="120"/>
      <c r="S29" s="120"/>
    </row>
    <row r="30" spans="1:19" ht="13.8" hidden="1" outlineLevel="1">
      <c r="A30" s="15">
        <v>41122</v>
      </c>
      <c r="B30" s="120">
        <v>14437.46842883</v>
      </c>
      <c r="C30" s="120">
        <v>196.26601256999999</v>
      </c>
      <c r="D30" s="120">
        <v>0</v>
      </c>
      <c r="E30" s="120">
        <v>196.26601256999999</v>
      </c>
      <c r="F30" s="120">
        <v>0</v>
      </c>
      <c r="G30" s="120">
        <v>0</v>
      </c>
      <c r="H30" s="120">
        <v>0</v>
      </c>
      <c r="I30" s="120">
        <v>9063.9824989499994</v>
      </c>
      <c r="J30" s="120">
        <v>223.13803078999999</v>
      </c>
      <c r="K30" s="120">
        <v>8840.8444681599995</v>
      </c>
      <c r="L30" s="120">
        <v>5177.2199173099998</v>
      </c>
      <c r="M30" s="120">
        <v>5172.9232417800004</v>
      </c>
      <c r="N30" s="120">
        <v>4.2966755299999999</v>
      </c>
      <c r="O30" s="120">
        <v>193.6412401</v>
      </c>
      <c r="P30" s="120">
        <v>3.26451599</v>
      </c>
      <c r="Q30" s="120"/>
      <c r="R30" s="120"/>
      <c r="S30" s="120"/>
    </row>
    <row r="31" spans="1:19" ht="13.8" hidden="1" outlineLevel="1">
      <c r="A31" s="15">
        <v>41153</v>
      </c>
      <c r="B31" s="120">
        <v>14533.44001439</v>
      </c>
      <c r="C31" s="120">
        <v>200.87955356000001</v>
      </c>
      <c r="D31" s="120">
        <v>4.5014754100000003</v>
      </c>
      <c r="E31" s="120">
        <v>196.37807814999999</v>
      </c>
      <c r="F31" s="120">
        <v>0</v>
      </c>
      <c r="G31" s="120">
        <v>0</v>
      </c>
      <c r="H31" s="120">
        <v>0</v>
      </c>
      <c r="I31" s="120">
        <v>9184.2774497299997</v>
      </c>
      <c r="J31" s="120">
        <v>223.88316126000001</v>
      </c>
      <c r="K31" s="120">
        <v>8960.3942884700009</v>
      </c>
      <c r="L31" s="120">
        <v>5148.2830111000003</v>
      </c>
      <c r="M31" s="120">
        <v>5144.12743847</v>
      </c>
      <c r="N31" s="120">
        <v>4.15557263</v>
      </c>
      <c r="O31" s="120">
        <v>168.53006948999999</v>
      </c>
      <c r="P31" s="120">
        <v>149.39494296000001</v>
      </c>
      <c r="Q31" s="120"/>
      <c r="R31" s="120"/>
      <c r="S31" s="120"/>
    </row>
    <row r="32" spans="1:19" ht="13.8" hidden="1" outlineLevel="1">
      <c r="A32" s="15">
        <v>41183</v>
      </c>
      <c r="B32" s="120">
        <v>14464.04130626</v>
      </c>
      <c r="C32" s="120">
        <v>196.33654530000001</v>
      </c>
      <c r="D32" s="120">
        <v>0</v>
      </c>
      <c r="E32" s="120">
        <v>196.33654530000001</v>
      </c>
      <c r="F32" s="120">
        <v>0</v>
      </c>
      <c r="G32" s="120">
        <v>0</v>
      </c>
      <c r="H32" s="120">
        <v>0</v>
      </c>
      <c r="I32" s="120">
        <v>9138.1675945099996</v>
      </c>
      <c r="J32" s="120">
        <v>182.90187760000001</v>
      </c>
      <c r="K32" s="120">
        <v>8955.2657169100003</v>
      </c>
      <c r="L32" s="120">
        <v>5129.5371664499999</v>
      </c>
      <c r="M32" s="120">
        <v>5125.6439539700004</v>
      </c>
      <c r="N32" s="120">
        <v>3.8932124799999999</v>
      </c>
      <c r="O32" s="120">
        <v>204.52865892</v>
      </c>
      <c r="P32" s="120">
        <v>230.85421600000001</v>
      </c>
      <c r="Q32" s="120"/>
      <c r="R32" s="120"/>
      <c r="S32" s="120"/>
    </row>
    <row r="33" spans="1:19" ht="13.8" hidden="1" outlineLevel="1">
      <c r="A33" s="15">
        <v>41214</v>
      </c>
      <c r="B33" s="120">
        <v>14516.990959160001</v>
      </c>
      <c r="C33" s="120">
        <v>196.41488018999999</v>
      </c>
      <c r="D33" s="120">
        <v>0</v>
      </c>
      <c r="E33" s="120">
        <v>196.41488018999999</v>
      </c>
      <c r="F33" s="120">
        <v>0</v>
      </c>
      <c r="G33" s="120">
        <v>0</v>
      </c>
      <c r="H33" s="120">
        <v>0</v>
      </c>
      <c r="I33" s="120">
        <v>9196.5292840500006</v>
      </c>
      <c r="J33" s="120">
        <v>184.39582636</v>
      </c>
      <c r="K33" s="120">
        <v>9012.1334576900008</v>
      </c>
      <c r="L33" s="120">
        <v>5124.0467949200001</v>
      </c>
      <c r="M33" s="120">
        <v>5120.2957044200002</v>
      </c>
      <c r="N33" s="120">
        <v>3.7510905000000001</v>
      </c>
      <c r="O33" s="120">
        <v>137.89721331000001</v>
      </c>
      <c r="P33" s="120">
        <v>229.27847731</v>
      </c>
      <c r="Q33" s="120"/>
      <c r="R33" s="120"/>
      <c r="S33" s="120"/>
    </row>
    <row r="34" spans="1:19" ht="13.8" hidden="1" outlineLevel="1">
      <c r="A34" s="15">
        <v>41244</v>
      </c>
      <c r="B34" s="120">
        <v>14462.01679507</v>
      </c>
      <c r="C34" s="120">
        <v>200.22692312000001</v>
      </c>
      <c r="D34" s="120">
        <v>3.0280830999999999</v>
      </c>
      <c r="E34" s="120">
        <v>197.19884002000001</v>
      </c>
      <c r="F34" s="120">
        <v>0</v>
      </c>
      <c r="G34" s="120">
        <v>0</v>
      </c>
      <c r="H34" s="120">
        <v>0</v>
      </c>
      <c r="I34" s="120">
        <v>9221.3144607800004</v>
      </c>
      <c r="J34" s="120">
        <v>184.83625466000001</v>
      </c>
      <c r="K34" s="120">
        <v>9036.4782061200003</v>
      </c>
      <c r="L34" s="120">
        <v>5040.4754111700004</v>
      </c>
      <c r="M34" s="120">
        <v>5036.8996427499997</v>
      </c>
      <c r="N34" s="120">
        <v>3.5757684200000002</v>
      </c>
      <c r="O34" s="120">
        <v>122.66249984</v>
      </c>
      <c r="P34" s="120">
        <v>82.266185809999996</v>
      </c>
      <c r="Q34" s="120"/>
      <c r="R34" s="120"/>
      <c r="S34" s="120"/>
    </row>
    <row r="35" spans="1:19" ht="13.8" hidden="1" outlineLevel="1">
      <c r="A35" s="15">
        <v>41275</v>
      </c>
      <c r="B35" s="120">
        <v>14149.783252679999</v>
      </c>
      <c r="C35" s="120">
        <v>197.07985901999999</v>
      </c>
      <c r="D35" s="120">
        <v>2.714246E-2</v>
      </c>
      <c r="E35" s="120">
        <v>197.05271655999999</v>
      </c>
      <c r="F35" s="120">
        <v>6.4393999999999996E-4</v>
      </c>
      <c r="G35" s="120">
        <v>0</v>
      </c>
      <c r="H35" s="120">
        <v>6.4393999999999996E-4</v>
      </c>
      <c r="I35" s="120">
        <v>8939.6096352500008</v>
      </c>
      <c r="J35" s="120">
        <v>181.52438543</v>
      </c>
      <c r="K35" s="120">
        <v>8758.0852498200002</v>
      </c>
      <c r="L35" s="120">
        <v>5013.0931144699998</v>
      </c>
      <c r="M35" s="120">
        <v>5009.7612835800001</v>
      </c>
      <c r="N35" s="120">
        <v>3.33183089</v>
      </c>
      <c r="O35" s="120">
        <v>89.842212459999999</v>
      </c>
      <c r="P35" s="120">
        <v>82.320352159999999</v>
      </c>
      <c r="Q35" s="120"/>
      <c r="R35" s="120"/>
      <c r="S35" s="120"/>
    </row>
    <row r="36" spans="1:19" ht="13.8" hidden="1" outlineLevel="1">
      <c r="A36" s="15">
        <v>41306</v>
      </c>
      <c r="B36" s="120">
        <v>14187.792071170001</v>
      </c>
      <c r="C36" s="120">
        <v>196.89679580999999</v>
      </c>
      <c r="D36" s="120">
        <v>2.7130830000000002E-2</v>
      </c>
      <c r="E36" s="120">
        <v>196.86966498000001</v>
      </c>
      <c r="F36" s="120">
        <v>0</v>
      </c>
      <c r="G36" s="120">
        <v>0</v>
      </c>
      <c r="H36" s="120">
        <v>0</v>
      </c>
      <c r="I36" s="120">
        <v>8988.4891169799994</v>
      </c>
      <c r="J36" s="120">
        <v>185.99757037000001</v>
      </c>
      <c r="K36" s="120">
        <v>8802.4915466099992</v>
      </c>
      <c r="L36" s="120">
        <v>5002.4061583800003</v>
      </c>
      <c r="M36" s="120">
        <v>4999.1997592899997</v>
      </c>
      <c r="N36" s="120">
        <v>3.2063990900000001</v>
      </c>
      <c r="O36" s="120">
        <v>78.692668639999994</v>
      </c>
      <c r="P36" s="120">
        <v>82.530163520000002</v>
      </c>
      <c r="Q36" s="120"/>
      <c r="R36" s="120"/>
      <c r="S36" s="120"/>
    </row>
    <row r="37" spans="1:19" ht="13.8" hidden="1" outlineLevel="1">
      <c r="A37" s="15">
        <v>41334</v>
      </c>
      <c r="B37" s="120">
        <v>14183.445583590001</v>
      </c>
      <c r="C37" s="120">
        <v>299.35260828000003</v>
      </c>
      <c r="D37" s="120">
        <v>5.0288490100000001</v>
      </c>
      <c r="E37" s="120">
        <v>294.32375926999998</v>
      </c>
      <c r="F37" s="120">
        <v>1.83815E-3</v>
      </c>
      <c r="G37" s="120">
        <v>1.5860000000000001E-5</v>
      </c>
      <c r="H37" s="120">
        <v>1.8222900000000001E-3</v>
      </c>
      <c r="I37" s="120">
        <v>8854.3396854099992</v>
      </c>
      <c r="J37" s="120">
        <v>218.76153008</v>
      </c>
      <c r="K37" s="120">
        <v>8635.5781553300003</v>
      </c>
      <c r="L37" s="120">
        <v>5029.7514517500003</v>
      </c>
      <c r="M37" s="120">
        <v>5029.4294220299998</v>
      </c>
      <c r="N37" s="120">
        <v>0.32202972000000002</v>
      </c>
      <c r="O37" s="120">
        <v>76.343404629999995</v>
      </c>
      <c r="P37" s="120">
        <v>82.511762169999997</v>
      </c>
      <c r="Q37" s="120"/>
      <c r="R37" s="120"/>
      <c r="S37" s="120"/>
    </row>
    <row r="38" spans="1:19" ht="13.8" hidden="1" outlineLevel="1">
      <c r="A38" s="15">
        <v>41365</v>
      </c>
      <c r="B38" s="120">
        <v>14319.64406538</v>
      </c>
      <c r="C38" s="120">
        <v>295.05008251999999</v>
      </c>
      <c r="D38" s="120">
        <v>2.3226030000000002E-2</v>
      </c>
      <c r="E38" s="120">
        <v>295.02685649</v>
      </c>
      <c r="F38" s="120">
        <v>0.7459462</v>
      </c>
      <c r="G38" s="120">
        <v>0.74543704</v>
      </c>
      <c r="H38" s="120">
        <v>5.0916000000000004E-4</v>
      </c>
      <c r="I38" s="120">
        <v>8931.5277086499991</v>
      </c>
      <c r="J38" s="120">
        <v>190.82159859000001</v>
      </c>
      <c r="K38" s="120">
        <v>8740.7061100600004</v>
      </c>
      <c r="L38" s="120">
        <v>5092.3203280099997</v>
      </c>
      <c r="M38" s="120">
        <v>5089.4824211200003</v>
      </c>
      <c r="N38" s="120">
        <v>2.8379068900000002</v>
      </c>
      <c r="O38" s="120">
        <v>89.685668640000003</v>
      </c>
      <c r="P38" s="120">
        <v>1.56585007</v>
      </c>
      <c r="Q38" s="120"/>
      <c r="R38" s="120"/>
      <c r="S38" s="120"/>
    </row>
    <row r="39" spans="1:19" ht="13.8" hidden="1" outlineLevel="1">
      <c r="A39" s="15">
        <v>41395</v>
      </c>
      <c r="B39" s="120">
        <v>14238.67232193</v>
      </c>
      <c r="C39" s="120">
        <v>294.51465947000003</v>
      </c>
      <c r="D39" s="120">
        <v>1.8250200000000001E-2</v>
      </c>
      <c r="E39" s="120">
        <v>294.49640927000002</v>
      </c>
      <c r="F39" s="120">
        <v>5.31301E-3</v>
      </c>
      <c r="G39" s="120">
        <v>5.31301E-3</v>
      </c>
      <c r="H39" s="120">
        <v>0</v>
      </c>
      <c r="I39" s="120">
        <v>8859.1477621699996</v>
      </c>
      <c r="J39" s="120">
        <v>196.1487448</v>
      </c>
      <c r="K39" s="120">
        <v>8662.9990173700007</v>
      </c>
      <c r="L39" s="120">
        <v>5085.0045872800001</v>
      </c>
      <c r="M39" s="120">
        <v>5082.2501751299997</v>
      </c>
      <c r="N39" s="120">
        <v>2.7544121499999998</v>
      </c>
      <c r="O39" s="120">
        <v>88.685668640000003</v>
      </c>
      <c r="P39" s="120">
        <v>1.56068725</v>
      </c>
      <c r="Q39" s="120"/>
      <c r="R39" s="120"/>
      <c r="S39" s="120"/>
    </row>
    <row r="40" spans="1:19" ht="13.8" hidden="1" outlineLevel="1">
      <c r="A40" s="15">
        <v>41426</v>
      </c>
      <c r="B40" s="120">
        <v>14161.118433539999</v>
      </c>
      <c r="C40" s="120">
        <v>350.15356663</v>
      </c>
      <c r="D40" s="120">
        <v>0</v>
      </c>
      <c r="E40" s="120">
        <v>350.15356663</v>
      </c>
      <c r="F40" s="120">
        <v>6.735969E-2</v>
      </c>
      <c r="G40" s="120">
        <v>6.735969E-2</v>
      </c>
      <c r="H40" s="120">
        <v>0</v>
      </c>
      <c r="I40" s="120">
        <v>8793.7234380000009</v>
      </c>
      <c r="J40" s="120">
        <v>196.67010026</v>
      </c>
      <c r="K40" s="120">
        <v>8597.0533377400006</v>
      </c>
      <c r="L40" s="120">
        <v>5017.1740692200001</v>
      </c>
      <c r="M40" s="120">
        <v>5014.5988620400003</v>
      </c>
      <c r="N40" s="120">
        <v>2.57520718</v>
      </c>
      <c r="O40" s="120">
        <v>89.955822620000006</v>
      </c>
      <c r="P40" s="120">
        <v>1.55957049</v>
      </c>
      <c r="Q40" s="120"/>
      <c r="R40" s="120"/>
      <c r="S40" s="120"/>
    </row>
    <row r="41" spans="1:19" ht="13.8" hidden="1" outlineLevel="1">
      <c r="A41" s="15">
        <v>41456</v>
      </c>
      <c r="B41" s="120">
        <v>13769.295898169999</v>
      </c>
      <c r="C41" s="120">
        <v>284.71446042000002</v>
      </c>
      <c r="D41" s="120">
        <v>0</v>
      </c>
      <c r="E41" s="120">
        <v>284.71446042000002</v>
      </c>
      <c r="F41" s="120">
        <v>7.3234270000000004E-2</v>
      </c>
      <c r="G41" s="120">
        <v>8.2342700000000001E-3</v>
      </c>
      <c r="H41" s="120">
        <v>6.5000000000000002E-2</v>
      </c>
      <c r="I41" s="120">
        <v>8525.6755841600007</v>
      </c>
      <c r="J41" s="120">
        <v>211.34054803999999</v>
      </c>
      <c r="K41" s="120">
        <v>8314.3350361199991</v>
      </c>
      <c r="L41" s="120">
        <v>4958.83261932</v>
      </c>
      <c r="M41" s="120">
        <v>4956.3973931600003</v>
      </c>
      <c r="N41" s="120">
        <v>2.43522616</v>
      </c>
      <c r="O41" s="120">
        <v>86.685668640000003</v>
      </c>
      <c r="P41" s="120">
        <v>1.52886828</v>
      </c>
      <c r="Q41" s="120"/>
      <c r="R41" s="120"/>
      <c r="S41" s="120"/>
    </row>
    <row r="42" spans="1:19" ht="13.8" hidden="1" outlineLevel="1">
      <c r="A42" s="15">
        <v>41487</v>
      </c>
      <c r="B42" s="120">
        <v>13760.509054980001</v>
      </c>
      <c r="C42" s="120">
        <v>279.14285519999999</v>
      </c>
      <c r="D42" s="120">
        <v>0</v>
      </c>
      <c r="E42" s="120">
        <v>279.14285519999999</v>
      </c>
      <c r="F42" s="120">
        <v>0.82061899000000005</v>
      </c>
      <c r="G42" s="120">
        <v>0.76762965999999999</v>
      </c>
      <c r="H42" s="120">
        <v>5.2989330000000001E-2</v>
      </c>
      <c r="I42" s="120">
        <v>8511.6140568800001</v>
      </c>
      <c r="J42" s="120">
        <v>232.20628884000001</v>
      </c>
      <c r="K42" s="120">
        <v>8279.4077680400005</v>
      </c>
      <c r="L42" s="120">
        <v>4968.9315239099997</v>
      </c>
      <c r="M42" s="120">
        <v>4966.4649372000003</v>
      </c>
      <c r="N42" s="120">
        <v>2.4665867100000001</v>
      </c>
      <c r="O42" s="120">
        <v>18.383900000000001</v>
      </c>
      <c r="P42" s="120">
        <v>1.51834921</v>
      </c>
      <c r="Q42" s="120"/>
      <c r="R42" s="120"/>
      <c r="S42" s="120"/>
    </row>
    <row r="43" spans="1:19" ht="13.8" hidden="1" outlineLevel="1">
      <c r="A43" s="15">
        <v>41518</v>
      </c>
      <c r="B43" s="120">
        <v>13608.36817587</v>
      </c>
      <c r="C43" s="120">
        <v>273.01772769000002</v>
      </c>
      <c r="D43" s="120">
        <v>0</v>
      </c>
      <c r="E43" s="120">
        <v>273.01772769000002</v>
      </c>
      <c r="F43" s="120">
        <v>0.46994675000000002</v>
      </c>
      <c r="G43" s="120">
        <v>0.405472</v>
      </c>
      <c r="H43" s="120">
        <v>6.4474749999999997E-2</v>
      </c>
      <c r="I43" s="120">
        <v>8390.1296868600002</v>
      </c>
      <c r="J43" s="120">
        <v>240.03595422000001</v>
      </c>
      <c r="K43" s="120">
        <v>8150.0937326399999</v>
      </c>
      <c r="L43" s="120">
        <v>4944.7508145700003</v>
      </c>
      <c r="M43" s="120">
        <v>4942.62780303</v>
      </c>
      <c r="N43" s="120">
        <v>2.1230115399999998</v>
      </c>
      <c r="O43" s="120">
        <v>18.383900000000001</v>
      </c>
      <c r="P43" s="120">
        <v>1.50290166</v>
      </c>
      <c r="Q43" s="120"/>
      <c r="R43" s="120"/>
      <c r="S43" s="120"/>
    </row>
    <row r="44" spans="1:19" ht="13.8" hidden="1" outlineLevel="1">
      <c r="A44" s="15">
        <v>41548</v>
      </c>
      <c r="B44" s="120">
        <v>13730.926109169999</v>
      </c>
      <c r="C44" s="120">
        <v>299.96408238999999</v>
      </c>
      <c r="D44" s="120">
        <v>0</v>
      </c>
      <c r="E44" s="120">
        <v>299.96408238999999</v>
      </c>
      <c r="F44" s="120">
        <v>0.45943972</v>
      </c>
      <c r="G44" s="120">
        <v>0.45943972</v>
      </c>
      <c r="H44" s="120">
        <v>0</v>
      </c>
      <c r="I44" s="120">
        <v>8517.7373368400004</v>
      </c>
      <c r="J44" s="120">
        <v>257.14953294999998</v>
      </c>
      <c r="K44" s="120">
        <v>8260.5878038899991</v>
      </c>
      <c r="L44" s="120">
        <v>4912.7652502199999</v>
      </c>
      <c r="M44" s="120">
        <v>4910.6874745100004</v>
      </c>
      <c r="N44" s="120">
        <v>2.0777757100000001</v>
      </c>
      <c r="O44" s="120">
        <v>28.741199999999999</v>
      </c>
      <c r="P44" s="120">
        <v>1.47038969</v>
      </c>
      <c r="Q44" s="120"/>
      <c r="R44" s="120"/>
      <c r="S44" s="120"/>
    </row>
    <row r="45" spans="1:19" ht="13.8" hidden="1" outlineLevel="1">
      <c r="A45" s="15">
        <v>41579</v>
      </c>
      <c r="B45" s="120">
        <v>13608.35366456</v>
      </c>
      <c r="C45" s="120">
        <v>262.14184190999998</v>
      </c>
      <c r="D45" s="120">
        <v>0</v>
      </c>
      <c r="E45" s="120">
        <v>262.14184190999998</v>
      </c>
      <c r="F45" s="120">
        <v>0.25929651999999997</v>
      </c>
      <c r="G45" s="120">
        <v>0.25929651999999997</v>
      </c>
      <c r="H45" s="120">
        <v>0</v>
      </c>
      <c r="I45" s="120">
        <v>8571.2643671299993</v>
      </c>
      <c r="J45" s="120">
        <v>284.93079329</v>
      </c>
      <c r="K45" s="120">
        <v>8286.3335738400001</v>
      </c>
      <c r="L45" s="120">
        <v>4774.6881590000003</v>
      </c>
      <c r="M45" s="120">
        <v>4772.7143321100002</v>
      </c>
      <c r="N45" s="120">
        <v>1.97382689</v>
      </c>
      <c r="O45" s="120">
        <v>44.402097259999998</v>
      </c>
      <c r="P45" s="120">
        <v>1.4550650199999999</v>
      </c>
      <c r="Q45" s="120"/>
      <c r="R45" s="120"/>
      <c r="S45" s="120"/>
    </row>
    <row r="46" spans="1:19" ht="13.8" hidden="1" outlineLevel="1">
      <c r="A46" s="15">
        <v>41609</v>
      </c>
      <c r="B46" s="120">
        <v>13920.92633115</v>
      </c>
      <c r="C46" s="120">
        <v>270.89629939000002</v>
      </c>
      <c r="D46" s="120">
        <v>0</v>
      </c>
      <c r="E46" s="120">
        <v>270.89629939000002</v>
      </c>
      <c r="F46" s="120">
        <v>0.24582072999999999</v>
      </c>
      <c r="G46" s="120">
        <v>0.24582072999999999</v>
      </c>
      <c r="H46" s="120">
        <v>0</v>
      </c>
      <c r="I46" s="120">
        <v>8856.7295244399993</v>
      </c>
      <c r="J46" s="120">
        <v>254.39340519000001</v>
      </c>
      <c r="K46" s="120">
        <v>8602.3361192499997</v>
      </c>
      <c r="L46" s="120">
        <v>4793.0546865899996</v>
      </c>
      <c r="M46" s="120">
        <v>4791.2139659300001</v>
      </c>
      <c r="N46" s="120">
        <v>1.8407206599999999</v>
      </c>
      <c r="O46" s="120">
        <v>18.383900000000001</v>
      </c>
      <c r="P46" s="120">
        <v>1.4529458799999999</v>
      </c>
      <c r="Q46" s="120"/>
      <c r="R46" s="120"/>
      <c r="S46" s="120"/>
    </row>
    <row r="47" spans="1:19" ht="13.8" hidden="1" outlineLevel="1">
      <c r="A47" s="15">
        <v>41640</v>
      </c>
      <c r="B47" s="120">
        <v>13578.615147230001</v>
      </c>
      <c r="C47" s="120">
        <v>314.8301012</v>
      </c>
      <c r="D47" s="120">
        <v>3.0000000000000001E-5</v>
      </c>
      <c r="E47" s="120">
        <v>314.83007120000002</v>
      </c>
      <c r="F47" s="120">
        <v>0.23873373000000001</v>
      </c>
      <c r="G47" s="120">
        <v>0.23873373000000001</v>
      </c>
      <c r="H47" s="120">
        <v>0</v>
      </c>
      <c r="I47" s="120">
        <v>8457.3655374600003</v>
      </c>
      <c r="J47" s="120">
        <v>257.52582474000002</v>
      </c>
      <c r="K47" s="120">
        <v>8199.8397127200005</v>
      </c>
      <c r="L47" s="120">
        <v>4806.1807748399997</v>
      </c>
      <c r="M47" s="120">
        <v>4804.4998437499999</v>
      </c>
      <c r="N47" s="120">
        <v>1.6809310900000001</v>
      </c>
      <c r="O47" s="120">
        <v>18.383900000000001</v>
      </c>
      <c r="P47" s="120">
        <v>1.45702211</v>
      </c>
      <c r="Q47" s="120"/>
      <c r="R47" s="120"/>
      <c r="S47" s="120"/>
    </row>
    <row r="48" spans="1:19" ht="13.8" hidden="1" outlineLevel="1">
      <c r="A48" s="15">
        <v>41671</v>
      </c>
      <c r="B48" s="120">
        <v>15508.62433173</v>
      </c>
      <c r="C48" s="120">
        <v>374.39140851000002</v>
      </c>
      <c r="D48" s="120">
        <v>2.9810000000000001E-5</v>
      </c>
      <c r="E48" s="120">
        <v>374.39137870000002</v>
      </c>
      <c r="F48" s="120">
        <v>0.16099343999999999</v>
      </c>
      <c r="G48" s="120">
        <v>0.16099343999999999</v>
      </c>
      <c r="H48" s="120">
        <v>0</v>
      </c>
      <c r="I48" s="120">
        <v>9896.4460373000002</v>
      </c>
      <c r="J48" s="120">
        <v>243.27812562</v>
      </c>
      <c r="K48" s="120">
        <v>9653.1679116800005</v>
      </c>
      <c r="L48" s="120">
        <v>5237.6258924800004</v>
      </c>
      <c r="M48" s="120">
        <v>5236.0065414199998</v>
      </c>
      <c r="N48" s="120">
        <v>1.6193510600000001</v>
      </c>
      <c r="O48" s="120">
        <v>22.968432180000001</v>
      </c>
      <c r="P48" s="120">
        <v>1.7934990799999999</v>
      </c>
      <c r="Q48" s="120"/>
      <c r="R48" s="120"/>
      <c r="S48" s="120"/>
    </row>
    <row r="49" spans="1:19" ht="13.8" hidden="1" outlineLevel="1">
      <c r="A49" s="15">
        <v>41699</v>
      </c>
      <c r="B49" s="120">
        <v>16133.6121826</v>
      </c>
      <c r="C49" s="120">
        <v>370.36454421000002</v>
      </c>
      <c r="D49" s="120">
        <v>3.048E-5</v>
      </c>
      <c r="E49" s="120">
        <v>370.36451373</v>
      </c>
      <c r="F49" s="120">
        <v>0.14651932000000001</v>
      </c>
      <c r="G49" s="120">
        <v>0.14651932000000001</v>
      </c>
      <c r="H49" s="120">
        <v>0</v>
      </c>
      <c r="I49" s="120">
        <v>10346.874704620001</v>
      </c>
      <c r="J49" s="120">
        <v>221.13147670000001</v>
      </c>
      <c r="K49" s="120">
        <v>10125.74322792</v>
      </c>
      <c r="L49" s="120">
        <v>5416.2264144500004</v>
      </c>
      <c r="M49" s="120">
        <v>5414.8433975199996</v>
      </c>
      <c r="N49" s="120">
        <v>1.3830169299999999</v>
      </c>
      <c r="O49" s="120">
        <v>21.909161109999999</v>
      </c>
      <c r="P49" s="120">
        <v>1.9727549099999999</v>
      </c>
      <c r="Q49" s="120"/>
      <c r="R49" s="120"/>
      <c r="S49" s="120"/>
    </row>
    <row r="50" spans="1:19" ht="13.8" hidden="1" outlineLevel="1">
      <c r="A50" s="15">
        <v>41730</v>
      </c>
      <c r="B50" s="120">
        <v>16181.822257100001</v>
      </c>
      <c r="C50" s="120">
        <v>362.55389157000002</v>
      </c>
      <c r="D50" s="120">
        <v>3.1869999999999998E-5</v>
      </c>
      <c r="E50" s="120">
        <v>362.55385969999998</v>
      </c>
      <c r="F50" s="120">
        <v>0.13526838999999999</v>
      </c>
      <c r="G50" s="120">
        <v>0.13526838999999999</v>
      </c>
      <c r="H50" s="120">
        <v>0</v>
      </c>
      <c r="I50" s="120">
        <v>10352.847314090001</v>
      </c>
      <c r="J50" s="120">
        <v>218.37940656000001</v>
      </c>
      <c r="K50" s="120">
        <v>10134.467907529999</v>
      </c>
      <c r="L50" s="120">
        <v>5466.2857830499997</v>
      </c>
      <c r="M50" s="120">
        <v>5465.0562057799998</v>
      </c>
      <c r="N50" s="120">
        <v>1.2295772700000001</v>
      </c>
      <c r="O50" s="120">
        <v>40.744804500000001</v>
      </c>
      <c r="P50" s="120">
        <v>0.99778730999999998</v>
      </c>
      <c r="Q50" s="120"/>
      <c r="R50" s="120"/>
      <c r="S50" s="120"/>
    </row>
    <row r="51" spans="1:19" ht="13.8" hidden="1" outlineLevel="1">
      <c r="A51" s="15">
        <v>41760</v>
      </c>
      <c r="B51" s="120">
        <v>16644.088233490002</v>
      </c>
      <c r="C51" s="120">
        <v>356.92957316000002</v>
      </c>
      <c r="D51" s="120">
        <v>3.18E-5</v>
      </c>
      <c r="E51" s="120">
        <v>356.92954135999997</v>
      </c>
      <c r="F51" s="120">
        <v>0.12415279999999999</v>
      </c>
      <c r="G51" s="120">
        <v>0.12415279999999999</v>
      </c>
      <c r="H51" s="120">
        <v>0</v>
      </c>
      <c r="I51" s="120">
        <v>10655.66301826</v>
      </c>
      <c r="J51" s="120">
        <v>238.14604689000001</v>
      </c>
      <c r="K51" s="120">
        <v>10417.51697137</v>
      </c>
      <c r="L51" s="120">
        <v>5631.37148927</v>
      </c>
      <c r="M51" s="120">
        <v>5630.2556717999996</v>
      </c>
      <c r="N51" s="120">
        <v>1.1158174700000001</v>
      </c>
      <c r="O51" s="120">
        <v>54.967395869999997</v>
      </c>
      <c r="P51" s="120">
        <v>1.0088882699999999</v>
      </c>
      <c r="Q51" s="120"/>
      <c r="R51" s="120"/>
      <c r="S51" s="120"/>
    </row>
    <row r="52" spans="1:19" ht="13.8" hidden="1" outlineLevel="1">
      <c r="A52" s="15">
        <v>41791</v>
      </c>
      <c r="B52" s="120">
        <v>15735.23845699</v>
      </c>
      <c r="C52" s="120">
        <v>345.11271146000001</v>
      </c>
      <c r="D52" s="120">
        <v>3.2440000000000001E-5</v>
      </c>
      <c r="E52" s="120">
        <v>345.11267901999997</v>
      </c>
      <c r="F52" s="120">
        <v>0.11290264</v>
      </c>
      <c r="G52" s="120">
        <v>0.11290264</v>
      </c>
      <c r="H52" s="120">
        <v>0</v>
      </c>
      <c r="I52" s="120">
        <v>10437.61491875</v>
      </c>
      <c r="J52" s="120">
        <v>237.06263657</v>
      </c>
      <c r="K52" s="120">
        <v>10200.55228218</v>
      </c>
      <c r="L52" s="120">
        <v>4952.3979241400002</v>
      </c>
      <c r="M52" s="120">
        <v>4950.7650397999996</v>
      </c>
      <c r="N52" s="120">
        <v>1.6328843399999999</v>
      </c>
      <c r="O52" s="120">
        <v>61.38161736</v>
      </c>
      <c r="P52" s="120">
        <v>1.0318610399999999</v>
      </c>
      <c r="Q52" s="120"/>
      <c r="R52" s="120"/>
      <c r="S52" s="120"/>
    </row>
    <row r="53" spans="1:19" ht="13.8" hidden="1" outlineLevel="1">
      <c r="A53" s="15">
        <v>41821</v>
      </c>
      <c r="B53" s="120">
        <v>15755.692969170001</v>
      </c>
      <c r="C53" s="120">
        <v>339.57787517999998</v>
      </c>
      <c r="D53" s="120">
        <v>5.3311999999999999E-4</v>
      </c>
      <c r="E53" s="120">
        <v>339.57734205999998</v>
      </c>
      <c r="F53" s="120">
        <v>1.287991E-2</v>
      </c>
      <c r="G53" s="120">
        <v>1.287991E-2</v>
      </c>
      <c r="H53" s="120">
        <v>0</v>
      </c>
      <c r="I53" s="120">
        <v>10479.37698744</v>
      </c>
      <c r="J53" s="120">
        <v>225.27162544999999</v>
      </c>
      <c r="K53" s="120">
        <v>10254.105361989999</v>
      </c>
      <c r="L53" s="120">
        <v>4936.7252266400001</v>
      </c>
      <c r="M53" s="120">
        <v>4934.0054798800002</v>
      </c>
      <c r="N53" s="120">
        <v>2.71974676</v>
      </c>
      <c r="O53" s="120">
        <v>70.00778339</v>
      </c>
      <c r="P53" s="120">
        <v>1.02388258</v>
      </c>
      <c r="Q53" s="120"/>
      <c r="R53" s="120"/>
      <c r="S53" s="120"/>
    </row>
    <row r="54" spans="1:19" ht="13.8" hidden="1" outlineLevel="1">
      <c r="A54" s="15">
        <v>41852</v>
      </c>
      <c r="B54" s="120">
        <v>17147.645303360001</v>
      </c>
      <c r="C54" s="120">
        <v>337.3069486</v>
      </c>
      <c r="D54" s="120">
        <v>3.379E-5</v>
      </c>
      <c r="E54" s="120">
        <v>337.30691481000002</v>
      </c>
      <c r="F54" s="120">
        <v>0</v>
      </c>
      <c r="G54" s="120">
        <v>0</v>
      </c>
      <c r="H54" s="120">
        <v>0</v>
      </c>
      <c r="I54" s="120">
        <v>11480.539011360001</v>
      </c>
      <c r="J54" s="120">
        <v>336.28029641000001</v>
      </c>
      <c r="K54" s="120">
        <v>11144.25871495</v>
      </c>
      <c r="L54" s="120">
        <v>5329.7993434</v>
      </c>
      <c r="M54" s="120">
        <v>5327.273948</v>
      </c>
      <c r="N54" s="120">
        <v>2.5253953999999998</v>
      </c>
      <c r="O54" s="120">
        <v>73.883571930000002</v>
      </c>
      <c r="P54" s="120">
        <v>1.1257774700000001</v>
      </c>
      <c r="Q54" s="120"/>
      <c r="R54" s="120"/>
      <c r="S54" s="120"/>
    </row>
    <row r="55" spans="1:19" ht="13.8" hidden="1" outlineLevel="1">
      <c r="A55" s="15">
        <v>41883</v>
      </c>
      <c r="B55" s="120">
        <v>16667.305529950001</v>
      </c>
      <c r="C55" s="120">
        <v>500.67530549999998</v>
      </c>
      <c r="D55" s="120">
        <v>3.4430000000000001E-5</v>
      </c>
      <c r="E55" s="120">
        <v>500.67527107000001</v>
      </c>
      <c r="F55" s="120">
        <v>0</v>
      </c>
      <c r="G55" s="120">
        <v>0</v>
      </c>
      <c r="H55" s="120">
        <v>0</v>
      </c>
      <c r="I55" s="120">
        <v>10971.010508150001</v>
      </c>
      <c r="J55" s="120">
        <v>238.49472569</v>
      </c>
      <c r="K55" s="120">
        <v>10732.515782459999</v>
      </c>
      <c r="L55" s="120">
        <v>5195.6197162999997</v>
      </c>
      <c r="M55" s="120">
        <v>5193.7675908299998</v>
      </c>
      <c r="N55" s="120">
        <v>1.8521254700000001</v>
      </c>
      <c r="O55" s="120">
        <v>33.003163200000003</v>
      </c>
      <c r="P55" s="120">
        <v>1.0728757600000001</v>
      </c>
      <c r="Q55" s="120"/>
      <c r="R55" s="120"/>
      <c r="S55" s="120"/>
    </row>
    <row r="56" spans="1:19" ht="13.8" hidden="1" outlineLevel="1">
      <c r="A56" s="15">
        <v>41913</v>
      </c>
      <c r="B56" s="120">
        <v>16508.121580759998</v>
      </c>
      <c r="C56" s="120">
        <v>502.86556443000001</v>
      </c>
      <c r="D56" s="120">
        <v>3.5110000000000001E-5</v>
      </c>
      <c r="E56" s="120">
        <v>502.86552932000001</v>
      </c>
      <c r="F56" s="120">
        <v>0</v>
      </c>
      <c r="G56" s="120">
        <v>0</v>
      </c>
      <c r="H56" s="120">
        <v>0</v>
      </c>
      <c r="I56" s="120">
        <v>10899.135749880001</v>
      </c>
      <c r="J56" s="120">
        <v>203.44100107</v>
      </c>
      <c r="K56" s="120">
        <v>10695.69474881</v>
      </c>
      <c r="L56" s="120">
        <v>5106.1202664499997</v>
      </c>
      <c r="M56" s="120">
        <v>5105.0205047099998</v>
      </c>
      <c r="N56" s="120">
        <v>1.0997617399999999</v>
      </c>
      <c r="O56" s="120">
        <v>12.950134889999999</v>
      </c>
      <c r="P56" s="120">
        <v>0.32235806</v>
      </c>
      <c r="Q56" s="120"/>
      <c r="R56" s="120"/>
      <c r="S56" s="120"/>
    </row>
    <row r="57" spans="1:19" ht="13.8" hidden="1" outlineLevel="1">
      <c r="A57" s="15">
        <v>41944</v>
      </c>
      <c r="B57" s="120">
        <v>18169.910598440001</v>
      </c>
      <c r="C57" s="120">
        <v>501.92725801</v>
      </c>
      <c r="D57" s="120">
        <v>3.5750000000000002E-5</v>
      </c>
      <c r="E57" s="120">
        <v>501.92722226000001</v>
      </c>
      <c r="F57" s="120">
        <v>0</v>
      </c>
      <c r="G57" s="120">
        <v>0</v>
      </c>
      <c r="H57" s="120">
        <v>0</v>
      </c>
      <c r="I57" s="120">
        <v>12245.52657428</v>
      </c>
      <c r="J57" s="120">
        <v>231.17441213999999</v>
      </c>
      <c r="K57" s="120">
        <v>12014.35216214</v>
      </c>
      <c r="L57" s="120">
        <v>5422.4567661499996</v>
      </c>
      <c r="M57" s="120">
        <v>5421.9918923599998</v>
      </c>
      <c r="N57" s="120">
        <v>0.46487379000000001</v>
      </c>
      <c r="O57" s="120">
        <v>14.9686343</v>
      </c>
      <c r="P57" s="120">
        <v>23.60551225</v>
      </c>
      <c r="Q57" s="120"/>
      <c r="R57" s="120"/>
      <c r="S57" s="120"/>
    </row>
    <row r="58" spans="1:19" ht="13.8" hidden="1" outlineLevel="1">
      <c r="A58" s="15">
        <v>41974</v>
      </c>
      <c r="B58" s="120">
        <v>18729.555463680001</v>
      </c>
      <c r="C58" s="120">
        <v>443.05886413000002</v>
      </c>
      <c r="D58" s="120">
        <v>3.6430000000000002E-5</v>
      </c>
      <c r="E58" s="120">
        <v>443.05882769999999</v>
      </c>
      <c r="F58" s="120">
        <v>0</v>
      </c>
      <c r="G58" s="120">
        <v>0</v>
      </c>
      <c r="H58" s="120">
        <v>0</v>
      </c>
      <c r="I58" s="120">
        <v>12877.954084000001</v>
      </c>
      <c r="J58" s="120">
        <v>234.63637725999999</v>
      </c>
      <c r="K58" s="120">
        <v>12643.317706739999</v>
      </c>
      <c r="L58" s="120">
        <v>5408.5425155499997</v>
      </c>
      <c r="M58" s="120">
        <v>5408.0083404999996</v>
      </c>
      <c r="N58" s="120">
        <v>0.53417504999999998</v>
      </c>
      <c r="O58" s="120">
        <v>15.76790413</v>
      </c>
      <c r="P58" s="120">
        <v>25.85721246</v>
      </c>
      <c r="Q58" s="120"/>
      <c r="R58" s="120"/>
      <c r="S58" s="120"/>
    </row>
    <row r="59" spans="1:19" ht="13.8" hidden="1" outlineLevel="1">
      <c r="A59" s="15">
        <v>42005</v>
      </c>
      <c r="B59" s="120">
        <v>18740.062849689999</v>
      </c>
      <c r="C59" s="120">
        <v>439.42407706</v>
      </c>
      <c r="D59" s="120">
        <v>3.7100000000000001E-5</v>
      </c>
      <c r="E59" s="120">
        <v>439.42403996000002</v>
      </c>
      <c r="F59" s="120">
        <v>0</v>
      </c>
      <c r="G59" s="120">
        <v>0</v>
      </c>
      <c r="H59" s="120">
        <v>0</v>
      </c>
      <c r="I59" s="120">
        <v>12876.65168515</v>
      </c>
      <c r="J59" s="120">
        <v>201.4088548</v>
      </c>
      <c r="K59" s="120">
        <v>12675.24283035</v>
      </c>
      <c r="L59" s="120">
        <v>5423.9870874799999</v>
      </c>
      <c r="M59" s="120">
        <v>5423.4712521800002</v>
      </c>
      <c r="N59" s="120">
        <v>0.5158353</v>
      </c>
      <c r="O59" s="120">
        <v>16.15716552</v>
      </c>
      <c r="P59" s="120">
        <v>26.029949259999999</v>
      </c>
      <c r="Q59" s="120"/>
      <c r="R59" s="120"/>
      <c r="S59" s="120"/>
    </row>
    <row r="60" spans="1:19" ht="13.8" hidden="1" outlineLevel="1">
      <c r="A60" s="15">
        <v>42036</v>
      </c>
      <c r="B60" s="120">
        <v>27219.4013252</v>
      </c>
      <c r="C60" s="120">
        <v>433.71289105</v>
      </c>
      <c r="D60" s="120">
        <v>3.7700000000000002E-5</v>
      </c>
      <c r="E60" s="120">
        <v>433.71285334999999</v>
      </c>
      <c r="F60" s="120">
        <v>0</v>
      </c>
      <c r="G60" s="120">
        <v>0</v>
      </c>
      <c r="H60" s="120">
        <v>0</v>
      </c>
      <c r="I60" s="120">
        <v>19539.18520339</v>
      </c>
      <c r="J60" s="120">
        <v>161.28803436999999</v>
      </c>
      <c r="K60" s="120">
        <v>19377.897169020001</v>
      </c>
      <c r="L60" s="120">
        <v>7246.5032307600004</v>
      </c>
      <c r="M60" s="120">
        <v>7245.9862233100002</v>
      </c>
      <c r="N60" s="120">
        <v>0.51700745000000004</v>
      </c>
      <c r="O60" s="120">
        <v>0</v>
      </c>
      <c r="P60" s="120">
        <v>27.730418480000001</v>
      </c>
      <c r="Q60" s="120"/>
      <c r="R60" s="120"/>
      <c r="S60" s="120"/>
    </row>
    <row r="61" spans="1:19" ht="13.8" hidden="1" outlineLevel="1">
      <c r="A61" s="15">
        <v>42064</v>
      </c>
      <c r="B61" s="120">
        <v>23739.248699</v>
      </c>
      <c r="C61" s="120">
        <v>460.47944242</v>
      </c>
      <c r="D61" s="120">
        <v>15.41148974</v>
      </c>
      <c r="E61" s="120">
        <v>445.06795268000002</v>
      </c>
      <c r="F61" s="120">
        <v>5.391452E-2</v>
      </c>
      <c r="G61" s="120">
        <v>5.391452E-2</v>
      </c>
      <c r="H61" s="120">
        <v>0</v>
      </c>
      <c r="I61" s="120">
        <v>16826.956887640001</v>
      </c>
      <c r="J61" s="120">
        <v>106.11126209</v>
      </c>
      <c r="K61" s="120">
        <v>16720.845625549999</v>
      </c>
      <c r="L61" s="120">
        <v>6451.7584544199999</v>
      </c>
      <c r="M61" s="120">
        <v>6451.2604925899996</v>
      </c>
      <c r="N61" s="120">
        <v>0.49796182999999999</v>
      </c>
      <c r="O61" s="120">
        <v>0</v>
      </c>
      <c r="P61" s="120">
        <v>25.729845319999999</v>
      </c>
      <c r="Q61" s="120"/>
      <c r="R61" s="120"/>
      <c r="S61" s="120"/>
    </row>
    <row r="62" spans="1:19" ht="13.8" hidden="1" outlineLevel="1">
      <c r="A62" s="15">
        <v>42095</v>
      </c>
      <c r="B62" s="120">
        <v>21827.56624258</v>
      </c>
      <c r="C62" s="120">
        <v>460.37822584999998</v>
      </c>
      <c r="D62" s="120">
        <v>15.676665740000001</v>
      </c>
      <c r="E62" s="120">
        <v>444.70156011</v>
      </c>
      <c r="F62" s="120">
        <v>0</v>
      </c>
      <c r="G62" s="120">
        <v>0</v>
      </c>
      <c r="H62" s="120">
        <v>0</v>
      </c>
      <c r="I62" s="120">
        <v>15296.22296933</v>
      </c>
      <c r="J62" s="120">
        <v>113.89420242</v>
      </c>
      <c r="K62" s="120">
        <v>15182.328766909999</v>
      </c>
      <c r="L62" s="120">
        <v>6070.9650474</v>
      </c>
      <c r="M62" s="120">
        <v>6070.4741152500001</v>
      </c>
      <c r="N62" s="120">
        <v>0.49093215000000001</v>
      </c>
      <c r="O62" s="120">
        <v>20.523416000000001</v>
      </c>
      <c r="P62" s="120">
        <v>24.728235189999999</v>
      </c>
      <c r="Q62" s="120"/>
      <c r="R62" s="120"/>
      <c r="S62" s="120"/>
    </row>
    <row r="63" spans="1:19" ht="13.8" hidden="1" outlineLevel="1">
      <c r="A63" s="15">
        <v>42125</v>
      </c>
      <c r="B63" s="120">
        <v>21291.064142939998</v>
      </c>
      <c r="C63" s="120">
        <v>450.39465731000001</v>
      </c>
      <c r="D63" s="120">
        <v>15.41290064</v>
      </c>
      <c r="E63" s="120">
        <v>434.98175666999998</v>
      </c>
      <c r="F63" s="120">
        <v>6.1999999999999999E-7</v>
      </c>
      <c r="G63" s="120">
        <v>6.1999999999999999E-7</v>
      </c>
      <c r="H63" s="120">
        <v>0</v>
      </c>
      <c r="I63" s="120">
        <v>15293.926396270001</v>
      </c>
      <c r="J63" s="120">
        <v>114.42499947</v>
      </c>
      <c r="K63" s="120">
        <v>15179.5013968</v>
      </c>
      <c r="L63" s="120">
        <v>5546.7430887399996</v>
      </c>
      <c r="M63" s="120">
        <v>5546.2442022100004</v>
      </c>
      <c r="N63" s="120">
        <v>0.49888652999999999</v>
      </c>
      <c r="O63" s="120">
        <v>0</v>
      </c>
      <c r="P63" s="120">
        <v>24.703743729999999</v>
      </c>
      <c r="Q63" s="120"/>
      <c r="R63" s="120"/>
      <c r="S63" s="120"/>
    </row>
    <row r="64" spans="1:19" ht="13.8" hidden="1" outlineLevel="1">
      <c r="A64" s="15">
        <v>42156</v>
      </c>
      <c r="B64" s="120">
        <v>21331.293452130001</v>
      </c>
      <c r="C64" s="120">
        <v>399.70599952999999</v>
      </c>
      <c r="D64" s="120">
        <v>4.0330000000000002E-5</v>
      </c>
      <c r="E64" s="120">
        <v>399.7059592</v>
      </c>
      <c r="F64" s="120">
        <v>5.7000000000000005E-7</v>
      </c>
      <c r="G64" s="120">
        <v>5.7000000000000005E-7</v>
      </c>
      <c r="H64" s="120">
        <v>0</v>
      </c>
      <c r="I64" s="120">
        <v>15256.681456120001</v>
      </c>
      <c r="J64" s="120">
        <v>131.83787416999999</v>
      </c>
      <c r="K64" s="120">
        <v>15124.843581949999</v>
      </c>
      <c r="L64" s="120">
        <v>5674.9059959099995</v>
      </c>
      <c r="M64" s="120">
        <v>5674.40019691</v>
      </c>
      <c r="N64" s="120">
        <v>0.505799</v>
      </c>
      <c r="O64" s="120">
        <v>0</v>
      </c>
      <c r="P64" s="120">
        <v>24.791867549999999</v>
      </c>
      <c r="Q64" s="120"/>
      <c r="R64" s="120"/>
      <c r="S64" s="120"/>
    </row>
    <row r="65" spans="1:19" ht="13.8" hidden="1" outlineLevel="1">
      <c r="A65" s="15">
        <v>42186</v>
      </c>
      <c r="B65" s="120">
        <v>21540.821162759999</v>
      </c>
      <c r="C65" s="120">
        <v>397.71231431000001</v>
      </c>
      <c r="D65" s="120">
        <v>4.1E-5</v>
      </c>
      <c r="E65" s="120">
        <v>397.71227331</v>
      </c>
      <c r="F65" s="120">
        <v>0</v>
      </c>
      <c r="G65" s="120">
        <v>0</v>
      </c>
      <c r="H65" s="120">
        <v>0</v>
      </c>
      <c r="I65" s="120">
        <v>15429.35930441</v>
      </c>
      <c r="J65" s="120">
        <v>134.46109246</v>
      </c>
      <c r="K65" s="120">
        <v>15294.89821195</v>
      </c>
      <c r="L65" s="120">
        <v>5713.7495440399998</v>
      </c>
      <c r="M65" s="120">
        <v>5713.2614688200001</v>
      </c>
      <c r="N65" s="120">
        <v>0.48807521999999998</v>
      </c>
      <c r="O65" s="120">
        <v>0</v>
      </c>
      <c r="P65" s="120">
        <v>24.657652729999999</v>
      </c>
      <c r="Q65" s="120"/>
      <c r="R65" s="120"/>
      <c r="S65" s="120"/>
    </row>
    <row r="66" spans="1:19" ht="13.8" hidden="1" outlineLevel="1">
      <c r="A66" s="15">
        <v>42217</v>
      </c>
      <c r="B66" s="120">
        <v>21104.303444270001</v>
      </c>
      <c r="C66" s="120">
        <v>403.94010537999998</v>
      </c>
      <c r="D66" s="120">
        <v>4.1669999999999999E-5</v>
      </c>
      <c r="E66" s="120">
        <v>403.94006371</v>
      </c>
      <c r="F66" s="120">
        <v>0</v>
      </c>
      <c r="G66" s="120">
        <v>0</v>
      </c>
      <c r="H66" s="120">
        <v>0</v>
      </c>
      <c r="I66" s="120">
        <v>15158.89904516</v>
      </c>
      <c r="J66" s="120">
        <v>161.50827179999999</v>
      </c>
      <c r="K66" s="120">
        <v>14997.390773360001</v>
      </c>
      <c r="L66" s="120">
        <v>5541.4642937299996</v>
      </c>
      <c r="M66" s="120">
        <v>5540.8478969899998</v>
      </c>
      <c r="N66" s="120">
        <v>0.61639674</v>
      </c>
      <c r="O66" s="120">
        <v>0</v>
      </c>
      <c r="P66" s="120">
        <v>21.600495630000001</v>
      </c>
      <c r="Q66" s="120"/>
      <c r="R66" s="120"/>
      <c r="S66" s="120"/>
    </row>
    <row r="67" spans="1:19" ht="13.8" hidden="1" outlineLevel="1">
      <c r="A67" s="15">
        <v>42248</v>
      </c>
      <c r="B67" s="120">
        <v>21040.935688310001</v>
      </c>
      <c r="C67" s="120">
        <v>401.60463614000003</v>
      </c>
      <c r="D67" s="120">
        <v>4.231E-5</v>
      </c>
      <c r="E67" s="120">
        <v>401.60459383</v>
      </c>
      <c r="F67" s="120">
        <v>3.8800000000000001E-6</v>
      </c>
      <c r="G67" s="120">
        <v>3.8800000000000001E-6</v>
      </c>
      <c r="H67" s="120">
        <v>0</v>
      </c>
      <c r="I67" s="120">
        <v>15085.06523681</v>
      </c>
      <c r="J67" s="120">
        <v>159.11279187</v>
      </c>
      <c r="K67" s="120">
        <v>14925.95244494</v>
      </c>
      <c r="L67" s="120">
        <v>5554.2658114799997</v>
      </c>
      <c r="M67" s="120">
        <v>5553.6425260599999</v>
      </c>
      <c r="N67" s="120">
        <v>0.62328541999999998</v>
      </c>
      <c r="O67" s="120">
        <v>0</v>
      </c>
      <c r="P67" s="120">
        <v>13.98758898</v>
      </c>
      <c r="Q67" s="120"/>
      <c r="R67" s="120"/>
      <c r="S67" s="120"/>
    </row>
    <row r="68" spans="1:19" ht="13.8" hidden="1" outlineLevel="1">
      <c r="A68" s="15">
        <v>42278</v>
      </c>
      <c r="B68" s="120">
        <v>22248.110397320001</v>
      </c>
      <c r="C68" s="120">
        <v>384.02016277000001</v>
      </c>
      <c r="D68" s="120">
        <v>4.299E-5</v>
      </c>
      <c r="E68" s="120">
        <v>384.02011978000002</v>
      </c>
      <c r="F68" s="120">
        <v>0</v>
      </c>
      <c r="G68" s="120">
        <v>0</v>
      </c>
      <c r="H68" s="120">
        <v>0</v>
      </c>
      <c r="I68" s="120">
        <v>16141.554653220001</v>
      </c>
      <c r="J68" s="120">
        <v>158.32999559000001</v>
      </c>
      <c r="K68" s="120">
        <v>15983.22465763</v>
      </c>
      <c r="L68" s="120">
        <v>5722.5355813300002</v>
      </c>
      <c r="M68" s="120">
        <v>5721.8419257599999</v>
      </c>
      <c r="N68" s="120">
        <v>0.69365557</v>
      </c>
      <c r="O68" s="120">
        <v>20</v>
      </c>
      <c r="P68" s="120">
        <v>14.759628060000001</v>
      </c>
      <c r="Q68" s="121"/>
      <c r="R68" s="121"/>
      <c r="S68" s="121"/>
    </row>
    <row r="69" spans="1:19" ht="13.8" hidden="1" outlineLevel="1">
      <c r="A69" s="15">
        <v>42309</v>
      </c>
      <c r="B69" s="120">
        <v>22834.89427932</v>
      </c>
      <c r="C69" s="120">
        <v>380.06924591000001</v>
      </c>
      <c r="D69" s="120">
        <v>4.3630000000000001E-5</v>
      </c>
      <c r="E69" s="120">
        <v>380.06920228000001</v>
      </c>
      <c r="F69" s="120">
        <v>0</v>
      </c>
      <c r="G69" s="120">
        <v>0</v>
      </c>
      <c r="H69" s="120">
        <v>0</v>
      </c>
      <c r="I69" s="120">
        <v>16439.400403520001</v>
      </c>
      <c r="J69" s="120">
        <v>132.82287504999999</v>
      </c>
      <c r="K69" s="120">
        <v>16306.577528469999</v>
      </c>
      <c r="L69" s="120">
        <v>6015.4246298899998</v>
      </c>
      <c r="M69" s="120">
        <v>6014.6283696099999</v>
      </c>
      <c r="N69" s="120">
        <v>0.79626028000000004</v>
      </c>
      <c r="O69" s="120">
        <v>0</v>
      </c>
      <c r="P69" s="120">
        <v>15.309129520000001</v>
      </c>
      <c r="Q69" s="121"/>
      <c r="R69" s="121"/>
      <c r="S69" s="121"/>
    </row>
    <row r="70" spans="1:19" ht="13.8" hidden="1" outlineLevel="1">
      <c r="A70" s="15">
        <v>42339</v>
      </c>
      <c r="B70" s="120">
        <v>21752.133357340001</v>
      </c>
      <c r="C70" s="120">
        <v>462.23657788999998</v>
      </c>
      <c r="D70" s="120">
        <v>4.4289999999999998E-5</v>
      </c>
      <c r="E70" s="120">
        <v>462.23653359999997</v>
      </c>
      <c r="F70" s="120">
        <v>2.4949999999999998E-3</v>
      </c>
      <c r="G70" s="120">
        <v>0</v>
      </c>
      <c r="H70" s="120">
        <v>2.4949999999999998E-3</v>
      </c>
      <c r="I70" s="120">
        <v>16162.139515209999</v>
      </c>
      <c r="J70" s="120">
        <v>129.61268631999999</v>
      </c>
      <c r="K70" s="120">
        <v>16032.526828890001</v>
      </c>
      <c r="L70" s="120">
        <v>5127.7547692400003</v>
      </c>
      <c r="M70" s="120">
        <v>5127.0095719600004</v>
      </c>
      <c r="N70" s="120">
        <v>0.74519727999999996</v>
      </c>
      <c r="O70" s="120">
        <v>36.001100579999999</v>
      </c>
      <c r="P70" s="120">
        <v>3.5397872000000001</v>
      </c>
      <c r="Q70" s="121"/>
      <c r="R70" s="121"/>
      <c r="S70" s="121"/>
    </row>
    <row r="71" spans="1:19" ht="13.8" hidden="1" outlineLevel="1">
      <c r="A71" s="15">
        <v>42370</v>
      </c>
      <c r="B71" s="120">
        <v>22072.654784279999</v>
      </c>
      <c r="C71" s="120">
        <v>462.53907905</v>
      </c>
      <c r="D71" s="120">
        <v>4.4110000000000003E-5</v>
      </c>
      <c r="E71" s="120">
        <v>462.53903494000002</v>
      </c>
      <c r="F71" s="120">
        <v>0</v>
      </c>
      <c r="G71" s="120">
        <v>0</v>
      </c>
      <c r="H71" s="120">
        <v>0</v>
      </c>
      <c r="I71" s="120">
        <v>16395.571748999999</v>
      </c>
      <c r="J71" s="120">
        <v>127.18278702000001</v>
      </c>
      <c r="K71" s="120">
        <v>16268.388961979999</v>
      </c>
      <c r="L71" s="120">
        <v>5214.5439562299998</v>
      </c>
      <c r="M71" s="120">
        <v>5213.7576867500002</v>
      </c>
      <c r="N71" s="120">
        <v>0.78626947999999997</v>
      </c>
      <c r="O71" s="120">
        <v>0</v>
      </c>
      <c r="P71" s="120">
        <v>3.5349628399999999</v>
      </c>
      <c r="Q71" s="121"/>
      <c r="R71" s="121"/>
      <c r="S71" s="121"/>
    </row>
    <row r="72" spans="1:19" ht="13.8" hidden="1" outlineLevel="1">
      <c r="A72" s="15">
        <v>42401</v>
      </c>
      <c r="B72" s="120">
        <v>20131.742392380002</v>
      </c>
      <c r="C72" s="120">
        <v>460.14816425999999</v>
      </c>
      <c r="D72" s="120">
        <v>4.405E-5</v>
      </c>
      <c r="E72" s="120">
        <v>460.14812021</v>
      </c>
      <c r="F72" s="120">
        <v>0</v>
      </c>
      <c r="G72" s="120">
        <v>0</v>
      </c>
      <c r="H72" s="120">
        <v>0</v>
      </c>
      <c r="I72" s="120">
        <v>14285.846625890001</v>
      </c>
      <c r="J72" s="120">
        <v>134.58942153999999</v>
      </c>
      <c r="K72" s="120">
        <v>14151.25720435</v>
      </c>
      <c r="L72" s="120">
        <v>5385.7476022299998</v>
      </c>
      <c r="M72" s="120">
        <v>5384.8794208299996</v>
      </c>
      <c r="N72" s="120">
        <v>0.86818139999999999</v>
      </c>
      <c r="O72" s="120">
        <v>0</v>
      </c>
      <c r="P72" s="120">
        <v>3.6107635600000001</v>
      </c>
      <c r="Q72" s="121"/>
      <c r="R72" s="121"/>
      <c r="S72" s="121"/>
    </row>
    <row r="73" spans="1:19" ht="13.8" hidden="1" outlineLevel="1">
      <c r="A73" s="15">
        <v>42430</v>
      </c>
      <c r="B73" s="120">
        <v>20265.628555840001</v>
      </c>
      <c r="C73" s="120">
        <v>486.33707084999998</v>
      </c>
      <c r="D73" s="120">
        <v>4.4419999999999998E-5</v>
      </c>
      <c r="E73" s="120">
        <v>486.33702642999998</v>
      </c>
      <c r="F73" s="120">
        <v>0</v>
      </c>
      <c r="G73" s="120">
        <v>0</v>
      </c>
      <c r="H73" s="120">
        <v>0</v>
      </c>
      <c r="I73" s="120">
        <v>14549.864459750001</v>
      </c>
      <c r="J73" s="120">
        <v>55.047397959999998</v>
      </c>
      <c r="K73" s="120">
        <v>14494.81706179</v>
      </c>
      <c r="L73" s="120">
        <v>5229.4270252400001</v>
      </c>
      <c r="M73" s="120">
        <v>5228.6836608100002</v>
      </c>
      <c r="N73" s="120">
        <v>0.74336442999999996</v>
      </c>
      <c r="O73" s="120">
        <v>0</v>
      </c>
      <c r="P73" s="120">
        <v>3.5517403399999998</v>
      </c>
      <c r="Q73" s="121"/>
      <c r="R73" s="121"/>
      <c r="S73" s="121"/>
    </row>
    <row r="74" spans="1:19" ht="13.8" hidden="1" outlineLevel="1">
      <c r="A74" s="15">
        <v>42461</v>
      </c>
      <c r="B74" s="120">
        <v>20041.46389223</v>
      </c>
      <c r="C74" s="120">
        <v>492.42787019000002</v>
      </c>
      <c r="D74" s="120">
        <v>4.4780000000000002E-5</v>
      </c>
      <c r="E74" s="120">
        <v>492.42782541000003</v>
      </c>
      <c r="F74" s="120">
        <v>4.0000000000000001E-8</v>
      </c>
      <c r="G74" s="120">
        <v>4.0000000000000001E-8</v>
      </c>
      <c r="H74" s="120">
        <v>0</v>
      </c>
      <c r="I74" s="120">
        <v>14518.66875633</v>
      </c>
      <c r="J74" s="120">
        <v>51.345801479999999</v>
      </c>
      <c r="K74" s="120">
        <v>14467.32295485</v>
      </c>
      <c r="L74" s="120">
        <v>5030.3672656700001</v>
      </c>
      <c r="M74" s="120">
        <v>5029.78820395</v>
      </c>
      <c r="N74" s="120">
        <v>0.57906172</v>
      </c>
      <c r="O74" s="120">
        <v>0</v>
      </c>
      <c r="P74" s="120">
        <v>3.3926056400000002</v>
      </c>
      <c r="Q74" s="121"/>
      <c r="R74" s="121"/>
      <c r="S74" s="121"/>
    </row>
    <row r="75" spans="1:19" ht="13.8" hidden="1" outlineLevel="1">
      <c r="A75" s="15">
        <v>42491</v>
      </c>
      <c r="B75" s="120">
        <v>19925.617400930001</v>
      </c>
      <c r="C75" s="120">
        <v>497.90906159000002</v>
      </c>
      <c r="D75" s="120">
        <v>4.5160000000000001E-5</v>
      </c>
      <c r="E75" s="120">
        <v>497.90901643000001</v>
      </c>
      <c r="F75" s="120">
        <v>0</v>
      </c>
      <c r="G75" s="120">
        <v>0</v>
      </c>
      <c r="H75" s="120">
        <v>0</v>
      </c>
      <c r="I75" s="120">
        <v>14404.62369353</v>
      </c>
      <c r="J75" s="120">
        <v>58.083453140000003</v>
      </c>
      <c r="K75" s="120">
        <v>14346.540240390001</v>
      </c>
      <c r="L75" s="120">
        <v>5023.0846458100004</v>
      </c>
      <c r="M75" s="120">
        <v>5022.4684278499999</v>
      </c>
      <c r="N75" s="120">
        <v>0.61621795999999995</v>
      </c>
      <c r="O75" s="120">
        <v>0</v>
      </c>
      <c r="P75" s="120">
        <v>3.3961458900000001</v>
      </c>
      <c r="Q75" s="121"/>
      <c r="R75" s="121"/>
      <c r="S75" s="121"/>
    </row>
    <row r="76" spans="1:19" ht="13.8" hidden="1" outlineLevel="1">
      <c r="A76" s="15">
        <v>42522</v>
      </c>
      <c r="B76" s="120">
        <v>19735.478497669999</v>
      </c>
      <c r="C76" s="120">
        <v>502.76027727000002</v>
      </c>
      <c r="D76" s="120">
        <v>1.1451E-4</v>
      </c>
      <c r="E76" s="120">
        <v>502.76016276000001</v>
      </c>
      <c r="F76" s="120">
        <v>0</v>
      </c>
      <c r="G76" s="120">
        <v>0</v>
      </c>
      <c r="H76" s="120">
        <v>0</v>
      </c>
      <c r="I76" s="120">
        <v>14383.788542849999</v>
      </c>
      <c r="J76" s="120">
        <v>27.69466779</v>
      </c>
      <c r="K76" s="120">
        <v>14356.09387506</v>
      </c>
      <c r="L76" s="120">
        <v>4848.9296775499997</v>
      </c>
      <c r="M76" s="120">
        <v>4847.9311895299998</v>
      </c>
      <c r="N76" s="120">
        <v>0.99848802000000003</v>
      </c>
      <c r="O76" s="120">
        <v>67.088933319999995</v>
      </c>
      <c r="P76" s="120">
        <v>3.39118516</v>
      </c>
      <c r="Q76" s="121"/>
      <c r="R76" s="121"/>
      <c r="S76" s="121"/>
    </row>
    <row r="77" spans="1:19" ht="13.8" hidden="1" outlineLevel="1">
      <c r="A77" s="15">
        <v>42552</v>
      </c>
      <c r="B77" s="120">
        <v>19251.000522729999</v>
      </c>
      <c r="C77" s="120">
        <v>508.64314373000002</v>
      </c>
      <c r="D77" s="120">
        <v>2.4600000000000002E-6</v>
      </c>
      <c r="E77" s="120">
        <v>508.64314127</v>
      </c>
      <c r="F77" s="120">
        <v>0</v>
      </c>
      <c r="G77" s="120">
        <v>0</v>
      </c>
      <c r="H77" s="120">
        <v>0</v>
      </c>
      <c r="I77" s="120">
        <v>14134.04850551</v>
      </c>
      <c r="J77" s="120">
        <v>27.988418540000001</v>
      </c>
      <c r="K77" s="120">
        <v>14106.060086969999</v>
      </c>
      <c r="L77" s="120">
        <v>4608.3088734900002</v>
      </c>
      <c r="M77" s="120">
        <v>4606.95586207</v>
      </c>
      <c r="N77" s="120">
        <v>1.3530114200000001</v>
      </c>
      <c r="O77" s="120">
        <v>66.902008989999999</v>
      </c>
      <c r="P77" s="120">
        <v>3.39496916</v>
      </c>
      <c r="Q77" s="121"/>
      <c r="R77" s="121"/>
      <c r="S77" s="121"/>
    </row>
    <row r="78" spans="1:19" ht="13.8" hidden="1" outlineLevel="1">
      <c r="A78" s="15">
        <v>42583</v>
      </c>
      <c r="B78" s="120">
        <v>19836.966543750001</v>
      </c>
      <c r="C78" s="120">
        <v>512.33672363999995</v>
      </c>
      <c r="D78" s="120">
        <v>5.8900000000000002E-5</v>
      </c>
      <c r="E78" s="120">
        <v>512.33666473999995</v>
      </c>
      <c r="F78" s="120">
        <v>0</v>
      </c>
      <c r="G78" s="120">
        <v>0</v>
      </c>
      <c r="H78" s="120">
        <v>0</v>
      </c>
      <c r="I78" s="120">
        <v>14596.06270552</v>
      </c>
      <c r="J78" s="120">
        <v>27.816770869999999</v>
      </c>
      <c r="K78" s="120">
        <v>14568.24593465</v>
      </c>
      <c r="L78" s="120">
        <v>4728.5671145899996</v>
      </c>
      <c r="M78" s="120">
        <v>4726.7891786800001</v>
      </c>
      <c r="N78" s="120">
        <v>1.7779359100000001</v>
      </c>
      <c r="O78" s="120">
        <v>69.242421789999995</v>
      </c>
      <c r="P78" s="120">
        <v>3.30952248</v>
      </c>
      <c r="Q78" s="121"/>
      <c r="R78" s="121"/>
      <c r="S78" s="121"/>
    </row>
    <row r="79" spans="1:19" ht="13.8" hidden="1" outlineLevel="1">
      <c r="A79" s="15">
        <v>42614</v>
      </c>
      <c r="B79" s="120">
        <v>19989.604444500001</v>
      </c>
      <c r="C79" s="120">
        <v>514.70430346000001</v>
      </c>
      <c r="D79" s="120">
        <v>0</v>
      </c>
      <c r="E79" s="120">
        <v>514.70430346000001</v>
      </c>
      <c r="F79" s="120">
        <v>0</v>
      </c>
      <c r="G79" s="120">
        <v>0</v>
      </c>
      <c r="H79" s="120">
        <v>0</v>
      </c>
      <c r="I79" s="120">
        <v>14766.816410949999</v>
      </c>
      <c r="J79" s="120">
        <v>2.49587556</v>
      </c>
      <c r="K79" s="120">
        <v>14764.320535389999</v>
      </c>
      <c r="L79" s="120">
        <v>4708.0837300900002</v>
      </c>
      <c r="M79" s="120">
        <v>4706.0689290600003</v>
      </c>
      <c r="N79" s="120">
        <v>2.0148010300000001</v>
      </c>
      <c r="O79" s="120">
        <v>69.94316929</v>
      </c>
      <c r="P79" s="120">
        <v>3.2084788999999998</v>
      </c>
      <c r="Q79" s="121"/>
      <c r="R79" s="121"/>
      <c r="S79" s="121"/>
    </row>
    <row r="80" spans="1:19" ht="13.8" hidden="1" outlineLevel="1">
      <c r="A80" s="15">
        <v>42644</v>
      </c>
      <c r="B80" s="120">
        <v>20393.003654849999</v>
      </c>
      <c r="C80" s="120">
        <v>518.22838589000003</v>
      </c>
      <c r="D80" s="120">
        <v>0</v>
      </c>
      <c r="E80" s="120">
        <v>518.22838589000003</v>
      </c>
      <c r="F80" s="120">
        <v>0</v>
      </c>
      <c r="G80" s="120">
        <v>0</v>
      </c>
      <c r="H80" s="120">
        <v>0</v>
      </c>
      <c r="I80" s="120">
        <v>15147.1009997</v>
      </c>
      <c r="J80" s="120">
        <v>2.4539002700000001</v>
      </c>
      <c r="K80" s="120">
        <v>15144.64709943</v>
      </c>
      <c r="L80" s="120">
        <v>4727.6742692600001</v>
      </c>
      <c r="M80" s="120">
        <v>4724.6058630999996</v>
      </c>
      <c r="N80" s="120">
        <v>3.0684061599999999</v>
      </c>
      <c r="O80" s="120">
        <v>68.820552289999995</v>
      </c>
      <c r="P80" s="120">
        <v>3.2075237900000002</v>
      </c>
      <c r="Q80" s="121"/>
      <c r="R80" s="121"/>
      <c r="S80" s="121"/>
    </row>
    <row r="81" spans="1:19" ht="13.8" hidden="1" outlineLevel="1">
      <c r="A81" s="15">
        <v>42675</v>
      </c>
      <c r="B81" s="120">
        <v>20725.176588869999</v>
      </c>
      <c r="C81" s="120">
        <v>521.16145229999995</v>
      </c>
      <c r="D81" s="120">
        <v>0</v>
      </c>
      <c r="E81" s="120">
        <v>521.16145229999995</v>
      </c>
      <c r="F81" s="120">
        <v>0</v>
      </c>
      <c r="G81" s="120">
        <v>0</v>
      </c>
      <c r="H81" s="120">
        <v>0</v>
      </c>
      <c r="I81" s="120">
        <v>15356.561021949999</v>
      </c>
      <c r="J81" s="120">
        <v>2.9331784500000002</v>
      </c>
      <c r="K81" s="120">
        <v>15353.6278435</v>
      </c>
      <c r="L81" s="120">
        <v>4847.4541146199999</v>
      </c>
      <c r="M81" s="120">
        <v>4842.9770639300004</v>
      </c>
      <c r="N81" s="120">
        <v>4.4770506900000004</v>
      </c>
      <c r="O81" s="120">
        <v>69.099719280000002</v>
      </c>
      <c r="P81" s="120">
        <v>3.2129934900000001</v>
      </c>
      <c r="Q81" s="121"/>
      <c r="R81" s="121"/>
      <c r="S81" s="121"/>
    </row>
    <row r="82" spans="1:19" ht="13.8" hidden="1" outlineLevel="1">
      <c r="A82" s="15">
        <v>42705</v>
      </c>
      <c r="B82" s="120">
        <v>21533.60334288</v>
      </c>
      <c r="C82" s="120">
        <v>529.19479736999995</v>
      </c>
      <c r="D82" s="120">
        <v>0</v>
      </c>
      <c r="E82" s="120">
        <v>529.19479736999995</v>
      </c>
      <c r="F82" s="120">
        <v>0</v>
      </c>
      <c r="G82" s="120">
        <v>0</v>
      </c>
      <c r="H82" s="120">
        <v>0</v>
      </c>
      <c r="I82" s="120">
        <v>15778.7059037</v>
      </c>
      <c r="J82" s="120">
        <v>2.96426474</v>
      </c>
      <c r="K82" s="120">
        <v>15775.74163896</v>
      </c>
      <c r="L82" s="120">
        <v>5225.7026418100004</v>
      </c>
      <c r="M82" s="120">
        <v>5222.1816440100001</v>
      </c>
      <c r="N82" s="120">
        <v>3.5209978</v>
      </c>
      <c r="O82" s="120">
        <v>73.395570329999998</v>
      </c>
      <c r="P82" s="120">
        <v>3.9443057800000001</v>
      </c>
      <c r="Q82" s="121"/>
      <c r="R82" s="121"/>
      <c r="S82" s="121"/>
    </row>
    <row r="83" spans="1:19" ht="13.8" hidden="1" outlineLevel="1">
      <c r="A83" s="15">
        <v>42736</v>
      </c>
      <c r="B83" s="120">
        <v>21768.778709139999</v>
      </c>
      <c r="C83" s="120">
        <v>531.18514777999997</v>
      </c>
      <c r="D83" s="120">
        <v>0</v>
      </c>
      <c r="E83" s="120">
        <v>531.18514777999997</v>
      </c>
      <c r="F83" s="120">
        <v>0</v>
      </c>
      <c r="G83" s="120">
        <v>0</v>
      </c>
      <c r="H83" s="120">
        <v>0</v>
      </c>
      <c r="I83" s="120">
        <v>16020.550980280001</v>
      </c>
      <c r="J83" s="120">
        <v>2.9723732799999998</v>
      </c>
      <c r="K83" s="120">
        <v>16017.578606999999</v>
      </c>
      <c r="L83" s="120">
        <v>5217.0425810799998</v>
      </c>
      <c r="M83" s="120">
        <v>5213.0113259700001</v>
      </c>
      <c r="N83" s="120">
        <v>4.03125511</v>
      </c>
      <c r="O83" s="120">
        <v>43.37888564</v>
      </c>
      <c r="P83" s="120">
        <v>3.95442553</v>
      </c>
      <c r="Q83" s="121"/>
      <c r="R83" s="121"/>
      <c r="S83" s="121"/>
    </row>
    <row r="84" spans="1:19" ht="13.8" hidden="1" outlineLevel="1">
      <c r="A84" s="15">
        <v>42767</v>
      </c>
      <c r="B84" s="120">
        <v>21837.75207146</v>
      </c>
      <c r="C84" s="120">
        <v>523.59861523999996</v>
      </c>
      <c r="D84" s="120">
        <v>5.0290000000000001E-5</v>
      </c>
      <c r="E84" s="120">
        <v>523.59856494999997</v>
      </c>
      <c r="F84" s="120">
        <v>0</v>
      </c>
      <c r="G84" s="120">
        <v>0</v>
      </c>
      <c r="H84" s="120">
        <v>0</v>
      </c>
      <c r="I84" s="120">
        <v>15918.28411545</v>
      </c>
      <c r="J84" s="120">
        <v>5.4034490599999998</v>
      </c>
      <c r="K84" s="120">
        <v>15912.88066639</v>
      </c>
      <c r="L84" s="120">
        <v>5395.8693407700002</v>
      </c>
      <c r="M84" s="120">
        <v>5391.9611340600004</v>
      </c>
      <c r="N84" s="120">
        <v>3.90820671</v>
      </c>
      <c r="O84" s="120">
        <v>43.274058699999998</v>
      </c>
      <c r="P84" s="120">
        <v>3.8882141400000001</v>
      </c>
      <c r="Q84" s="121"/>
      <c r="R84" s="121"/>
      <c r="S84" s="121"/>
    </row>
    <row r="85" spans="1:19" ht="13.8" hidden="1" outlineLevel="1">
      <c r="A85" s="15">
        <v>42795</v>
      </c>
      <c r="B85" s="120">
        <v>22090.0801288</v>
      </c>
      <c r="C85" s="120">
        <v>327.62804403000001</v>
      </c>
      <c r="D85" s="120">
        <v>5.1230000000000002E-5</v>
      </c>
      <c r="E85" s="120">
        <v>327.62799280000002</v>
      </c>
      <c r="F85" s="120">
        <v>0</v>
      </c>
      <c r="G85" s="120">
        <v>0</v>
      </c>
      <c r="H85" s="120">
        <v>0</v>
      </c>
      <c r="I85" s="120">
        <v>16315.70685393</v>
      </c>
      <c r="J85" s="120">
        <v>5.4039050900000003</v>
      </c>
      <c r="K85" s="120">
        <v>16310.302948840001</v>
      </c>
      <c r="L85" s="120">
        <v>5446.7452308399997</v>
      </c>
      <c r="M85" s="120">
        <v>5441.9674228900003</v>
      </c>
      <c r="N85" s="120">
        <v>4.7778079499999997</v>
      </c>
      <c r="O85" s="120">
        <v>43.150181850000003</v>
      </c>
      <c r="P85" s="120">
        <v>3.8599932400000001</v>
      </c>
      <c r="Q85" s="121"/>
      <c r="R85" s="121"/>
      <c r="S85" s="121"/>
    </row>
    <row r="86" spans="1:19" ht="13.8" hidden="1" outlineLevel="1">
      <c r="A86" s="15">
        <v>42826</v>
      </c>
      <c r="B86" s="120">
        <v>21900.550120520002</v>
      </c>
      <c r="C86" s="120">
        <v>325.72046051000001</v>
      </c>
      <c r="D86" s="120">
        <v>0</v>
      </c>
      <c r="E86" s="120">
        <v>325.72046051000001</v>
      </c>
      <c r="F86" s="120">
        <v>0</v>
      </c>
      <c r="G86" s="120">
        <v>0</v>
      </c>
      <c r="H86" s="120">
        <v>0</v>
      </c>
      <c r="I86" s="120">
        <v>16176.64109433</v>
      </c>
      <c r="J86" s="120">
        <v>5.2546913100000001</v>
      </c>
      <c r="K86" s="120">
        <v>16171.38640302</v>
      </c>
      <c r="L86" s="120">
        <v>5398.1885656799996</v>
      </c>
      <c r="M86" s="120">
        <v>5392.78561876</v>
      </c>
      <c r="N86" s="120">
        <v>5.4029469199999998</v>
      </c>
      <c r="O86" s="120">
        <v>42.46932202</v>
      </c>
      <c r="P86" s="120">
        <v>3.8430506000000002</v>
      </c>
      <c r="Q86" s="121"/>
      <c r="R86" s="121"/>
      <c r="S86" s="121"/>
    </row>
    <row r="87" spans="1:19" ht="13.8" hidden="1" outlineLevel="1">
      <c r="A87" s="15">
        <v>42856</v>
      </c>
      <c r="B87" s="120">
        <v>21826.367168479999</v>
      </c>
      <c r="C87" s="120">
        <v>322.50388433000001</v>
      </c>
      <c r="D87" s="120">
        <v>2.6270000000000001E-5</v>
      </c>
      <c r="E87" s="120">
        <v>322.50385806000003</v>
      </c>
      <c r="F87" s="120">
        <v>0</v>
      </c>
      <c r="G87" s="120">
        <v>0</v>
      </c>
      <c r="H87" s="120">
        <v>0</v>
      </c>
      <c r="I87" s="120">
        <v>16113.886938739999</v>
      </c>
      <c r="J87" s="120">
        <v>2.7870645000000001</v>
      </c>
      <c r="K87" s="120">
        <v>16111.099874240001</v>
      </c>
      <c r="L87" s="120">
        <v>5389.9763454100002</v>
      </c>
      <c r="M87" s="120">
        <v>5384.0928458300004</v>
      </c>
      <c r="N87" s="120">
        <v>5.8834995799999996</v>
      </c>
      <c r="O87" s="120">
        <v>42.151793089999998</v>
      </c>
      <c r="P87" s="120">
        <v>3.8326349300000002</v>
      </c>
      <c r="Q87" s="121"/>
      <c r="R87" s="121"/>
      <c r="S87" s="121"/>
    </row>
    <row r="88" spans="1:19" ht="13.8" hidden="1" outlineLevel="1">
      <c r="A88" s="15">
        <v>42887</v>
      </c>
      <c r="B88" s="120">
        <v>21702.746376269999</v>
      </c>
      <c r="C88" s="120">
        <v>233.93227533000001</v>
      </c>
      <c r="D88" s="120">
        <v>0</v>
      </c>
      <c r="E88" s="120">
        <v>233.93227533000001</v>
      </c>
      <c r="F88" s="120">
        <v>0</v>
      </c>
      <c r="G88" s="120">
        <v>0</v>
      </c>
      <c r="H88" s="120">
        <v>0</v>
      </c>
      <c r="I88" s="120">
        <v>16063.66457447</v>
      </c>
      <c r="J88" s="120">
        <v>2.8835371200000002</v>
      </c>
      <c r="K88" s="120">
        <v>16060.78103735</v>
      </c>
      <c r="L88" s="120">
        <v>5405.1495264699997</v>
      </c>
      <c r="M88" s="120">
        <v>5397.8510407599997</v>
      </c>
      <c r="N88" s="120">
        <v>7.2984857099999996</v>
      </c>
      <c r="O88" s="120">
        <v>41.746062019999997</v>
      </c>
      <c r="P88" s="120">
        <v>3.82094171</v>
      </c>
      <c r="Q88" s="121"/>
      <c r="R88" s="121"/>
      <c r="S88" s="121"/>
    </row>
    <row r="89" spans="1:19" ht="13.8" hidden="1" outlineLevel="1">
      <c r="A89" s="15">
        <v>42917</v>
      </c>
      <c r="B89" s="120">
        <v>21737.584227150001</v>
      </c>
      <c r="C89" s="120">
        <v>228.96414329000001</v>
      </c>
      <c r="D89" s="120">
        <v>0</v>
      </c>
      <c r="E89" s="120">
        <v>228.96414329000001</v>
      </c>
      <c r="F89" s="120">
        <v>0</v>
      </c>
      <c r="G89" s="120">
        <v>0</v>
      </c>
      <c r="H89" s="120">
        <v>0</v>
      </c>
      <c r="I89" s="120">
        <v>16096.808086479999</v>
      </c>
      <c r="J89" s="120">
        <v>2.6175045699999999</v>
      </c>
      <c r="K89" s="120">
        <v>16094.190581909999</v>
      </c>
      <c r="L89" s="120">
        <v>5411.8119973800003</v>
      </c>
      <c r="M89" s="120">
        <v>5402.6033525399998</v>
      </c>
      <c r="N89" s="120">
        <v>9.2086448399999998</v>
      </c>
      <c r="O89" s="120">
        <v>41.45295411</v>
      </c>
      <c r="P89" s="120">
        <v>3.8137711200000002</v>
      </c>
      <c r="Q89" s="121"/>
      <c r="R89" s="121"/>
      <c r="S89" s="121"/>
    </row>
    <row r="90" spans="1:19" ht="13.8" hidden="1" outlineLevel="1">
      <c r="A90" s="15">
        <v>42948</v>
      </c>
      <c r="B90" s="120">
        <v>21784.046202400001</v>
      </c>
      <c r="C90" s="120">
        <v>226.60886078999999</v>
      </c>
      <c r="D90" s="120">
        <v>0</v>
      </c>
      <c r="E90" s="120">
        <v>226.60886078999999</v>
      </c>
      <c r="F90" s="120">
        <v>0</v>
      </c>
      <c r="G90" s="120">
        <v>0</v>
      </c>
      <c r="H90" s="120">
        <v>0</v>
      </c>
      <c r="I90" s="120">
        <v>16107.195990579999</v>
      </c>
      <c r="J90" s="120">
        <v>2.0324399899999999</v>
      </c>
      <c r="K90" s="120">
        <v>16105.163550589999</v>
      </c>
      <c r="L90" s="120">
        <v>5450.2413510300003</v>
      </c>
      <c r="M90" s="120">
        <v>5439.8825331199996</v>
      </c>
      <c r="N90" s="120">
        <v>10.358817910000001</v>
      </c>
      <c r="O90" s="120">
        <v>40.915684720000002</v>
      </c>
      <c r="P90" s="120">
        <v>3.8001352499999999</v>
      </c>
      <c r="Q90" s="121"/>
      <c r="R90" s="121"/>
      <c r="S90" s="121"/>
    </row>
    <row r="91" spans="1:19" ht="13.8" hidden="1" outlineLevel="1">
      <c r="A91" s="15">
        <v>42979</v>
      </c>
      <c r="B91" s="120">
        <v>22316.658335619999</v>
      </c>
      <c r="C91" s="120">
        <v>223.84139608000001</v>
      </c>
      <c r="D91" s="120">
        <v>0</v>
      </c>
      <c r="E91" s="120">
        <v>223.84139608000001</v>
      </c>
      <c r="F91" s="120">
        <v>0</v>
      </c>
      <c r="G91" s="120">
        <v>0</v>
      </c>
      <c r="H91" s="120">
        <v>0</v>
      </c>
      <c r="I91" s="120">
        <v>16573.710963279998</v>
      </c>
      <c r="J91" s="120">
        <v>2.06288275</v>
      </c>
      <c r="K91" s="120">
        <v>16571.648080530002</v>
      </c>
      <c r="L91" s="120">
        <v>5519.1059762599998</v>
      </c>
      <c r="M91" s="120">
        <v>5506.1604979200001</v>
      </c>
      <c r="N91" s="120">
        <v>12.945478339999999</v>
      </c>
      <c r="O91" s="120">
        <v>42.421953819999999</v>
      </c>
      <c r="P91" s="120">
        <v>3.8817051199999999</v>
      </c>
      <c r="Q91" s="121"/>
      <c r="R91" s="121"/>
      <c r="S91" s="121"/>
    </row>
    <row r="92" spans="1:19" ht="13.8" hidden="1" outlineLevel="1">
      <c r="A92" s="15">
        <v>43009</v>
      </c>
      <c r="B92" s="120">
        <v>22634.66473534</v>
      </c>
      <c r="C92" s="120">
        <v>221.01288922000001</v>
      </c>
      <c r="D92" s="120">
        <v>4.3069999999999999E-5</v>
      </c>
      <c r="E92" s="120">
        <v>221.01284615</v>
      </c>
      <c r="F92" s="120">
        <v>0</v>
      </c>
      <c r="G92" s="120">
        <v>0</v>
      </c>
      <c r="H92" s="120">
        <v>0</v>
      </c>
      <c r="I92" s="120">
        <v>16838.038130510002</v>
      </c>
      <c r="J92" s="120">
        <v>2.0317369300000001</v>
      </c>
      <c r="K92" s="120">
        <v>16836.006393579999</v>
      </c>
      <c r="L92" s="120">
        <v>5575.6137156100003</v>
      </c>
      <c r="M92" s="120">
        <v>5563.9059567300001</v>
      </c>
      <c r="N92" s="120">
        <v>11.70775888</v>
      </c>
      <c r="O92" s="120">
        <v>42.915358580000003</v>
      </c>
      <c r="P92" s="120">
        <v>3.7933351900000001</v>
      </c>
      <c r="Q92" s="121"/>
      <c r="R92" s="121"/>
      <c r="S92" s="121"/>
    </row>
    <row r="93" spans="1:19" ht="13.8" hidden="1" outlineLevel="1">
      <c r="A93" s="15">
        <v>43040</v>
      </c>
      <c r="B93" s="120">
        <v>22589.888337749999</v>
      </c>
      <c r="C93" s="120">
        <v>218.24516025</v>
      </c>
      <c r="D93" s="120">
        <v>0</v>
      </c>
      <c r="E93" s="120">
        <v>218.24516025</v>
      </c>
      <c r="F93" s="120">
        <v>0</v>
      </c>
      <c r="G93" s="120">
        <v>0</v>
      </c>
      <c r="H93" s="120">
        <v>0</v>
      </c>
      <c r="I93" s="120">
        <v>16897.802255430001</v>
      </c>
      <c r="J93" s="120">
        <v>2.1010960999999999</v>
      </c>
      <c r="K93" s="120">
        <v>16895.701159330001</v>
      </c>
      <c r="L93" s="120">
        <v>5473.8409220699996</v>
      </c>
      <c r="M93" s="120">
        <v>5465.0752138600001</v>
      </c>
      <c r="N93" s="120">
        <v>8.7657082099999997</v>
      </c>
      <c r="O93" s="120">
        <v>43.222287999999999</v>
      </c>
      <c r="P93" s="120">
        <v>3.7795871700000001</v>
      </c>
      <c r="Q93" s="121"/>
      <c r="R93" s="121"/>
      <c r="S93" s="121"/>
    </row>
    <row r="94" spans="1:19" ht="13.8" hidden="1" outlineLevel="1">
      <c r="A94" s="15">
        <v>43070</v>
      </c>
      <c r="B94" s="120">
        <v>23490.767989020002</v>
      </c>
      <c r="C94" s="120">
        <v>2.78291303</v>
      </c>
      <c r="D94" s="120">
        <v>0</v>
      </c>
      <c r="E94" s="120">
        <v>2.78291303</v>
      </c>
      <c r="F94" s="120">
        <v>0</v>
      </c>
      <c r="G94" s="120">
        <v>0</v>
      </c>
      <c r="H94" s="120">
        <v>0</v>
      </c>
      <c r="I94" s="120">
        <v>17568.652144119998</v>
      </c>
      <c r="J94" s="120">
        <v>41.185570550000001</v>
      </c>
      <c r="K94" s="120">
        <v>17527.46657357</v>
      </c>
      <c r="L94" s="120">
        <v>5919.3329318699998</v>
      </c>
      <c r="M94" s="120">
        <v>5912.1063294200003</v>
      </c>
      <c r="N94" s="120">
        <v>7.2266024499999997</v>
      </c>
      <c r="O94" s="120">
        <v>0</v>
      </c>
      <c r="P94" s="120">
        <v>34.555896420000003</v>
      </c>
      <c r="Q94" s="121"/>
      <c r="R94" s="121"/>
      <c r="S94" s="121"/>
    </row>
    <row r="95" spans="1:19" ht="13.8" hidden="1" outlineLevel="1">
      <c r="A95" s="15">
        <v>43101</v>
      </c>
      <c r="B95" s="120">
        <v>24769.685396289999</v>
      </c>
      <c r="C95" s="120">
        <v>2.65167909</v>
      </c>
      <c r="D95" s="120">
        <v>0</v>
      </c>
      <c r="E95" s="120">
        <v>2.65167909</v>
      </c>
      <c r="F95" s="120">
        <v>0</v>
      </c>
      <c r="G95" s="120">
        <v>0</v>
      </c>
      <c r="H95" s="120">
        <v>0</v>
      </c>
      <c r="I95" s="120">
        <v>18625.12008941</v>
      </c>
      <c r="J95" s="120">
        <v>40.601284499999998</v>
      </c>
      <c r="K95" s="120">
        <v>18584.51880491</v>
      </c>
      <c r="L95" s="120">
        <v>6141.9136277899997</v>
      </c>
      <c r="M95" s="120">
        <v>6134.8648441200003</v>
      </c>
      <c r="N95" s="120">
        <v>7.0487836699999997</v>
      </c>
      <c r="O95" s="120">
        <v>0</v>
      </c>
      <c r="P95" s="120">
        <v>32.563375630000003</v>
      </c>
      <c r="Q95" s="121"/>
      <c r="R95" s="121"/>
      <c r="S95" s="121"/>
    </row>
    <row r="96" spans="1:19" ht="13.8" hidden="1" outlineLevel="1">
      <c r="A96" s="15">
        <v>43132</v>
      </c>
      <c r="B96" s="120">
        <v>24745.73137551</v>
      </c>
      <c r="C96" s="120">
        <v>2.5904261599999998</v>
      </c>
      <c r="D96" s="120">
        <v>0</v>
      </c>
      <c r="E96" s="120">
        <v>2.5904261599999998</v>
      </c>
      <c r="F96" s="120">
        <v>0</v>
      </c>
      <c r="G96" s="120">
        <v>0</v>
      </c>
      <c r="H96" s="120">
        <v>0</v>
      </c>
      <c r="I96" s="120">
        <v>18637.970868730001</v>
      </c>
      <c r="J96" s="120">
        <v>89.939339020000006</v>
      </c>
      <c r="K96" s="120">
        <v>18548.031529709999</v>
      </c>
      <c r="L96" s="120">
        <v>6105.1700806199997</v>
      </c>
      <c r="M96" s="120">
        <v>6098.3301001</v>
      </c>
      <c r="N96" s="120">
        <v>6.8399805200000001</v>
      </c>
      <c r="O96" s="120">
        <v>0</v>
      </c>
      <c r="P96" s="120">
        <v>36.120346400000003</v>
      </c>
      <c r="Q96" s="121"/>
      <c r="R96" s="121"/>
      <c r="S96" s="121"/>
    </row>
    <row r="97" spans="1:19" ht="13.8" hidden="1" outlineLevel="1">
      <c r="A97" s="15">
        <v>43160</v>
      </c>
      <c r="B97" s="120">
        <v>23111.28730616</v>
      </c>
      <c r="C97" s="120">
        <v>2.4672399299999999</v>
      </c>
      <c r="D97" s="120">
        <v>0</v>
      </c>
      <c r="E97" s="120">
        <v>2.4672399299999999</v>
      </c>
      <c r="F97" s="120">
        <v>0</v>
      </c>
      <c r="G97" s="120">
        <v>0</v>
      </c>
      <c r="H97" s="120">
        <v>0</v>
      </c>
      <c r="I97" s="120">
        <v>16955.552611489999</v>
      </c>
      <c r="J97" s="120">
        <v>96.145833100000004</v>
      </c>
      <c r="K97" s="120">
        <v>16859.406778389999</v>
      </c>
      <c r="L97" s="120">
        <v>6153.2674547400002</v>
      </c>
      <c r="M97" s="120">
        <v>6146.5745333000004</v>
      </c>
      <c r="N97" s="120">
        <v>6.6929214400000001</v>
      </c>
      <c r="O97" s="120">
        <v>0</v>
      </c>
      <c r="P97" s="120">
        <v>4.1773518599999999</v>
      </c>
      <c r="Q97" s="121"/>
      <c r="R97" s="121"/>
      <c r="S97" s="121"/>
    </row>
    <row r="98" spans="1:19" ht="13.8" hidden="1" outlineLevel="1">
      <c r="A98" s="15">
        <v>43191</v>
      </c>
      <c r="B98" s="120">
        <v>23591.200409050001</v>
      </c>
      <c r="C98" s="120">
        <v>2.4704340999999999</v>
      </c>
      <c r="D98" s="120">
        <v>0</v>
      </c>
      <c r="E98" s="120">
        <v>2.4704340999999999</v>
      </c>
      <c r="F98" s="120">
        <v>0</v>
      </c>
      <c r="G98" s="120">
        <v>0</v>
      </c>
      <c r="H98" s="120">
        <v>0</v>
      </c>
      <c r="I98" s="120">
        <v>17449.992058150001</v>
      </c>
      <c r="J98" s="120">
        <v>97.365727019999994</v>
      </c>
      <c r="K98" s="120">
        <v>17352.626331129999</v>
      </c>
      <c r="L98" s="120">
        <v>6138.7379167999998</v>
      </c>
      <c r="M98" s="120">
        <v>6124.5136993699998</v>
      </c>
      <c r="N98" s="120">
        <v>14.224217429999999</v>
      </c>
      <c r="O98" s="120">
        <v>0</v>
      </c>
      <c r="P98" s="120">
        <v>4.1678402400000003</v>
      </c>
      <c r="Q98" s="121"/>
      <c r="R98" s="121"/>
      <c r="S98" s="121"/>
    </row>
    <row r="99" spans="1:19" ht="13.8" hidden="1" outlineLevel="1">
      <c r="A99" s="15">
        <v>43221</v>
      </c>
      <c r="B99" s="120">
        <v>23602.556271680001</v>
      </c>
      <c r="C99" s="120">
        <v>2.47414209</v>
      </c>
      <c r="D99" s="120">
        <v>0</v>
      </c>
      <c r="E99" s="120">
        <v>2.47414209</v>
      </c>
      <c r="F99" s="120">
        <v>0</v>
      </c>
      <c r="G99" s="120">
        <v>0</v>
      </c>
      <c r="H99" s="120">
        <v>0</v>
      </c>
      <c r="I99" s="120">
        <v>17416.726023859999</v>
      </c>
      <c r="J99" s="120">
        <v>95.911348899999993</v>
      </c>
      <c r="K99" s="120">
        <v>17320.814674959998</v>
      </c>
      <c r="L99" s="120">
        <v>6183.3561057300003</v>
      </c>
      <c r="M99" s="120">
        <v>6157.0099351199997</v>
      </c>
      <c r="N99" s="120">
        <v>26.346170610000001</v>
      </c>
      <c r="O99" s="120">
        <v>0</v>
      </c>
      <c r="P99" s="120">
        <v>4.17490659</v>
      </c>
      <c r="Q99" s="121"/>
      <c r="R99" s="121"/>
      <c r="S99" s="121"/>
    </row>
    <row r="100" spans="1:19" ht="13.8" hidden="1" outlineLevel="1">
      <c r="A100" s="15">
        <v>43252</v>
      </c>
      <c r="B100" s="120">
        <v>23625.542462090001</v>
      </c>
      <c r="C100" s="120">
        <v>2.4752964500000001</v>
      </c>
      <c r="D100" s="120">
        <v>0</v>
      </c>
      <c r="E100" s="120">
        <v>2.4752964500000001</v>
      </c>
      <c r="F100" s="120">
        <v>0</v>
      </c>
      <c r="G100" s="120">
        <v>0</v>
      </c>
      <c r="H100" s="120">
        <v>0</v>
      </c>
      <c r="I100" s="120">
        <v>17459.562096630001</v>
      </c>
      <c r="J100" s="120">
        <v>93.876060210000006</v>
      </c>
      <c r="K100" s="120">
        <v>17365.68603642</v>
      </c>
      <c r="L100" s="120">
        <v>6163.5050690099997</v>
      </c>
      <c r="M100" s="120">
        <v>6131.2552272200001</v>
      </c>
      <c r="N100" s="120">
        <v>32.249841789999998</v>
      </c>
      <c r="O100" s="120">
        <v>0</v>
      </c>
      <c r="P100" s="120">
        <v>4.1489778800000003</v>
      </c>
      <c r="Q100" s="121"/>
      <c r="R100" s="121"/>
      <c r="S100" s="121"/>
    </row>
    <row r="101" spans="1:19" ht="13.8" hidden="1" outlineLevel="1">
      <c r="A101" s="15">
        <v>43282</v>
      </c>
      <c r="B101" s="120">
        <v>24365.25016657</v>
      </c>
      <c r="C101" s="120">
        <v>2.4787177499999999</v>
      </c>
      <c r="D101" s="120">
        <v>0</v>
      </c>
      <c r="E101" s="120">
        <v>2.4787177499999999</v>
      </c>
      <c r="F101" s="120">
        <v>9.2477155599999996</v>
      </c>
      <c r="G101" s="120">
        <v>0</v>
      </c>
      <c r="H101" s="120">
        <v>9.2477155599999996</v>
      </c>
      <c r="I101" s="120">
        <v>18141.05791553</v>
      </c>
      <c r="J101" s="120">
        <v>91.323369319999998</v>
      </c>
      <c r="K101" s="120">
        <v>18049.734546209998</v>
      </c>
      <c r="L101" s="120">
        <v>6212.4658177299998</v>
      </c>
      <c r="M101" s="120">
        <v>6179.82926916</v>
      </c>
      <c r="N101" s="120">
        <v>32.636548570000002</v>
      </c>
      <c r="O101" s="120">
        <v>0</v>
      </c>
      <c r="P101" s="120">
        <v>4.1289359599999997</v>
      </c>
      <c r="Q101" s="121"/>
      <c r="R101" s="121"/>
      <c r="S101" s="121"/>
    </row>
    <row r="102" spans="1:19" ht="13.8" hidden="1" outlineLevel="1">
      <c r="A102" s="15">
        <v>43313</v>
      </c>
      <c r="B102" s="120">
        <v>25689.99712837</v>
      </c>
      <c r="C102" s="120">
        <v>2.4805494700000001</v>
      </c>
      <c r="D102" s="120">
        <v>0</v>
      </c>
      <c r="E102" s="120">
        <v>2.4805494700000001</v>
      </c>
      <c r="F102" s="120">
        <v>64.048972579999997</v>
      </c>
      <c r="G102" s="120">
        <v>0</v>
      </c>
      <c r="H102" s="120">
        <v>64.048972579999997</v>
      </c>
      <c r="I102" s="120">
        <v>18904.455248390001</v>
      </c>
      <c r="J102" s="120">
        <v>136.28461374</v>
      </c>
      <c r="K102" s="120">
        <v>18768.17063465</v>
      </c>
      <c r="L102" s="120">
        <v>6719.0123579299998</v>
      </c>
      <c r="M102" s="120">
        <v>6689.4160828000004</v>
      </c>
      <c r="N102" s="120">
        <v>29.596275129999999</v>
      </c>
      <c r="O102" s="120">
        <v>0</v>
      </c>
      <c r="P102" s="120">
        <v>4.1745084500000003</v>
      </c>
      <c r="Q102" s="121"/>
      <c r="R102" s="121"/>
      <c r="S102" s="121"/>
    </row>
    <row r="103" spans="1:19" ht="13.8" hidden="1" outlineLevel="1">
      <c r="A103" s="15">
        <v>43344</v>
      </c>
      <c r="B103" s="120">
        <v>26576.397596390001</v>
      </c>
      <c r="C103" s="120">
        <v>17.418255519999999</v>
      </c>
      <c r="D103" s="120">
        <v>0</v>
      </c>
      <c r="E103" s="120">
        <v>17.418255519999999</v>
      </c>
      <c r="F103" s="120">
        <v>90.884200399999997</v>
      </c>
      <c r="G103" s="120">
        <v>0</v>
      </c>
      <c r="H103" s="120">
        <v>90.884200399999997</v>
      </c>
      <c r="I103" s="120">
        <v>19711.51757579</v>
      </c>
      <c r="J103" s="120">
        <v>137.89251942999999</v>
      </c>
      <c r="K103" s="120">
        <v>19573.625056360001</v>
      </c>
      <c r="L103" s="120">
        <v>6756.5775646800003</v>
      </c>
      <c r="M103" s="120">
        <v>6732.37370096</v>
      </c>
      <c r="N103" s="120">
        <v>24.203863720000001</v>
      </c>
      <c r="O103" s="120">
        <v>0</v>
      </c>
      <c r="P103" s="120">
        <v>4.1946468399999999</v>
      </c>
      <c r="Q103" s="121"/>
      <c r="R103" s="121"/>
      <c r="S103" s="121"/>
    </row>
    <row r="104" spans="1:19" ht="13.8" hidden="1" outlineLevel="1">
      <c r="A104" s="15">
        <v>43374</v>
      </c>
      <c r="B104" s="120">
        <v>26847.968939670001</v>
      </c>
      <c r="C104" s="120">
        <v>2.4742031799999999</v>
      </c>
      <c r="D104" s="120">
        <v>0</v>
      </c>
      <c r="E104" s="120">
        <v>2.4742031799999999</v>
      </c>
      <c r="F104" s="120">
        <v>121.93539552999999</v>
      </c>
      <c r="G104" s="120">
        <v>0</v>
      </c>
      <c r="H104" s="120">
        <v>121.93539552999999</v>
      </c>
      <c r="I104" s="120">
        <v>19921.91647353</v>
      </c>
      <c r="J104" s="120">
        <v>185.67550989</v>
      </c>
      <c r="K104" s="120">
        <v>19736.240963640001</v>
      </c>
      <c r="L104" s="120">
        <v>6801.6428674299996</v>
      </c>
      <c r="M104" s="120">
        <v>6778.4336343499999</v>
      </c>
      <c r="N104" s="120">
        <v>23.209233080000001</v>
      </c>
      <c r="O104" s="120">
        <v>0</v>
      </c>
      <c r="P104" s="120">
        <v>4.2023593899999998</v>
      </c>
      <c r="Q104" s="121"/>
      <c r="R104" s="121"/>
      <c r="S104" s="121"/>
    </row>
    <row r="105" spans="1:19" ht="13.8" hidden="1" outlineLevel="1">
      <c r="A105" s="15">
        <v>43405</v>
      </c>
      <c r="B105" s="120">
        <v>26030.909392900001</v>
      </c>
      <c r="C105" s="120">
        <v>2.9064941000000002</v>
      </c>
      <c r="D105" s="120">
        <v>0</v>
      </c>
      <c r="E105" s="120">
        <v>2.9064941000000002</v>
      </c>
      <c r="F105" s="120">
        <v>156.67258385</v>
      </c>
      <c r="G105" s="120">
        <v>0</v>
      </c>
      <c r="H105" s="120">
        <v>156.67258385</v>
      </c>
      <c r="I105" s="120">
        <v>18940.251558349999</v>
      </c>
      <c r="J105" s="120">
        <v>181.97007262</v>
      </c>
      <c r="K105" s="120">
        <v>18758.28148573</v>
      </c>
      <c r="L105" s="120">
        <v>6931.0787565999999</v>
      </c>
      <c r="M105" s="120">
        <v>6901.90360951</v>
      </c>
      <c r="N105" s="120">
        <v>29.175147089999999</v>
      </c>
      <c r="O105" s="120">
        <v>0</v>
      </c>
      <c r="P105" s="120">
        <v>4.24396255</v>
      </c>
      <c r="Q105" s="121"/>
      <c r="R105" s="121"/>
      <c r="S105" s="121"/>
    </row>
    <row r="106" spans="1:19" ht="13.8" hidden="1" outlineLevel="1">
      <c r="A106" s="15">
        <v>43435</v>
      </c>
      <c r="B106" s="120">
        <v>25639.226540290001</v>
      </c>
      <c r="C106" s="120">
        <v>3.8397373099999998</v>
      </c>
      <c r="D106" s="120">
        <v>0</v>
      </c>
      <c r="E106" s="120">
        <v>3.8397373099999998</v>
      </c>
      <c r="F106" s="120">
        <v>249.84720809999999</v>
      </c>
      <c r="G106" s="120">
        <v>0</v>
      </c>
      <c r="H106" s="120">
        <v>249.84720809999999</v>
      </c>
      <c r="I106" s="120">
        <v>18677.929004950001</v>
      </c>
      <c r="J106" s="120">
        <v>180.93159252000001</v>
      </c>
      <c r="K106" s="120">
        <v>18496.997412429999</v>
      </c>
      <c r="L106" s="120">
        <v>6707.6105899300001</v>
      </c>
      <c r="M106" s="120">
        <v>6685.9161674500001</v>
      </c>
      <c r="N106" s="120">
        <v>21.69442248</v>
      </c>
      <c r="O106" s="120">
        <v>0</v>
      </c>
      <c r="P106" s="120">
        <v>4.2047828200000001</v>
      </c>
      <c r="Q106" s="121"/>
      <c r="R106" s="121"/>
      <c r="S106" s="121"/>
    </row>
    <row r="107" spans="1:19" ht="13.8" hidden="1" outlineLevel="1">
      <c r="A107" s="15">
        <v>43466</v>
      </c>
      <c r="B107" s="120">
        <v>25846.144938329999</v>
      </c>
      <c r="C107" s="120">
        <v>3.81337525</v>
      </c>
      <c r="D107" s="120">
        <v>0</v>
      </c>
      <c r="E107" s="120">
        <v>3.81337525</v>
      </c>
      <c r="F107" s="120">
        <v>253.63673274000001</v>
      </c>
      <c r="G107" s="120">
        <v>0</v>
      </c>
      <c r="H107" s="120">
        <v>253.63673274000001</v>
      </c>
      <c r="I107" s="120">
        <v>18800.346830449998</v>
      </c>
      <c r="J107" s="120">
        <v>266.46730545000003</v>
      </c>
      <c r="K107" s="120">
        <v>18533.879525</v>
      </c>
      <c r="L107" s="120">
        <v>6788.3479998900002</v>
      </c>
      <c r="M107" s="120">
        <v>6767.4957780100003</v>
      </c>
      <c r="N107" s="120">
        <v>20.852221879999998</v>
      </c>
      <c r="O107" s="120">
        <v>0</v>
      </c>
      <c r="P107" s="120">
        <v>4.2271356600000001</v>
      </c>
      <c r="Q107" s="121"/>
      <c r="R107" s="121"/>
      <c r="S107" s="121"/>
    </row>
    <row r="108" spans="1:19" ht="13.8" hidden="1" outlineLevel="1">
      <c r="A108" s="15">
        <v>43497</v>
      </c>
      <c r="B108" s="120">
        <v>25890.94835748</v>
      </c>
      <c r="C108" s="120">
        <v>3.7617143899999999</v>
      </c>
      <c r="D108" s="120">
        <v>0</v>
      </c>
      <c r="E108" s="120">
        <v>3.7617143899999999</v>
      </c>
      <c r="F108" s="120">
        <v>253.27082862</v>
      </c>
      <c r="G108" s="120">
        <v>0</v>
      </c>
      <c r="H108" s="120">
        <v>253.27082862</v>
      </c>
      <c r="I108" s="120">
        <v>18857.51270969</v>
      </c>
      <c r="J108" s="120">
        <v>292.78150082000002</v>
      </c>
      <c r="K108" s="120">
        <v>18564.731208869998</v>
      </c>
      <c r="L108" s="120">
        <v>6776.4031047799999</v>
      </c>
      <c r="M108" s="120">
        <v>6755.9997443100001</v>
      </c>
      <c r="N108" s="120">
        <v>20.403360469999999</v>
      </c>
      <c r="O108" s="120">
        <v>0</v>
      </c>
      <c r="P108" s="120">
        <v>4.1952295700000004</v>
      </c>
      <c r="Q108" s="121"/>
      <c r="R108" s="121"/>
      <c r="S108" s="121"/>
    </row>
    <row r="109" spans="1:19" ht="13.8" hidden="1" outlineLevel="1">
      <c r="A109" s="15">
        <v>43525</v>
      </c>
      <c r="B109" s="120">
        <v>27028.981666240001</v>
      </c>
      <c r="C109" s="120">
        <v>3.7182163799999999</v>
      </c>
      <c r="D109" s="120">
        <v>0</v>
      </c>
      <c r="E109" s="120">
        <v>3.7182163799999999</v>
      </c>
      <c r="F109" s="120">
        <v>253.63547048000001</v>
      </c>
      <c r="G109" s="120">
        <v>0</v>
      </c>
      <c r="H109" s="120">
        <v>253.63547048000001</v>
      </c>
      <c r="I109" s="120">
        <v>19838.178863599998</v>
      </c>
      <c r="J109" s="120">
        <v>400.64318634</v>
      </c>
      <c r="K109" s="120">
        <v>19437.535677259999</v>
      </c>
      <c r="L109" s="120">
        <v>6933.4491157800003</v>
      </c>
      <c r="M109" s="120">
        <v>6913.4477143499998</v>
      </c>
      <c r="N109" s="120">
        <v>20.001401430000001</v>
      </c>
      <c r="O109" s="120">
        <v>0</v>
      </c>
      <c r="P109" s="120">
        <v>4.2288312299999999</v>
      </c>
      <c r="Q109" s="121"/>
      <c r="R109" s="121"/>
      <c r="S109" s="121"/>
    </row>
    <row r="110" spans="1:19" ht="13.8" hidden="1" outlineLevel="1">
      <c r="A110" s="15">
        <v>43556</v>
      </c>
      <c r="B110" s="120">
        <v>27228.08047511</v>
      </c>
      <c r="C110" s="120">
        <v>3.75699022</v>
      </c>
      <c r="D110" s="120">
        <v>0</v>
      </c>
      <c r="E110" s="120">
        <v>3.75699022</v>
      </c>
      <c r="F110" s="120">
        <v>253.51385536999999</v>
      </c>
      <c r="G110" s="120">
        <v>0</v>
      </c>
      <c r="H110" s="120">
        <v>253.51385536999999</v>
      </c>
      <c r="I110" s="120">
        <v>20026.504290329998</v>
      </c>
      <c r="J110" s="120">
        <v>391.37900206</v>
      </c>
      <c r="K110" s="120">
        <v>19635.125288269999</v>
      </c>
      <c r="L110" s="120">
        <v>6944.3053391900003</v>
      </c>
      <c r="M110" s="120">
        <v>6905.0743164699998</v>
      </c>
      <c r="N110" s="120">
        <v>39.231022719999999</v>
      </c>
      <c r="O110" s="120">
        <v>0</v>
      </c>
      <c r="P110" s="120">
        <v>2.5440628200000002</v>
      </c>
      <c r="Q110" s="121"/>
      <c r="R110" s="121"/>
      <c r="S110" s="121"/>
    </row>
    <row r="111" spans="1:19" ht="13.8" hidden="1" outlineLevel="1">
      <c r="A111" s="15">
        <v>43586</v>
      </c>
      <c r="B111" s="120">
        <v>27521.19035864</v>
      </c>
      <c r="C111" s="120">
        <v>3.6322955700000001</v>
      </c>
      <c r="D111" s="120">
        <v>0</v>
      </c>
      <c r="E111" s="120">
        <v>3.6322955700000001</v>
      </c>
      <c r="F111" s="120">
        <v>253.63581918</v>
      </c>
      <c r="G111" s="120">
        <v>0</v>
      </c>
      <c r="H111" s="120">
        <v>253.63581918</v>
      </c>
      <c r="I111" s="120">
        <v>20161.53367393</v>
      </c>
      <c r="J111" s="120">
        <v>415.99953498999997</v>
      </c>
      <c r="K111" s="120">
        <v>19745.534138939998</v>
      </c>
      <c r="L111" s="120">
        <v>7102.3885699599996</v>
      </c>
      <c r="M111" s="120">
        <v>7043.4213382500002</v>
      </c>
      <c r="N111" s="120">
        <v>58.96723171</v>
      </c>
      <c r="O111" s="120">
        <v>0</v>
      </c>
      <c r="P111" s="120">
        <v>2.56008331</v>
      </c>
      <c r="Q111" s="121"/>
      <c r="R111" s="121"/>
      <c r="S111" s="121"/>
    </row>
    <row r="112" spans="1:19" ht="13.8" hidden="1" outlineLevel="1">
      <c r="A112" s="15">
        <v>43617</v>
      </c>
      <c r="B112" s="120">
        <v>27111.9583207</v>
      </c>
      <c r="C112" s="120">
        <v>5.2391773099999996</v>
      </c>
      <c r="D112" s="120">
        <v>0</v>
      </c>
      <c r="E112" s="120">
        <v>5.2391773099999996</v>
      </c>
      <c r="F112" s="120">
        <v>253.51420913999999</v>
      </c>
      <c r="G112" s="120">
        <v>0</v>
      </c>
      <c r="H112" s="120">
        <v>253.51420913999999</v>
      </c>
      <c r="I112" s="120">
        <v>20277.791918359999</v>
      </c>
      <c r="J112" s="120">
        <v>405.81327283000002</v>
      </c>
      <c r="K112" s="120">
        <v>19871.978645530002</v>
      </c>
      <c r="L112" s="120">
        <v>6575.4130158899998</v>
      </c>
      <c r="M112" s="120">
        <v>6509.7724642900002</v>
      </c>
      <c r="N112" s="120">
        <v>65.640551599999995</v>
      </c>
      <c r="O112" s="120">
        <v>0</v>
      </c>
      <c r="P112" s="120">
        <v>2.5574481599999999</v>
      </c>
      <c r="Q112" s="121"/>
      <c r="R112" s="121"/>
      <c r="S112" s="121"/>
    </row>
    <row r="113" spans="1:19" ht="13.8" hidden="1" outlineLevel="1">
      <c r="A113" s="15">
        <v>43647</v>
      </c>
      <c r="B113" s="120">
        <v>25622.115693899999</v>
      </c>
      <c r="C113" s="120">
        <v>6.3508616099999999</v>
      </c>
      <c r="D113" s="120">
        <v>0</v>
      </c>
      <c r="E113" s="120">
        <v>6.3508616099999999</v>
      </c>
      <c r="F113" s="120">
        <v>255.50270653000001</v>
      </c>
      <c r="G113" s="120">
        <v>0</v>
      </c>
      <c r="H113" s="120">
        <v>255.50270653000001</v>
      </c>
      <c r="I113" s="120">
        <v>18825.13565629</v>
      </c>
      <c r="J113" s="120">
        <v>394.59927021999999</v>
      </c>
      <c r="K113" s="120">
        <v>18430.536386070002</v>
      </c>
      <c r="L113" s="120">
        <v>6535.1264694700003</v>
      </c>
      <c r="M113" s="120">
        <v>6472.32766997</v>
      </c>
      <c r="N113" s="120">
        <v>62.798799500000001</v>
      </c>
      <c r="O113" s="120">
        <v>0</v>
      </c>
      <c r="P113" s="120">
        <v>2.72928017</v>
      </c>
      <c r="Q113" s="121"/>
      <c r="R113" s="121"/>
      <c r="S113" s="121"/>
    </row>
    <row r="114" spans="1:19" ht="13.8" hidden="1" outlineLevel="1">
      <c r="A114" s="15">
        <v>43678</v>
      </c>
      <c r="B114" s="120">
        <v>25523.177713360001</v>
      </c>
      <c r="C114" s="120">
        <v>6.6219353099999996</v>
      </c>
      <c r="D114" s="120">
        <v>0</v>
      </c>
      <c r="E114" s="120">
        <v>6.6219353099999996</v>
      </c>
      <c r="F114" s="120">
        <v>252.64879461999999</v>
      </c>
      <c r="G114" s="120">
        <v>0</v>
      </c>
      <c r="H114" s="120">
        <v>252.64879461999999</v>
      </c>
      <c r="I114" s="120">
        <v>18608.878945060002</v>
      </c>
      <c r="J114" s="120">
        <v>464.89029699000002</v>
      </c>
      <c r="K114" s="120">
        <v>18143.988648070001</v>
      </c>
      <c r="L114" s="120">
        <v>6655.0280383700001</v>
      </c>
      <c r="M114" s="120">
        <v>6590.3136948399997</v>
      </c>
      <c r="N114" s="120">
        <v>64.714343529999994</v>
      </c>
      <c r="O114" s="120">
        <v>0</v>
      </c>
      <c r="P114" s="120">
        <v>2.73849863</v>
      </c>
      <c r="Q114" s="121"/>
      <c r="R114" s="121"/>
      <c r="S114" s="121"/>
    </row>
    <row r="115" spans="1:19" ht="13.8" hidden="1" outlineLevel="1">
      <c r="A115" s="15">
        <v>43709</v>
      </c>
      <c r="B115" s="120">
        <v>21518.453987730001</v>
      </c>
      <c r="C115" s="120">
        <v>6.4488998000000004</v>
      </c>
      <c r="D115" s="120">
        <v>0</v>
      </c>
      <c r="E115" s="120">
        <v>6.4488998000000004</v>
      </c>
      <c r="F115" s="120">
        <v>247.57532205999999</v>
      </c>
      <c r="G115" s="120">
        <v>0</v>
      </c>
      <c r="H115" s="120">
        <v>247.57532205999999</v>
      </c>
      <c r="I115" s="120">
        <v>14569.28112693</v>
      </c>
      <c r="J115" s="120">
        <v>476.51598013</v>
      </c>
      <c r="K115" s="120">
        <v>14092.7651468</v>
      </c>
      <c r="L115" s="120">
        <v>6695.1486389399997</v>
      </c>
      <c r="M115" s="120">
        <v>6626.2443731599997</v>
      </c>
      <c r="N115" s="120">
        <v>68.904265780000003</v>
      </c>
      <c r="O115" s="120">
        <v>0</v>
      </c>
      <c r="P115" s="120">
        <v>2.9285996000000001</v>
      </c>
      <c r="Q115" s="121"/>
      <c r="R115" s="121"/>
      <c r="S115" s="121"/>
    </row>
    <row r="116" spans="1:19" ht="13.8" hidden="1" outlineLevel="1">
      <c r="A116" s="15">
        <v>43739</v>
      </c>
      <c r="B116" s="120">
        <v>21982.16797427</v>
      </c>
      <c r="C116" s="120">
        <v>7.27508745</v>
      </c>
      <c r="D116" s="120">
        <v>0</v>
      </c>
      <c r="E116" s="120">
        <v>7.27508745</v>
      </c>
      <c r="F116" s="120">
        <v>426.28641794999999</v>
      </c>
      <c r="G116" s="120">
        <v>0</v>
      </c>
      <c r="H116" s="120">
        <v>426.28641794999999</v>
      </c>
      <c r="I116" s="120">
        <v>14707.22847158</v>
      </c>
      <c r="J116" s="120">
        <v>470.61033126000001</v>
      </c>
      <c r="K116" s="120">
        <v>14236.618140320001</v>
      </c>
      <c r="L116" s="120">
        <v>6841.3779972900002</v>
      </c>
      <c r="M116" s="120">
        <v>6769.3363438200004</v>
      </c>
      <c r="N116" s="120">
        <v>72.04165347</v>
      </c>
      <c r="O116" s="120">
        <v>0</v>
      </c>
      <c r="P116" s="120">
        <v>3.0525839000000001</v>
      </c>
      <c r="Q116" s="121"/>
      <c r="R116" s="121"/>
      <c r="S116" s="121"/>
    </row>
    <row r="117" spans="1:19" ht="13.8" hidden="1" outlineLevel="1">
      <c r="A117" s="15">
        <v>43770</v>
      </c>
      <c r="B117" s="120">
        <v>21741.934565129999</v>
      </c>
      <c r="C117" s="120">
        <v>7.0264724999999997</v>
      </c>
      <c r="D117" s="120">
        <v>0</v>
      </c>
      <c r="E117" s="120">
        <v>7.0264724999999997</v>
      </c>
      <c r="F117" s="120">
        <v>512.17763907999995</v>
      </c>
      <c r="G117" s="120">
        <v>0</v>
      </c>
      <c r="H117" s="120">
        <v>512.17763907999995</v>
      </c>
      <c r="I117" s="120">
        <v>14362.62688374</v>
      </c>
      <c r="J117" s="120">
        <v>448.20600855999999</v>
      </c>
      <c r="K117" s="120">
        <v>13914.42087518</v>
      </c>
      <c r="L117" s="120">
        <v>6860.1035698100004</v>
      </c>
      <c r="M117" s="120">
        <v>6788.3717623000002</v>
      </c>
      <c r="N117" s="120">
        <v>71.731807509999996</v>
      </c>
      <c r="O117" s="120">
        <v>0</v>
      </c>
      <c r="P117" s="120">
        <v>2.7753223</v>
      </c>
      <c r="Q117" s="121"/>
      <c r="R117" s="121"/>
      <c r="S117" s="121"/>
    </row>
    <row r="118" spans="1:19" ht="13.8" hidden="1" outlineLevel="1">
      <c r="A118" s="15">
        <v>43800</v>
      </c>
      <c r="B118" s="120">
        <v>21944.343065780002</v>
      </c>
      <c r="C118" s="120">
        <v>6.8172476099999999</v>
      </c>
      <c r="D118" s="120">
        <v>0</v>
      </c>
      <c r="E118" s="120">
        <v>6.8172476099999999</v>
      </c>
      <c r="F118" s="120">
        <v>592.11168138999994</v>
      </c>
      <c r="G118" s="120">
        <v>0</v>
      </c>
      <c r="H118" s="120">
        <v>592.11168138999994</v>
      </c>
      <c r="I118" s="120">
        <v>14509.28261217</v>
      </c>
      <c r="J118" s="120">
        <v>435.23581374000003</v>
      </c>
      <c r="K118" s="120">
        <v>14074.046798429999</v>
      </c>
      <c r="L118" s="120">
        <v>6836.1315246100003</v>
      </c>
      <c r="M118" s="120">
        <v>6777.9731269599997</v>
      </c>
      <c r="N118" s="120">
        <v>58.158397649999998</v>
      </c>
      <c r="O118" s="120">
        <v>0</v>
      </c>
      <c r="P118" s="120">
        <v>2.6887578699999999</v>
      </c>
      <c r="Q118" s="121"/>
      <c r="R118" s="121"/>
      <c r="S118" s="121"/>
    </row>
    <row r="119" spans="1:19" ht="13.8" hidden="1" outlineLevel="1">
      <c r="A119" s="15">
        <v>43831</v>
      </c>
      <c r="B119" s="120">
        <v>22288.151811719999</v>
      </c>
      <c r="C119" s="120">
        <v>6.56376458</v>
      </c>
      <c r="D119" s="120">
        <v>0</v>
      </c>
      <c r="E119" s="120">
        <v>6.56376458</v>
      </c>
      <c r="F119" s="120">
        <v>585.15078244999995</v>
      </c>
      <c r="G119" s="120">
        <v>0</v>
      </c>
      <c r="H119" s="120">
        <v>585.15078244999995</v>
      </c>
      <c r="I119" s="120">
        <v>14720.023407889999</v>
      </c>
      <c r="J119" s="120">
        <v>548.05801102999999</v>
      </c>
      <c r="K119" s="120">
        <v>14171.96539686</v>
      </c>
      <c r="L119" s="120">
        <v>6976.4138567999998</v>
      </c>
      <c r="M119" s="120">
        <v>6921.2784965299998</v>
      </c>
      <c r="N119" s="120">
        <v>55.13536027</v>
      </c>
      <c r="O119" s="120">
        <v>0</v>
      </c>
      <c r="P119" s="120">
        <v>2.72250484</v>
      </c>
      <c r="Q119" s="121"/>
      <c r="R119" s="121"/>
      <c r="S119" s="121"/>
    </row>
    <row r="120" spans="1:19" ht="13.8" hidden="1" outlineLevel="1">
      <c r="A120" s="15">
        <v>43862</v>
      </c>
      <c r="B120" s="120">
        <v>22416.642824409999</v>
      </c>
      <c r="C120" s="120">
        <v>6.3504562599999996</v>
      </c>
      <c r="D120" s="120">
        <v>0</v>
      </c>
      <c r="E120" s="120">
        <v>6.3504562599999996</v>
      </c>
      <c r="F120" s="120">
        <v>579.09679676999997</v>
      </c>
      <c r="G120" s="120">
        <v>0</v>
      </c>
      <c r="H120" s="120">
        <v>579.09679676999997</v>
      </c>
      <c r="I120" s="120">
        <v>14802.750846860001</v>
      </c>
      <c r="J120" s="120">
        <v>535.18236563000005</v>
      </c>
      <c r="K120" s="120">
        <v>14267.568481230001</v>
      </c>
      <c r="L120" s="120">
        <v>7028.4447245199999</v>
      </c>
      <c r="M120" s="120">
        <v>6973.1675616299999</v>
      </c>
      <c r="N120" s="120">
        <v>55.27716289</v>
      </c>
      <c r="O120" s="120">
        <v>0</v>
      </c>
      <c r="P120" s="120">
        <v>2.64340142</v>
      </c>
      <c r="Q120" s="121"/>
      <c r="R120" s="121"/>
      <c r="S120" s="121"/>
    </row>
    <row r="121" spans="1:19" ht="13.8" hidden="1" outlineLevel="1">
      <c r="A121" s="15">
        <v>43891</v>
      </c>
      <c r="B121" s="120">
        <v>25014.10822292</v>
      </c>
      <c r="C121" s="120">
        <v>6.1550174000000002</v>
      </c>
      <c r="D121" s="120">
        <v>0</v>
      </c>
      <c r="E121" s="120">
        <v>6.1550174000000002</v>
      </c>
      <c r="F121" s="120">
        <v>582.79490370999997</v>
      </c>
      <c r="G121" s="120">
        <v>0</v>
      </c>
      <c r="H121" s="120">
        <v>582.79490370999997</v>
      </c>
      <c r="I121" s="120">
        <v>17117.863873959999</v>
      </c>
      <c r="J121" s="120">
        <v>587.34282402999997</v>
      </c>
      <c r="K121" s="120">
        <v>16530.521049930001</v>
      </c>
      <c r="L121" s="120">
        <v>7307.2944278499999</v>
      </c>
      <c r="M121" s="120">
        <v>7253.0636007800003</v>
      </c>
      <c r="N121" s="120">
        <v>54.230827069999997</v>
      </c>
      <c r="O121" s="120">
        <v>0</v>
      </c>
      <c r="P121" s="120">
        <v>2.7923433599999998</v>
      </c>
      <c r="Q121" s="121"/>
      <c r="R121" s="121"/>
      <c r="S121" s="121"/>
    </row>
    <row r="122" spans="1:19" ht="13.8" hidden="1" outlineLevel="1">
      <c r="A122" s="15">
        <v>43922</v>
      </c>
      <c r="B122" s="120">
        <v>24311.691864199998</v>
      </c>
      <c r="C122" s="120">
        <v>6.0426641700000001</v>
      </c>
      <c r="D122" s="120">
        <v>0</v>
      </c>
      <c r="E122" s="120">
        <v>6.0426641700000001</v>
      </c>
      <c r="F122" s="120">
        <v>586.70519248999994</v>
      </c>
      <c r="G122" s="120">
        <v>0</v>
      </c>
      <c r="H122" s="120">
        <v>586.70519248999994</v>
      </c>
      <c r="I122" s="120">
        <v>16635.131158600001</v>
      </c>
      <c r="J122" s="120">
        <v>530.44892528000003</v>
      </c>
      <c r="K122" s="120">
        <v>16104.68223332</v>
      </c>
      <c r="L122" s="120">
        <v>7083.8128489399996</v>
      </c>
      <c r="M122" s="120">
        <v>7027.2801101100004</v>
      </c>
      <c r="N122" s="120">
        <v>56.53273883</v>
      </c>
      <c r="O122" s="120">
        <v>0</v>
      </c>
      <c r="P122" s="120">
        <v>2.5703858300000002</v>
      </c>
      <c r="Q122" s="121"/>
      <c r="R122" s="121"/>
      <c r="S122" s="121"/>
    </row>
    <row r="123" spans="1:19" ht="13.8" hidden="1" outlineLevel="1">
      <c r="A123" s="15">
        <v>43952</v>
      </c>
      <c r="B123" s="120">
        <v>23644.840098870001</v>
      </c>
      <c r="C123" s="120">
        <v>5.9119529999999996</v>
      </c>
      <c r="D123" s="120">
        <v>0</v>
      </c>
      <c r="E123" s="120">
        <v>5.9119529999999996</v>
      </c>
      <c r="F123" s="120">
        <v>598.05215507000003</v>
      </c>
      <c r="G123" s="120">
        <v>0</v>
      </c>
      <c r="H123" s="120">
        <v>598.05215507000003</v>
      </c>
      <c r="I123" s="120">
        <v>15909.23911158</v>
      </c>
      <c r="J123" s="120">
        <v>478.67246169999999</v>
      </c>
      <c r="K123" s="120">
        <v>15430.56664988</v>
      </c>
      <c r="L123" s="120">
        <v>7131.6368792200001</v>
      </c>
      <c r="M123" s="120">
        <v>7067.7699408999997</v>
      </c>
      <c r="N123" s="120">
        <v>63.866938320000003</v>
      </c>
      <c r="O123" s="120">
        <v>0</v>
      </c>
      <c r="P123" s="120">
        <v>2.5800538300000002</v>
      </c>
      <c r="Q123" s="121"/>
      <c r="R123" s="121"/>
      <c r="S123" s="121"/>
    </row>
    <row r="124" spans="1:19" ht="13.8" hidden="1" outlineLevel="1">
      <c r="A124" s="15">
        <v>43983</v>
      </c>
      <c r="B124" s="120">
        <v>23255.01501445</v>
      </c>
      <c r="C124" s="120">
        <v>5.7466476499999999</v>
      </c>
      <c r="D124" s="120">
        <v>0</v>
      </c>
      <c r="E124" s="120">
        <v>5.7466476499999999</v>
      </c>
      <c r="F124" s="120">
        <v>703.72994548999998</v>
      </c>
      <c r="G124" s="120">
        <v>0</v>
      </c>
      <c r="H124" s="120">
        <v>703.72994548999998</v>
      </c>
      <c r="I124" s="120">
        <v>15380.79730192</v>
      </c>
      <c r="J124" s="120">
        <v>463.94657837</v>
      </c>
      <c r="K124" s="120">
        <v>14916.85072355</v>
      </c>
      <c r="L124" s="120">
        <v>7164.7411193899998</v>
      </c>
      <c r="M124" s="120">
        <v>7095.6537116400004</v>
      </c>
      <c r="N124" s="120">
        <v>69.087407749999997</v>
      </c>
      <c r="O124" s="120">
        <v>0</v>
      </c>
      <c r="P124" s="120">
        <v>2.35840893</v>
      </c>
      <c r="Q124" s="121"/>
      <c r="R124" s="121"/>
      <c r="S124" s="121"/>
    </row>
    <row r="125" spans="1:19" ht="13.8" hidden="1" outlineLevel="1">
      <c r="A125" s="15">
        <v>44013</v>
      </c>
      <c r="B125" s="120">
        <v>23246.147761889999</v>
      </c>
      <c r="C125" s="120">
        <v>4.8690327399999997</v>
      </c>
      <c r="D125" s="120">
        <v>0</v>
      </c>
      <c r="E125" s="120">
        <v>4.8690327399999997</v>
      </c>
      <c r="F125" s="120">
        <v>731.23447294000005</v>
      </c>
      <c r="G125" s="120">
        <v>0</v>
      </c>
      <c r="H125" s="120">
        <v>731.23447294000005</v>
      </c>
      <c r="I125" s="120">
        <v>15390.22834394</v>
      </c>
      <c r="J125" s="120">
        <v>467.53148191000002</v>
      </c>
      <c r="K125" s="120">
        <v>14922.696862029999</v>
      </c>
      <c r="L125" s="120">
        <v>7119.8159122699999</v>
      </c>
      <c r="M125" s="120">
        <v>7052.2424185</v>
      </c>
      <c r="N125" s="120">
        <v>67.573493769999999</v>
      </c>
      <c r="O125" s="120">
        <v>0</v>
      </c>
      <c r="P125" s="120">
        <v>2.3582410700000001</v>
      </c>
      <c r="Q125" s="121"/>
      <c r="R125" s="121"/>
      <c r="S125" s="121"/>
    </row>
    <row r="126" spans="1:19" ht="13.8" hidden="1" outlineLevel="1">
      <c r="A126" s="15">
        <v>44044</v>
      </c>
      <c r="B126" s="120">
        <v>22801.086511270001</v>
      </c>
      <c r="C126" s="120">
        <v>5.9662447500000004</v>
      </c>
      <c r="D126" s="120">
        <v>0</v>
      </c>
      <c r="E126" s="120">
        <v>5.9662447500000004</v>
      </c>
      <c r="F126" s="120">
        <v>750.76218558999994</v>
      </c>
      <c r="G126" s="120">
        <v>0</v>
      </c>
      <c r="H126" s="120">
        <v>750.76218558999994</v>
      </c>
      <c r="I126" s="120">
        <v>14889.987053090001</v>
      </c>
      <c r="J126" s="120">
        <v>455.92255885999998</v>
      </c>
      <c r="K126" s="120">
        <v>14434.06449423</v>
      </c>
      <c r="L126" s="120">
        <v>7154.3710278400004</v>
      </c>
      <c r="M126" s="120">
        <v>7085.3914137900001</v>
      </c>
      <c r="N126" s="120">
        <v>68.979614049999995</v>
      </c>
      <c r="O126" s="120">
        <v>0</v>
      </c>
      <c r="P126" s="120">
        <v>2.3725542900000001</v>
      </c>
      <c r="Q126" s="121"/>
      <c r="R126" s="121"/>
      <c r="S126" s="121"/>
    </row>
    <row r="127" spans="1:19" ht="13.8" hidden="1" outlineLevel="1">
      <c r="A127" s="15">
        <v>44075</v>
      </c>
      <c r="B127" s="120">
        <v>23611.46430317</v>
      </c>
      <c r="C127" s="120">
        <v>5.6308211500000001</v>
      </c>
      <c r="D127" s="120">
        <v>0</v>
      </c>
      <c r="E127" s="120">
        <v>5.6308211500000001</v>
      </c>
      <c r="F127" s="120">
        <v>830.08446836999997</v>
      </c>
      <c r="G127" s="120">
        <v>0</v>
      </c>
      <c r="H127" s="120">
        <v>830.08446836999997</v>
      </c>
      <c r="I127" s="120">
        <v>15668.59499958</v>
      </c>
      <c r="J127" s="120">
        <v>457.73154400999999</v>
      </c>
      <c r="K127" s="120">
        <v>15210.863455569999</v>
      </c>
      <c r="L127" s="120">
        <v>7107.1540140699999</v>
      </c>
      <c r="M127" s="120">
        <v>7039.6279059400003</v>
      </c>
      <c r="N127" s="120">
        <v>67.526108129999997</v>
      </c>
      <c r="O127" s="120">
        <v>0</v>
      </c>
      <c r="P127" s="120">
        <v>2.3653122099999999</v>
      </c>
      <c r="Q127" s="121"/>
      <c r="R127" s="121"/>
      <c r="S127" s="121"/>
    </row>
    <row r="128" spans="1:19" ht="13.8" hidden="1" outlineLevel="1">
      <c r="A128" s="15">
        <v>44105</v>
      </c>
      <c r="B128" s="120">
        <v>23517.691143650001</v>
      </c>
      <c r="C128" s="120">
        <v>5.0815435100000004</v>
      </c>
      <c r="D128" s="120">
        <v>0</v>
      </c>
      <c r="E128" s="120">
        <v>5.0815435100000004</v>
      </c>
      <c r="F128" s="120">
        <v>826.14786786000002</v>
      </c>
      <c r="G128" s="120">
        <v>0</v>
      </c>
      <c r="H128" s="120">
        <v>826.14786786000002</v>
      </c>
      <c r="I128" s="120">
        <v>16275.9856473</v>
      </c>
      <c r="J128" s="120">
        <v>452.08773565000001</v>
      </c>
      <c r="K128" s="120">
        <v>15823.89791165</v>
      </c>
      <c r="L128" s="120">
        <v>6410.4760849800005</v>
      </c>
      <c r="M128" s="120">
        <v>6348.7093353800001</v>
      </c>
      <c r="N128" s="120">
        <v>61.766749599999997</v>
      </c>
      <c r="O128" s="120">
        <v>0</v>
      </c>
      <c r="P128" s="120">
        <v>2.3397786200000001</v>
      </c>
      <c r="Q128" s="121"/>
      <c r="R128" s="121"/>
      <c r="S128" s="121"/>
    </row>
    <row r="129" spans="1:19" ht="13.8" hidden="1" outlineLevel="1">
      <c r="A129" s="15">
        <v>44136</v>
      </c>
      <c r="B129" s="120">
        <v>23477.62038737</v>
      </c>
      <c r="C129" s="120">
        <v>4.7923251999999996</v>
      </c>
      <c r="D129" s="120">
        <v>0</v>
      </c>
      <c r="E129" s="120">
        <v>4.7923251999999996</v>
      </c>
      <c r="F129" s="120">
        <v>841.11422825</v>
      </c>
      <c r="G129" s="120">
        <v>0</v>
      </c>
      <c r="H129" s="120">
        <v>841.11422825</v>
      </c>
      <c r="I129" s="120">
        <v>16238.96134659</v>
      </c>
      <c r="J129" s="120">
        <v>442.20888826999999</v>
      </c>
      <c r="K129" s="120">
        <v>15796.752458319999</v>
      </c>
      <c r="L129" s="120">
        <v>6392.7524873299999</v>
      </c>
      <c r="M129" s="120">
        <v>6326.1066377899997</v>
      </c>
      <c r="N129" s="120">
        <v>66.64584954</v>
      </c>
      <c r="O129" s="120">
        <v>0</v>
      </c>
      <c r="P129" s="120">
        <v>2.3537784400000001</v>
      </c>
      <c r="Q129" s="121"/>
      <c r="R129" s="121"/>
      <c r="S129" s="121"/>
    </row>
    <row r="130" spans="1:19" ht="13.8" hidden="1" outlineLevel="1">
      <c r="A130" s="15">
        <v>44166</v>
      </c>
      <c r="B130" s="120">
        <v>22753.639829759999</v>
      </c>
      <c r="C130" s="120">
        <v>4.63785091</v>
      </c>
      <c r="D130" s="120">
        <v>0</v>
      </c>
      <c r="E130" s="120">
        <v>4.63785091</v>
      </c>
      <c r="F130" s="120">
        <v>852.70811438999999</v>
      </c>
      <c r="G130" s="120">
        <v>0</v>
      </c>
      <c r="H130" s="120">
        <v>852.70811438999999</v>
      </c>
      <c r="I130" s="120">
        <v>15637.30254053</v>
      </c>
      <c r="J130" s="120">
        <v>434.66481171999999</v>
      </c>
      <c r="K130" s="120">
        <v>15202.637728809999</v>
      </c>
      <c r="L130" s="120">
        <v>6258.9913239300004</v>
      </c>
      <c r="M130" s="120">
        <v>6196.4197682599997</v>
      </c>
      <c r="N130" s="120">
        <v>62.571555670000002</v>
      </c>
      <c r="O130" s="120">
        <v>0</v>
      </c>
      <c r="P130" s="120">
        <v>2.32009737</v>
      </c>
      <c r="Q130" s="121"/>
      <c r="R130" s="121"/>
      <c r="S130" s="121"/>
    </row>
    <row r="131" spans="1:19" ht="13.8" hidden="1" outlineLevel="1">
      <c r="A131" s="15">
        <v>44197</v>
      </c>
      <c r="B131" s="120">
        <v>22793.92116795</v>
      </c>
      <c r="C131" s="120">
        <v>4.4717457100000004</v>
      </c>
      <c r="D131" s="120">
        <v>0</v>
      </c>
      <c r="E131" s="120">
        <v>4.4717457100000004</v>
      </c>
      <c r="F131" s="120">
        <v>841.63701028000003</v>
      </c>
      <c r="G131" s="120">
        <v>0</v>
      </c>
      <c r="H131" s="120">
        <v>841.63701028000003</v>
      </c>
      <c r="I131" s="120">
        <v>15660.88652143</v>
      </c>
      <c r="J131" s="120">
        <v>428.42402313000002</v>
      </c>
      <c r="K131" s="120">
        <v>15232.462498299999</v>
      </c>
      <c r="L131" s="120">
        <v>6286.9258905300003</v>
      </c>
      <c r="M131" s="120">
        <v>6224.7581744400004</v>
      </c>
      <c r="N131" s="120">
        <v>62.167716089999999</v>
      </c>
      <c r="O131" s="120">
        <v>0</v>
      </c>
      <c r="P131" s="120">
        <v>2.34398749</v>
      </c>
      <c r="Q131" s="121"/>
      <c r="R131" s="121"/>
      <c r="S131" s="121"/>
    </row>
    <row r="132" spans="1:19" ht="13.8" hidden="1" outlineLevel="1">
      <c r="A132" s="15">
        <v>44228</v>
      </c>
      <c r="B132" s="120">
        <v>22883.31652986</v>
      </c>
      <c r="C132" s="120">
        <v>4.31967225</v>
      </c>
      <c r="D132" s="120">
        <v>0</v>
      </c>
      <c r="E132" s="120">
        <v>4.31967225</v>
      </c>
      <c r="F132" s="120">
        <v>811.49572508000006</v>
      </c>
      <c r="G132" s="120">
        <v>0</v>
      </c>
      <c r="H132" s="120">
        <v>811.49572508000006</v>
      </c>
      <c r="I132" s="120">
        <v>15726.39373634</v>
      </c>
      <c r="J132" s="120">
        <v>429.13972256</v>
      </c>
      <c r="K132" s="120">
        <v>15297.254013780001</v>
      </c>
      <c r="L132" s="120">
        <v>6341.1073961900001</v>
      </c>
      <c r="M132" s="120">
        <v>6280.5027020199996</v>
      </c>
      <c r="N132" s="120">
        <v>60.604694170000002</v>
      </c>
      <c r="O132" s="120">
        <v>0</v>
      </c>
      <c r="P132" s="120">
        <v>2.3525419599999999</v>
      </c>
      <c r="Q132" s="121"/>
      <c r="R132" s="121"/>
      <c r="S132" s="121"/>
    </row>
    <row r="133" spans="1:19" ht="13.8" hidden="1" outlineLevel="1">
      <c r="A133" s="15">
        <v>44256</v>
      </c>
      <c r="B133" s="120">
        <v>22985.876010290001</v>
      </c>
      <c r="C133" s="120">
        <v>4.18442515</v>
      </c>
      <c r="D133" s="120">
        <v>0</v>
      </c>
      <c r="E133" s="120">
        <v>4.18442515</v>
      </c>
      <c r="F133" s="120">
        <v>796.06665285999998</v>
      </c>
      <c r="G133" s="120">
        <v>0</v>
      </c>
      <c r="H133" s="120">
        <v>796.06665285999998</v>
      </c>
      <c r="I133" s="120">
        <v>15696.889069209999</v>
      </c>
      <c r="J133" s="120">
        <v>422.79562365999999</v>
      </c>
      <c r="K133" s="120">
        <v>15274.093445549999</v>
      </c>
      <c r="L133" s="120">
        <v>6488.7358630700001</v>
      </c>
      <c r="M133" s="120">
        <v>6432.2493519999998</v>
      </c>
      <c r="N133" s="120">
        <v>56.486511069999999</v>
      </c>
      <c r="O133" s="120">
        <v>0</v>
      </c>
      <c r="P133" s="120">
        <v>3.0049351099999999</v>
      </c>
      <c r="Q133" s="121"/>
      <c r="R133" s="121"/>
      <c r="S133" s="121"/>
    </row>
    <row r="134" spans="1:19" ht="13.8" hidden="1" outlineLevel="1">
      <c r="A134" s="15">
        <v>44287</v>
      </c>
      <c r="B134" s="120">
        <v>23726.595101070001</v>
      </c>
      <c r="C134" s="120">
        <v>4.0212445499999996</v>
      </c>
      <c r="D134" s="120">
        <v>0</v>
      </c>
      <c r="E134" s="120">
        <v>4.0212445499999996</v>
      </c>
      <c r="F134" s="120">
        <v>730.73330270999998</v>
      </c>
      <c r="G134" s="120">
        <v>0</v>
      </c>
      <c r="H134" s="120">
        <v>730.73330270999998</v>
      </c>
      <c r="I134" s="120">
        <v>16436.992602089998</v>
      </c>
      <c r="J134" s="120">
        <v>416.82689342999998</v>
      </c>
      <c r="K134" s="120">
        <v>16020.165708660001</v>
      </c>
      <c r="L134" s="120">
        <v>6554.8479517200003</v>
      </c>
      <c r="M134" s="120">
        <v>6497.8342288200001</v>
      </c>
      <c r="N134" s="120">
        <v>57.013722899999998</v>
      </c>
      <c r="O134" s="120">
        <v>0</v>
      </c>
      <c r="P134" s="120">
        <v>3.0709229699999998</v>
      </c>
      <c r="Q134" s="121"/>
      <c r="R134" s="121"/>
      <c r="S134" s="121"/>
    </row>
    <row r="135" spans="1:19" ht="13.8" hidden="1" outlineLevel="1">
      <c r="A135" s="15">
        <v>44317</v>
      </c>
      <c r="B135" s="120">
        <v>23809.819073890001</v>
      </c>
      <c r="C135" s="120">
        <v>15.73290018</v>
      </c>
      <c r="D135" s="120">
        <v>11.84740139</v>
      </c>
      <c r="E135" s="120">
        <v>3.8854987900000002</v>
      </c>
      <c r="F135" s="120">
        <v>727.37466757000004</v>
      </c>
      <c r="G135" s="120">
        <v>0</v>
      </c>
      <c r="H135" s="120">
        <v>727.37466757000004</v>
      </c>
      <c r="I135" s="120">
        <v>16308.42742769</v>
      </c>
      <c r="J135" s="120">
        <v>409.31572132999997</v>
      </c>
      <c r="K135" s="120">
        <v>15899.11170636</v>
      </c>
      <c r="L135" s="120">
        <v>6758.2840784500004</v>
      </c>
      <c r="M135" s="120">
        <v>6702.2345865799998</v>
      </c>
      <c r="N135" s="120">
        <v>56.049491869999997</v>
      </c>
      <c r="O135" s="120">
        <v>0</v>
      </c>
      <c r="P135" s="120">
        <v>3.0501554400000002</v>
      </c>
      <c r="Q135" s="121"/>
      <c r="R135" s="121"/>
      <c r="S135" s="121"/>
    </row>
    <row r="136" spans="1:19" ht="13.8" hidden="1" outlineLevel="1">
      <c r="A136" s="15">
        <v>44348</v>
      </c>
      <c r="B136" s="120">
        <v>23722.17151126</v>
      </c>
      <c r="C136" s="120">
        <v>15.55215147</v>
      </c>
      <c r="D136" s="120">
        <v>11.85516271</v>
      </c>
      <c r="E136" s="120">
        <v>3.69698876</v>
      </c>
      <c r="F136" s="120">
        <v>710.30212548999998</v>
      </c>
      <c r="G136" s="120">
        <v>0</v>
      </c>
      <c r="H136" s="120">
        <v>710.30212548999998</v>
      </c>
      <c r="I136" s="120">
        <v>16153.91692489</v>
      </c>
      <c r="J136" s="120">
        <v>400.43756501000001</v>
      </c>
      <c r="K136" s="120">
        <v>15753.479359880001</v>
      </c>
      <c r="L136" s="120">
        <v>6842.4003094099999</v>
      </c>
      <c r="M136" s="120">
        <v>6784.5085978200004</v>
      </c>
      <c r="N136" s="120">
        <v>57.89171159</v>
      </c>
      <c r="O136" s="120">
        <v>0</v>
      </c>
      <c r="P136" s="120">
        <v>3.0305057799999999</v>
      </c>
      <c r="Q136" s="121"/>
      <c r="R136" s="121"/>
      <c r="S136" s="121"/>
    </row>
    <row r="137" spans="1:19" ht="13.8" hidden="1" outlineLevel="1">
      <c r="A137" s="15">
        <v>44378</v>
      </c>
      <c r="B137" s="120">
        <v>23098.300760829999</v>
      </c>
      <c r="C137" s="120">
        <v>14.84061904</v>
      </c>
      <c r="D137" s="120">
        <v>11.603559000000001</v>
      </c>
      <c r="E137" s="120">
        <v>3.2370600399999998</v>
      </c>
      <c r="F137" s="120">
        <v>695.30089743999997</v>
      </c>
      <c r="G137" s="120">
        <v>0</v>
      </c>
      <c r="H137" s="120">
        <v>695.30089743999997</v>
      </c>
      <c r="I137" s="120">
        <v>15465.239409399999</v>
      </c>
      <c r="J137" s="120">
        <v>392.12826512999999</v>
      </c>
      <c r="K137" s="120">
        <v>15073.11114427</v>
      </c>
      <c r="L137" s="120">
        <v>6922.9198349500002</v>
      </c>
      <c r="M137" s="120">
        <v>6862.4760163700003</v>
      </c>
      <c r="N137" s="120">
        <v>60.443818579999999</v>
      </c>
      <c r="O137" s="120">
        <v>0</v>
      </c>
      <c r="P137" s="120">
        <v>3.00786445</v>
      </c>
      <c r="Q137" s="121"/>
      <c r="R137" s="121"/>
      <c r="S137" s="121"/>
    </row>
    <row r="138" spans="1:19" ht="13.8" hidden="1" outlineLevel="1">
      <c r="A138" s="15">
        <v>44409</v>
      </c>
      <c r="B138" s="120">
        <v>22833.196315190002</v>
      </c>
      <c r="C138" s="120">
        <v>14.340997229999999</v>
      </c>
      <c r="D138" s="120">
        <v>11.345162</v>
      </c>
      <c r="E138" s="120">
        <v>2.99583523</v>
      </c>
      <c r="F138" s="120">
        <v>669.41519678999998</v>
      </c>
      <c r="G138" s="120">
        <v>0</v>
      </c>
      <c r="H138" s="120">
        <v>669.41519678999998</v>
      </c>
      <c r="I138" s="120">
        <v>15078.16181446</v>
      </c>
      <c r="J138" s="120">
        <v>387.30984253000003</v>
      </c>
      <c r="K138" s="120">
        <v>14690.85197193</v>
      </c>
      <c r="L138" s="120">
        <v>7071.2783067099999</v>
      </c>
      <c r="M138" s="120">
        <v>7003.09354489</v>
      </c>
      <c r="N138" s="120">
        <v>68.184761820000006</v>
      </c>
      <c r="O138" s="120">
        <v>0</v>
      </c>
      <c r="P138" s="120">
        <v>3.0865465099999998</v>
      </c>
      <c r="Q138" s="121"/>
      <c r="R138" s="121"/>
      <c r="S138" s="121"/>
    </row>
    <row r="139" spans="1:19" ht="13.8" hidden="1" outlineLevel="1">
      <c r="A139" s="15">
        <v>44440</v>
      </c>
      <c r="B139" s="120">
        <v>23669.308045999998</v>
      </c>
      <c r="C139" s="120">
        <v>13.991867579999999</v>
      </c>
      <c r="D139" s="120">
        <v>11.083851429999999</v>
      </c>
      <c r="E139" s="120">
        <v>2.9080161499999999</v>
      </c>
      <c r="F139" s="120">
        <v>639.32415136999998</v>
      </c>
      <c r="G139" s="120">
        <v>0</v>
      </c>
      <c r="H139" s="120">
        <v>639.32415136999998</v>
      </c>
      <c r="I139" s="120">
        <v>15874.48176113</v>
      </c>
      <c r="J139" s="120">
        <v>379.57342700999999</v>
      </c>
      <c r="K139" s="120">
        <v>15494.90833412</v>
      </c>
      <c r="L139" s="120">
        <v>7141.5102659200002</v>
      </c>
      <c r="M139" s="120">
        <v>7076.2355526000001</v>
      </c>
      <c r="N139" s="120">
        <v>65.274713320000004</v>
      </c>
      <c r="O139" s="120">
        <v>0</v>
      </c>
      <c r="P139" s="120">
        <v>3.07243763</v>
      </c>
      <c r="Q139" s="121"/>
      <c r="R139" s="121"/>
      <c r="S139" s="121"/>
    </row>
    <row r="140" spans="1:19" ht="13.8" hidden="1" outlineLevel="1">
      <c r="A140" s="15">
        <v>44470</v>
      </c>
      <c r="B140" s="120">
        <v>24114.500599110001</v>
      </c>
      <c r="C140" s="120">
        <v>13.82672814</v>
      </c>
      <c r="D140" s="120">
        <v>12.71435902</v>
      </c>
      <c r="E140" s="120">
        <v>1.1123691200000001</v>
      </c>
      <c r="F140" s="120">
        <v>646.13271044999999</v>
      </c>
      <c r="G140" s="120">
        <v>0</v>
      </c>
      <c r="H140" s="120">
        <v>646.13271044999999</v>
      </c>
      <c r="I140" s="120">
        <v>16305.946894950001</v>
      </c>
      <c r="J140" s="120">
        <v>377.99518803000001</v>
      </c>
      <c r="K140" s="120">
        <v>15927.951706919999</v>
      </c>
      <c r="L140" s="120">
        <v>7148.5942655700001</v>
      </c>
      <c r="M140" s="120">
        <v>7080.58791733</v>
      </c>
      <c r="N140" s="120">
        <v>68.006348239999994</v>
      </c>
      <c r="O140" s="120">
        <v>0</v>
      </c>
      <c r="P140" s="120">
        <v>2.9832367400000002</v>
      </c>
      <c r="Q140" s="121"/>
      <c r="R140" s="121"/>
      <c r="S140" s="121"/>
    </row>
    <row r="141" spans="1:19" ht="13.8" hidden="1" outlineLevel="1">
      <c r="A141" s="15">
        <v>44501</v>
      </c>
      <c r="B141" s="120">
        <v>24895.97155645</v>
      </c>
      <c r="C141" s="120">
        <v>12.91954685</v>
      </c>
      <c r="D141" s="120">
        <v>11.89819479</v>
      </c>
      <c r="E141" s="120">
        <v>1.0213520599999999</v>
      </c>
      <c r="F141" s="120">
        <v>649.17170014999999</v>
      </c>
      <c r="G141" s="120">
        <v>0</v>
      </c>
      <c r="H141" s="120">
        <v>649.17170014999999</v>
      </c>
      <c r="I141" s="120">
        <v>16874.364935109999</v>
      </c>
      <c r="J141" s="120">
        <v>381.88486849999998</v>
      </c>
      <c r="K141" s="120">
        <v>16492.480066610002</v>
      </c>
      <c r="L141" s="120">
        <v>7359.5153743399997</v>
      </c>
      <c r="M141" s="120">
        <v>7291.8677907000001</v>
      </c>
      <c r="N141" s="120">
        <v>67.647583639999993</v>
      </c>
      <c r="O141" s="120">
        <v>0</v>
      </c>
      <c r="P141" s="120">
        <v>2.8729317499999998</v>
      </c>
      <c r="Q141" s="121"/>
      <c r="R141" s="121"/>
      <c r="S141" s="121"/>
    </row>
    <row r="142" spans="1:19" ht="13.8" hidden="1" outlineLevel="1">
      <c r="A142" s="15">
        <v>44531</v>
      </c>
      <c r="B142" s="120">
        <v>25435.974086229999</v>
      </c>
      <c r="C142" s="120">
        <v>13.13271567</v>
      </c>
      <c r="D142" s="120">
        <v>12.227554100000001</v>
      </c>
      <c r="E142" s="120">
        <v>0.90516156999999997</v>
      </c>
      <c r="F142" s="120">
        <v>733.87263180000002</v>
      </c>
      <c r="G142" s="120">
        <v>0</v>
      </c>
      <c r="H142" s="120">
        <v>733.87263180000002</v>
      </c>
      <c r="I142" s="120">
        <v>17239.986812179999</v>
      </c>
      <c r="J142" s="120">
        <v>382.93129634000002</v>
      </c>
      <c r="K142" s="120">
        <v>16857.055515839998</v>
      </c>
      <c r="L142" s="120">
        <v>7448.9819265799997</v>
      </c>
      <c r="M142" s="120">
        <v>7379.8209743699999</v>
      </c>
      <c r="N142" s="120">
        <v>69.160952210000005</v>
      </c>
      <c r="O142" s="120">
        <v>0</v>
      </c>
      <c r="P142" s="120">
        <v>0.60231972</v>
      </c>
      <c r="Q142" s="121"/>
      <c r="R142" s="121"/>
      <c r="S142" s="121"/>
    </row>
    <row r="143" spans="1:19" ht="13.8" hidden="1" outlineLevel="1">
      <c r="A143" s="15">
        <v>44562</v>
      </c>
      <c r="B143" s="120">
        <v>25856.125759030001</v>
      </c>
      <c r="C143" s="120">
        <v>12.73430729</v>
      </c>
      <c r="D143" s="120">
        <v>11.948063749999999</v>
      </c>
      <c r="E143" s="120">
        <v>0.78624353999999996</v>
      </c>
      <c r="F143" s="120">
        <v>726.12305904000004</v>
      </c>
      <c r="G143" s="120">
        <v>0</v>
      </c>
      <c r="H143" s="120">
        <v>726.12305904000004</v>
      </c>
      <c r="I143" s="120">
        <v>17447.605606519999</v>
      </c>
      <c r="J143" s="120">
        <v>403.65352918999997</v>
      </c>
      <c r="K143" s="120">
        <v>17043.952077329999</v>
      </c>
      <c r="L143" s="120">
        <v>7669.6627861799998</v>
      </c>
      <c r="M143" s="120">
        <v>7602.7304559599997</v>
      </c>
      <c r="N143" s="120">
        <v>66.932330219999997</v>
      </c>
      <c r="O143" s="120">
        <v>0</v>
      </c>
      <c r="P143" s="120">
        <v>0.59528566000000005</v>
      </c>
      <c r="Q143" s="121"/>
      <c r="R143" s="121"/>
      <c r="S143" s="121"/>
    </row>
    <row r="144" spans="1:19" ht="13.8" hidden="1" outlineLevel="1">
      <c r="A144" s="15">
        <v>44593</v>
      </c>
      <c r="B144" s="120">
        <v>23934.493779870001</v>
      </c>
      <c r="C144" s="120">
        <v>10.46468424</v>
      </c>
      <c r="D144" s="120">
        <v>9.7975969000000003</v>
      </c>
      <c r="E144" s="120">
        <v>0.66708734000000003</v>
      </c>
      <c r="F144" s="120">
        <v>711.24123162000001</v>
      </c>
      <c r="G144" s="120">
        <v>0</v>
      </c>
      <c r="H144" s="120">
        <v>711.24123162000001</v>
      </c>
      <c r="I144" s="120">
        <v>15270.32199773</v>
      </c>
      <c r="J144" s="120">
        <v>407.99219539000001</v>
      </c>
      <c r="K144" s="120">
        <v>14862.32980234</v>
      </c>
      <c r="L144" s="120">
        <v>7942.4658662800002</v>
      </c>
      <c r="M144" s="120">
        <v>7876.4527944800002</v>
      </c>
      <c r="N144" s="120">
        <v>66.013071800000006</v>
      </c>
      <c r="O144" s="120">
        <v>0</v>
      </c>
      <c r="P144" s="120">
        <v>0.58540482999999999</v>
      </c>
      <c r="Q144" s="121"/>
      <c r="R144" s="121"/>
      <c r="S144" s="121"/>
    </row>
    <row r="145" spans="1:19" ht="13.8" hidden="1" outlineLevel="1">
      <c r="A145" s="15">
        <v>44621</v>
      </c>
      <c r="B145" s="120">
        <v>24038.253286079998</v>
      </c>
      <c r="C145" s="120">
        <v>10.55917653</v>
      </c>
      <c r="D145" s="120">
        <v>9.9106899399999993</v>
      </c>
      <c r="E145" s="120">
        <v>0.64848658999999997</v>
      </c>
      <c r="F145" s="120">
        <v>720.88809622999997</v>
      </c>
      <c r="G145" s="120">
        <v>0</v>
      </c>
      <c r="H145" s="120">
        <v>720.88809622999997</v>
      </c>
      <c r="I145" s="120">
        <v>15200.9089912</v>
      </c>
      <c r="J145" s="120">
        <v>410.66203360999998</v>
      </c>
      <c r="K145" s="120">
        <v>14790.24695759</v>
      </c>
      <c r="L145" s="120">
        <v>8105.8970221199997</v>
      </c>
      <c r="M145" s="120">
        <v>8040.1308514900002</v>
      </c>
      <c r="N145" s="120">
        <v>65.766170630000005</v>
      </c>
      <c r="O145" s="120">
        <v>0</v>
      </c>
      <c r="P145" s="120">
        <v>0.60692276000000001</v>
      </c>
      <c r="Q145" s="121"/>
      <c r="R145" s="121"/>
      <c r="S145" s="121"/>
    </row>
    <row r="146" spans="1:19" ht="13.8" hidden="1" outlineLevel="1">
      <c r="A146" s="15">
        <v>44652</v>
      </c>
      <c r="B146" s="120">
        <v>24043.04255482</v>
      </c>
      <c r="C146" s="120">
        <v>10.57525927</v>
      </c>
      <c r="D146" s="120">
        <v>10.030585459999999</v>
      </c>
      <c r="E146" s="120">
        <v>0.54467381000000004</v>
      </c>
      <c r="F146" s="120">
        <v>714.26923065000005</v>
      </c>
      <c r="G146" s="120">
        <v>0</v>
      </c>
      <c r="H146" s="120">
        <v>714.26923065000005</v>
      </c>
      <c r="I146" s="120">
        <v>15084.241262850001</v>
      </c>
      <c r="J146" s="120">
        <v>412.76797754</v>
      </c>
      <c r="K146" s="120">
        <v>14671.473285309999</v>
      </c>
      <c r="L146" s="120">
        <v>8233.9568020499992</v>
      </c>
      <c r="M146" s="120">
        <v>8168.8858524500001</v>
      </c>
      <c r="N146" s="120">
        <v>65.070949600000006</v>
      </c>
      <c r="O146" s="120">
        <v>0</v>
      </c>
      <c r="P146" s="120">
        <v>0.63509652999999999</v>
      </c>
      <c r="Q146" s="121"/>
      <c r="R146" s="121"/>
      <c r="S146" s="121"/>
    </row>
    <row r="147" spans="1:19" ht="13.8" hidden="1" outlineLevel="1">
      <c r="A147" s="15">
        <v>44682</v>
      </c>
      <c r="B147" s="120">
        <v>24074.924980799999</v>
      </c>
      <c r="C147" s="120">
        <v>10.557479600000001</v>
      </c>
      <c r="D147" s="120">
        <v>10.154734550000001</v>
      </c>
      <c r="E147" s="120">
        <v>0.40274504999999999</v>
      </c>
      <c r="F147" s="120">
        <v>714.35806079999998</v>
      </c>
      <c r="G147" s="120">
        <v>0</v>
      </c>
      <c r="H147" s="120">
        <v>714.35806079999998</v>
      </c>
      <c r="I147" s="120">
        <v>15084.128210569999</v>
      </c>
      <c r="J147" s="120">
        <v>413.46348426999998</v>
      </c>
      <c r="K147" s="120">
        <v>14670.6647263</v>
      </c>
      <c r="L147" s="120">
        <v>8265.8812298299999</v>
      </c>
      <c r="M147" s="120">
        <v>8201.1251855299997</v>
      </c>
      <c r="N147" s="120">
        <v>64.756044299999999</v>
      </c>
      <c r="O147" s="120">
        <v>0</v>
      </c>
      <c r="P147" s="120">
        <v>0.65581834999999999</v>
      </c>
      <c r="Q147" s="121"/>
      <c r="R147" s="121"/>
      <c r="S147" s="121"/>
    </row>
    <row r="148" spans="1:19" ht="13.8" hidden="1" outlineLevel="1">
      <c r="A148" s="15">
        <v>44713</v>
      </c>
      <c r="B148" s="120">
        <v>23691.076381210001</v>
      </c>
      <c r="C148" s="120">
        <v>9.9998597500000006</v>
      </c>
      <c r="D148" s="120">
        <v>9.8028365700000002</v>
      </c>
      <c r="E148" s="120">
        <v>0.19702317999999999</v>
      </c>
      <c r="F148" s="120">
        <v>706.49256376999995</v>
      </c>
      <c r="G148" s="120">
        <v>0</v>
      </c>
      <c r="H148" s="120">
        <v>706.49256376999995</v>
      </c>
      <c r="I148" s="120">
        <v>14879.192382089999</v>
      </c>
      <c r="J148" s="120">
        <v>415.54914148</v>
      </c>
      <c r="K148" s="120">
        <v>14463.643240609999</v>
      </c>
      <c r="L148" s="120">
        <v>8095.3915755999997</v>
      </c>
      <c r="M148" s="120">
        <v>8031.9804591100001</v>
      </c>
      <c r="N148" s="120">
        <v>63.411116489999998</v>
      </c>
      <c r="O148" s="120">
        <v>0</v>
      </c>
      <c r="P148" s="120">
        <v>0.65551862000000005</v>
      </c>
      <c r="Q148" s="121"/>
      <c r="R148" s="121"/>
      <c r="S148" s="121"/>
    </row>
    <row r="149" spans="1:19" ht="13.8" hidden="1" outlineLevel="1">
      <c r="A149" s="15">
        <v>44743</v>
      </c>
      <c r="B149" s="120">
        <v>24906.570857070001</v>
      </c>
      <c r="C149" s="120">
        <v>9.8725266200000004</v>
      </c>
      <c r="D149" s="120">
        <v>9.8139394099999997</v>
      </c>
      <c r="E149" s="120">
        <v>5.8587210000000001E-2</v>
      </c>
      <c r="F149" s="120">
        <v>684.53160878000006</v>
      </c>
      <c r="G149" s="120">
        <v>0</v>
      </c>
      <c r="H149" s="120">
        <v>684.53160878000006</v>
      </c>
      <c r="I149" s="120">
        <v>16055.582628349999</v>
      </c>
      <c r="J149" s="120">
        <v>512.26382020999995</v>
      </c>
      <c r="K149" s="120">
        <v>15543.31880814</v>
      </c>
      <c r="L149" s="120">
        <v>8156.5840933199997</v>
      </c>
      <c r="M149" s="120">
        <v>8093.9176168599997</v>
      </c>
      <c r="N149" s="120">
        <v>62.666476459999998</v>
      </c>
      <c r="O149" s="120">
        <v>0</v>
      </c>
      <c r="P149" s="120">
        <v>0.64850642999999997</v>
      </c>
      <c r="Q149" s="121"/>
      <c r="R149" s="121"/>
      <c r="S149" s="121"/>
    </row>
    <row r="150" spans="1:19" ht="13.8" hidden="1" outlineLevel="1">
      <c r="A150" s="15">
        <v>44774</v>
      </c>
      <c r="B150" s="120">
        <v>24786.357881280001</v>
      </c>
      <c r="C150" s="120">
        <v>9.5938272700000002</v>
      </c>
      <c r="D150" s="120">
        <v>9.5643311000000004</v>
      </c>
      <c r="E150" s="120">
        <v>2.9496169999999999E-2</v>
      </c>
      <c r="F150" s="120">
        <v>639.69541839999999</v>
      </c>
      <c r="G150" s="120">
        <v>0</v>
      </c>
      <c r="H150" s="120">
        <v>639.69541839999999</v>
      </c>
      <c r="I150" s="120">
        <v>16090.65895379</v>
      </c>
      <c r="J150" s="120">
        <v>508.53081132</v>
      </c>
      <c r="K150" s="120">
        <v>15582.128142469999</v>
      </c>
      <c r="L150" s="120">
        <v>8046.4096818199996</v>
      </c>
      <c r="M150" s="120">
        <v>7984.9690749199999</v>
      </c>
      <c r="N150" s="120">
        <v>61.440606899999999</v>
      </c>
      <c r="O150" s="120">
        <v>0</v>
      </c>
      <c r="P150" s="120">
        <v>0.62555108000000004</v>
      </c>
      <c r="Q150" s="121"/>
      <c r="R150" s="121"/>
      <c r="S150" s="121"/>
    </row>
    <row r="151" spans="1:19" ht="13.8" hidden="1" outlineLevel="1">
      <c r="A151" s="15">
        <v>44805</v>
      </c>
      <c r="B151" s="120">
        <v>24492.657813819998</v>
      </c>
      <c r="C151" s="120">
        <v>9.4583721900000004</v>
      </c>
      <c r="D151" s="120">
        <v>9.4582918399999993</v>
      </c>
      <c r="E151" s="120">
        <v>8.0350000000000001E-5</v>
      </c>
      <c r="F151" s="120">
        <v>608.01212113999998</v>
      </c>
      <c r="G151" s="120">
        <v>0</v>
      </c>
      <c r="H151" s="120">
        <v>608.01212113999998</v>
      </c>
      <c r="I151" s="120">
        <v>15981.666893760001</v>
      </c>
      <c r="J151" s="120">
        <v>511.74335251000002</v>
      </c>
      <c r="K151" s="120">
        <v>15469.92354125</v>
      </c>
      <c r="L151" s="120">
        <v>7893.5204267299996</v>
      </c>
      <c r="M151" s="120">
        <v>7832.9747997100003</v>
      </c>
      <c r="N151" s="120">
        <v>60.545627019999998</v>
      </c>
      <c r="O151" s="120">
        <v>0</v>
      </c>
      <c r="P151" s="120">
        <v>0.6086395</v>
      </c>
      <c r="Q151" s="121"/>
      <c r="R151" s="121"/>
      <c r="S151" s="121"/>
    </row>
    <row r="152" spans="1:19" ht="13.8" hidden="1" outlineLevel="1">
      <c r="A152" s="15">
        <v>44835</v>
      </c>
      <c r="B152" s="120">
        <v>24359.633385919999</v>
      </c>
      <c r="C152" s="120">
        <v>9.3722730900000002</v>
      </c>
      <c r="D152" s="120">
        <v>9.3721907800000004</v>
      </c>
      <c r="E152" s="120">
        <v>8.2310000000000003E-5</v>
      </c>
      <c r="F152" s="120">
        <v>616.07046654999999</v>
      </c>
      <c r="G152" s="120">
        <v>0</v>
      </c>
      <c r="H152" s="120">
        <v>616.07046654999999</v>
      </c>
      <c r="I152" s="120">
        <v>15899.527066140001</v>
      </c>
      <c r="J152" s="120">
        <v>513.23902231</v>
      </c>
      <c r="K152" s="120">
        <v>15386.28804383</v>
      </c>
      <c r="L152" s="120">
        <v>7834.6635801399998</v>
      </c>
      <c r="M152" s="120">
        <v>7774.7797705700004</v>
      </c>
      <c r="N152" s="120">
        <v>59.883809569999997</v>
      </c>
      <c r="O152" s="120">
        <v>0</v>
      </c>
      <c r="P152" s="120">
        <v>0.57409127000000004</v>
      </c>
      <c r="Q152" s="121"/>
      <c r="R152" s="121"/>
      <c r="S152" s="121"/>
    </row>
    <row r="153" spans="1:19" ht="13.8" hidden="1" outlineLevel="1">
      <c r="A153" s="15">
        <v>44866</v>
      </c>
      <c r="B153" s="120">
        <v>23532.068336659999</v>
      </c>
      <c r="C153" s="120">
        <v>9.2746924699999997</v>
      </c>
      <c r="D153" s="120">
        <v>9.2746896999999997</v>
      </c>
      <c r="E153" s="120">
        <v>2.7700000000000002E-6</v>
      </c>
      <c r="F153" s="120">
        <v>588.21046029000001</v>
      </c>
      <c r="G153" s="120">
        <v>0</v>
      </c>
      <c r="H153" s="120">
        <v>588.21046029000001</v>
      </c>
      <c r="I153" s="120">
        <v>15210.3023619</v>
      </c>
      <c r="J153" s="120">
        <v>514.45066556999996</v>
      </c>
      <c r="K153" s="120">
        <v>14695.851696330001</v>
      </c>
      <c r="L153" s="120">
        <v>7724.2808219999997</v>
      </c>
      <c r="M153" s="120">
        <v>7665.4993643099997</v>
      </c>
      <c r="N153" s="120">
        <v>58.781457690000003</v>
      </c>
      <c r="O153" s="120">
        <v>0</v>
      </c>
      <c r="P153" s="120">
        <v>0.56318886999999995</v>
      </c>
      <c r="Q153" s="121"/>
      <c r="R153" s="121"/>
      <c r="S153" s="121"/>
    </row>
    <row r="154" spans="1:19" ht="13.8" hidden="1" outlineLevel="1">
      <c r="A154" s="15">
        <v>44896</v>
      </c>
      <c r="B154" s="120">
        <v>22727.042273179999</v>
      </c>
      <c r="C154" s="120">
        <v>6.2545094399999996</v>
      </c>
      <c r="D154" s="120">
        <v>6.2545094399999996</v>
      </c>
      <c r="E154" s="120">
        <v>0</v>
      </c>
      <c r="F154" s="120">
        <v>562.14442741000005</v>
      </c>
      <c r="G154" s="120">
        <v>0</v>
      </c>
      <c r="H154" s="120">
        <v>562.14442741000005</v>
      </c>
      <c r="I154" s="120">
        <v>14989.11717643</v>
      </c>
      <c r="J154" s="120">
        <v>515.67214834000004</v>
      </c>
      <c r="K154" s="120">
        <v>14473.44502809</v>
      </c>
      <c r="L154" s="120">
        <v>7169.5261598999996</v>
      </c>
      <c r="M154" s="120">
        <v>7114.1157861800002</v>
      </c>
      <c r="N154" s="120">
        <v>55.410373720000003</v>
      </c>
      <c r="O154" s="120">
        <v>0</v>
      </c>
      <c r="P154" s="120">
        <v>0.59673651999999999</v>
      </c>
      <c r="Q154" s="121"/>
      <c r="R154" s="121"/>
      <c r="S154" s="121"/>
    </row>
    <row r="155" spans="1:19" ht="13.8" hidden="1" outlineLevel="1">
      <c r="A155" s="15">
        <v>44927</v>
      </c>
      <c r="B155" s="120">
        <v>22401.418139699999</v>
      </c>
      <c r="C155" s="120">
        <v>5.0895375400000002</v>
      </c>
      <c r="D155" s="120">
        <v>5.08953554</v>
      </c>
      <c r="E155" s="120">
        <v>1.9999999999999999E-6</v>
      </c>
      <c r="F155" s="120">
        <v>551.64857373999996</v>
      </c>
      <c r="G155" s="120">
        <v>0</v>
      </c>
      <c r="H155" s="120">
        <v>551.64857373999996</v>
      </c>
      <c r="I155" s="120">
        <v>14723.219498320001</v>
      </c>
      <c r="J155" s="120">
        <v>517.85516669000003</v>
      </c>
      <c r="K155" s="120">
        <v>14205.36433163</v>
      </c>
      <c r="L155" s="120">
        <v>7121.4605301000001</v>
      </c>
      <c r="M155" s="120">
        <v>7069.2897331100003</v>
      </c>
      <c r="N155" s="120">
        <v>52.170796989999999</v>
      </c>
      <c r="O155" s="120">
        <v>0</v>
      </c>
      <c r="P155" s="120">
        <v>0.59146918000000004</v>
      </c>
      <c r="Q155" s="121"/>
      <c r="R155" s="121"/>
      <c r="S155" s="121"/>
    </row>
    <row r="156" spans="1:19" ht="13.8" hidden="1" outlineLevel="1">
      <c r="A156" s="15">
        <v>44958</v>
      </c>
      <c r="B156" s="120">
        <v>21926.266755590001</v>
      </c>
      <c r="C156" s="120">
        <v>2.56382354</v>
      </c>
      <c r="D156" s="120">
        <v>2.5638175400000001</v>
      </c>
      <c r="E156" s="120">
        <v>6.0000000000000002E-6</v>
      </c>
      <c r="F156" s="120">
        <v>533.90039238999998</v>
      </c>
      <c r="G156" s="120">
        <v>0</v>
      </c>
      <c r="H156" s="120">
        <v>533.90039238999998</v>
      </c>
      <c r="I156" s="120">
        <v>14321.29252915</v>
      </c>
      <c r="J156" s="120">
        <v>520.66935626999998</v>
      </c>
      <c r="K156" s="120">
        <v>13800.623172879999</v>
      </c>
      <c r="L156" s="120">
        <v>7068.51001051</v>
      </c>
      <c r="M156" s="120">
        <v>7016.8706501500001</v>
      </c>
      <c r="N156" s="120">
        <v>51.639360359999998</v>
      </c>
      <c r="O156" s="120">
        <v>0</v>
      </c>
      <c r="P156" s="120">
        <v>0.57816635999999999</v>
      </c>
      <c r="Q156" s="121"/>
      <c r="R156" s="121"/>
      <c r="S156" s="121"/>
    </row>
    <row r="157" spans="1:19" ht="13.8" hidden="1" outlineLevel="1">
      <c r="A157" s="15">
        <v>44986</v>
      </c>
      <c r="B157" s="120">
        <v>21771.186506769998</v>
      </c>
      <c r="C157" s="120">
        <v>2.54339994</v>
      </c>
      <c r="D157" s="120">
        <v>2.54339994</v>
      </c>
      <c r="E157" s="120">
        <v>0</v>
      </c>
      <c r="F157" s="120">
        <v>493.30729063000001</v>
      </c>
      <c r="G157" s="120">
        <v>0</v>
      </c>
      <c r="H157" s="120">
        <v>493.30729063000001</v>
      </c>
      <c r="I157" s="120">
        <v>14235.96104088</v>
      </c>
      <c r="J157" s="120">
        <v>523.84457742999996</v>
      </c>
      <c r="K157" s="120">
        <v>13712.11646345</v>
      </c>
      <c r="L157" s="120">
        <v>7039.3747753199996</v>
      </c>
      <c r="M157" s="120">
        <v>6987.9925380499999</v>
      </c>
      <c r="N157" s="120">
        <v>51.382237269999997</v>
      </c>
      <c r="O157" s="120">
        <v>0</v>
      </c>
      <c r="P157" s="120">
        <v>0.58227549000000001</v>
      </c>
      <c r="Q157" s="121"/>
      <c r="R157" s="121"/>
      <c r="S157" s="121"/>
    </row>
    <row r="158" spans="1:19" ht="13.8" hidden="1" outlineLevel="1">
      <c r="A158" s="15">
        <v>45017</v>
      </c>
      <c r="B158" s="120">
        <v>21440.889543329999</v>
      </c>
      <c r="C158" s="120">
        <v>2.54404349</v>
      </c>
      <c r="D158" s="120">
        <v>2.54403749</v>
      </c>
      <c r="E158" s="120">
        <v>6.0000000000000002E-6</v>
      </c>
      <c r="F158" s="120">
        <v>476.49521329999999</v>
      </c>
      <c r="G158" s="120">
        <v>0</v>
      </c>
      <c r="H158" s="120">
        <v>476.49521329999999</v>
      </c>
      <c r="I158" s="120">
        <v>13966.616820830001</v>
      </c>
      <c r="J158" s="120">
        <v>562.93763874000001</v>
      </c>
      <c r="K158" s="120">
        <v>13403.67918209</v>
      </c>
      <c r="L158" s="120">
        <v>6995.23346571</v>
      </c>
      <c r="M158" s="120">
        <v>6944.3661567400004</v>
      </c>
      <c r="N158" s="120">
        <v>50.867308970000003</v>
      </c>
      <c r="O158" s="120">
        <v>0</v>
      </c>
      <c r="P158" s="120">
        <v>0.55375757999999997</v>
      </c>
      <c r="Q158" s="121"/>
      <c r="R158" s="121"/>
      <c r="S158" s="121"/>
    </row>
    <row r="159" spans="1:19" ht="13.8" hidden="1" outlineLevel="1">
      <c r="A159" s="15">
        <v>45047</v>
      </c>
      <c r="B159" s="120">
        <v>20445.119913800001</v>
      </c>
      <c r="C159" s="120">
        <v>2.54754675</v>
      </c>
      <c r="D159" s="120">
        <v>2.5475427499999999</v>
      </c>
      <c r="E159" s="120">
        <v>3.9999999999999998E-6</v>
      </c>
      <c r="F159" s="120">
        <v>462.92342185000001</v>
      </c>
      <c r="G159" s="120">
        <v>0</v>
      </c>
      <c r="H159" s="120">
        <v>462.92342185000001</v>
      </c>
      <c r="I159" s="120">
        <v>12972.75205544</v>
      </c>
      <c r="J159" s="120">
        <v>566.28087925</v>
      </c>
      <c r="K159" s="120">
        <v>12406.47117619</v>
      </c>
      <c r="L159" s="120">
        <v>7006.8968897599998</v>
      </c>
      <c r="M159" s="120">
        <v>6956.4628113799999</v>
      </c>
      <c r="N159" s="120">
        <v>50.434078380000003</v>
      </c>
      <c r="O159" s="120">
        <v>0</v>
      </c>
      <c r="P159" s="120">
        <v>0.56428507999999999</v>
      </c>
      <c r="Q159" s="121"/>
      <c r="R159" s="121"/>
      <c r="S159" s="121"/>
    </row>
    <row r="160" spans="1:19" ht="13.8" hidden="1" outlineLevel="1">
      <c r="A160" s="15">
        <v>45078</v>
      </c>
      <c r="B160" s="120">
        <v>20235.164353020002</v>
      </c>
      <c r="C160" s="120">
        <v>2.5460451700000002</v>
      </c>
      <c r="D160" s="120">
        <v>2.5460451700000002</v>
      </c>
      <c r="E160" s="120">
        <v>0</v>
      </c>
      <c r="F160" s="120">
        <v>449.11333723000001</v>
      </c>
      <c r="G160" s="120">
        <v>0</v>
      </c>
      <c r="H160" s="120">
        <v>449.11333723000001</v>
      </c>
      <c r="I160" s="120">
        <v>12870.511702960001</v>
      </c>
      <c r="J160" s="120">
        <v>569.43469902000004</v>
      </c>
      <c r="K160" s="120">
        <v>12301.077003939999</v>
      </c>
      <c r="L160" s="120">
        <v>6912.9932676600001</v>
      </c>
      <c r="M160" s="120">
        <v>6862.9440924700002</v>
      </c>
      <c r="N160" s="120">
        <v>50.04917519</v>
      </c>
      <c r="O160" s="120">
        <v>0</v>
      </c>
      <c r="P160" s="120">
        <v>0.54267699000000003</v>
      </c>
      <c r="Q160" s="121"/>
      <c r="R160" s="121"/>
      <c r="S160" s="121"/>
    </row>
    <row r="161" spans="1:19" ht="13.8" hidden="1" outlineLevel="1">
      <c r="A161" s="15">
        <v>45108</v>
      </c>
      <c r="B161" s="120">
        <v>19888.145477710001</v>
      </c>
      <c r="C161" s="120">
        <v>2.5488962100000001</v>
      </c>
      <c r="D161" s="120">
        <v>2.5488962100000001</v>
      </c>
      <c r="E161" s="120">
        <v>0</v>
      </c>
      <c r="F161" s="120">
        <v>435.55348872000002</v>
      </c>
      <c r="G161" s="120">
        <v>0</v>
      </c>
      <c r="H161" s="120">
        <v>435.55348872000002</v>
      </c>
      <c r="I161" s="120">
        <v>12542.68601406</v>
      </c>
      <c r="J161" s="120">
        <v>572.59822242999996</v>
      </c>
      <c r="K161" s="120">
        <v>11970.08779163</v>
      </c>
      <c r="L161" s="120">
        <v>6907.3570787199997</v>
      </c>
      <c r="M161" s="120">
        <v>6858.6217130599998</v>
      </c>
      <c r="N161" s="120">
        <v>48.735365659999999</v>
      </c>
      <c r="O161" s="120">
        <v>0</v>
      </c>
      <c r="P161" s="120">
        <v>0.52859413</v>
      </c>
      <c r="Q161" s="121"/>
      <c r="R161" s="121"/>
      <c r="S161" s="121"/>
    </row>
    <row r="162" spans="1:19" ht="13.8" hidden="1" outlineLevel="1">
      <c r="A162" s="15">
        <v>45139</v>
      </c>
      <c r="B162" s="120">
        <v>20135.398164269998</v>
      </c>
      <c r="C162" s="120">
        <v>2.5498708899999998</v>
      </c>
      <c r="D162" s="120">
        <v>2.5498708899999998</v>
      </c>
      <c r="E162" s="120">
        <v>0</v>
      </c>
      <c r="F162" s="120">
        <v>421.80807978000001</v>
      </c>
      <c r="G162" s="120">
        <v>0</v>
      </c>
      <c r="H162" s="120">
        <v>421.80807978000001</v>
      </c>
      <c r="I162" s="120">
        <v>12776.55444274</v>
      </c>
      <c r="J162" s="120">
        <v>575.03057763000004</v>
      </c>
      <c r="K162" s="120">
        <v>12201.523865110001</v>
      </c>
      <c r="L162" s="120">
        <v>6934.4857708600002</v>
      </c>
      <c r="M162" s="120">
        <v>6887.8714350999999</v>
      </c>
      <c r="N162" s="120">
        <v>46.614335760000003</v>
      </c>
      <c r="O162" s="120">
        <v>0</v>
      </c>
      <c r="P162" s="120">
        <v>0.52867122</v>
      </c>
      <c r="Q162" s="121"/>
      <c r="R162" s="121"/>
      <c r="S162" s="121"/>
    </row>
    <row r="163" spans="1:19" ht="13.8" hidden="1" outlineLevel="1">
      <c r="A163" s="15">
        <v>45170</v>
      </c>
      <c r="B163" s="120">
        <v>19788.070995319998</v>
      </c>
      <c r="C163" s="120">
        <v>2.5483280100000001</v>
      </c>
      <c r="D163" s="120">
        <v>2.5483185700000002</v>
      </c>
      <c r="E163" s="120">
        <v>9.4399999999999994E-6</v>
      </c>
      <c r="F163" s="120">
        <v>410.29675198000001</v>
      </c>
      <c r="G163" s="120">
        <v>0</v>
      </c>
      <c r="H163" s="120">
        <v>410.29675198000001</v>
      </c>
      <c r="I163" s="120">
        <v>12679.437820650001</v>
      </c>
      <c r="J163" s="120">
        <v>578.25368048999997</v>
      </c>
      <c r="K163" s="120">
        <v>12101.18414016</v>
      </c>
      <c r="L163" s="120">
        <v>6695.7880946799996</v>
      </c>
      <c r="M163" s="120">
        <v>6649.5475878899997</v>
      </c>
      <c r="N163" s="120">
        <v>46.240506789999998</v>
      </c>
      <c r="O163" s="120">
        <v>0</v>
      </c>
      <c r="P163" s="120">
        <v>0.51067035999999999</v>
      </c>
      <c r="Q163" s="121"/>
      <c r="R163" s="121"/>
      <c r="S163" s="121"/>
    </row>
    <row r="164" spans="1:19" ht="13.8" hidden="1" outlineLevel="1">
      <c r="A164" s="15">
        <v>45200</v>
      </c>
      <c r="B164" s="120">
        <v>19959.409491589999</v>
      </c>
      <c r="C164" s="120">
        <v>2.5509649200000002</v>
      </c>
      <c r="D164" s="120">
        <v>2.5509649200000002</v>
      </c>
      <c r="E164" s="120">
        <v>0</v>
      </c>
      <c r="F164" s="120">
        <v>386.79834964999998</v>
      </c>
      <c r="G164" s="120">
        <v>0</v>
      </c>
      <c r="H164" s="120">
        <v>386.79834964999998</v>
      </c>
      <c r="I164" s="120">
        <v>12860.79299523</v>
      </c>
      <c r="J164" s="120">
        <v>579.97323413000004</v>
      </c>
      <c r="K164" s="120">
        <v>12280.8197611</v>
      </c>
      <c r="L164" s="120">
        <v>6709.26718179</v>
      </c>
      <c r="M164" s="120">
        <v>6663.3557217999996</v>
      </c>
      <c r="N164" s="120">
        <v>45.911459989999997</v>
      </c>
      <c r="O164" s="120">
        <v>0</v>
      </c>
      <c r="P164" s="120">
        <v>0.48710165</v>
      </c>
      <c r="Q164" s="121"/>
      <c r="R164" s="121"/>
      <c r="S164" s="121"/>
    </row>
    <row r="165" spans="1:19" ht="13.8" hidden="1" outlineLevel="1">
      <c r="A165" s="15">
        <v>45231</v>
      </c>
      <c r="B165" s="120">
        <v>19933.091558830001</v>
      </c>
      <c r="C165" s="120">
        <v>2.54953159</v>
      </c>
      <c r="D165" s="120">
        <v>2.54953159</v>
      </c>
      <c r="E165" s="120">
        <v>0</v>
      </c>
      <c r="F165" s="120">
        <v>361.25483241000001</v>
      </c>
      <c r="G165" s="120">
        <v>0</v>
      </c>
      <c r="H165" s="120">
        <v>361.25483241000001</v>
      </c>
      <c r="I165" s="120">
        <v>12836.196428069999</v>
      </c>
      <c r="J165" s="120">
        <v>552.91649434999999</v>
      </c>
      <c r="K165" s="120">
        <v>12283.279933719999</v>
      </c>
      <c r="L165" s="120">
        <v>6733.0907667600004</v>
      </c>
      <c r="M165" s="120">
        <v>6687.3525094699999</v>
      </c>
      <c r="N165" s="120">
        <v>45.73825729</v>
      </c>
      <c r="O165" s="120">
        <v>0</v>
      </c>
      <c r="P165" s="120">
        <v>0.48093088000000001</v>
      </c>
      <c r="Q165" s="121"/>
      <c r="R165" s="121"/>
      <c r="S165" s="121"/>
    </row>
    <row r="166" spans="1:19" ht="13.8" hidden="1" outlineLevel="1">
      <c r="A166" s="15">
        <v>45261</v>
      </c>
      <c r="B166" s="120">
        <v>19762.258045980001</v>
      </c>
      <c r="C166" s="120">
        <v>2.5514496599999998</v>
      </c>
      <c r="D166" s="120">
        <v>2.5514496499999999</v>
      </c>
      <c r="E166" s="120">
        <v>1E-8</v>
      </c>
      <c r="F166" s="120">
        <v>356.84683522</v>
      </c>
      <c r="G166" s="120">
        <v>0</v>
      </c>
      <c r="H166" s="120">
        <v>356.84683522</v>
      </c>
      <c r="I166" s="120">
        <v>13105.207209689999</v>
      </c>
      <c r="J166" s="120">
        <v>543.28061174000004</v>
      </c>
      <c r="K166" s="120">
        <v>12561.92659795</v>
      </c>
      <c r="L166" s="120">
        <v>6297.6525514100003</v>
      </c>
      <c r="M166" s="120">
        <v>6252.2088813700002</v>
      </c>
      <c r="N166" s="120">
        <v>45.443670040000001</v>
      </c>
      <c r="O166" s="120">
        <v>0</v>
      </c>
      <c r="P166" s="120">
        <v>0.47399565999999999</v>
      </c>
      <c r="Q166" s="121"/>
      <c r="R166" s="121"/>
      <c r="S166" s="121"/>
    </row>
    <row r="167" spans="1:19" ht="13.8" hidden="1" outlineLevel="1">
      <c r="A167" s="15">
        <v>45292</v>
      </c>
      <c r="B167" s="120">
        <v>19635.255680400001</v>
      </c>
      <c r="C167" s="120">
        <v>2.5512263900000001</v>
      </c>
      <c r="D167" s="120">
        <v>2.5512263900000001</v>
      </c>
      <c r="E167" s="120">
        <v>0</v>
      </c>
      <c r="F167" s="120">
        <v>345.25588972999998</v>
      </c>
      <c r="G167" s="120">
        <v>0</v>
      </c>
      <c r="H167" s="120">
        <v>345.25588972999998</v>
      </c>
      <c r="I167" s="120">
        <v>13010.489493139999</v>
      </c>
      <c r="J167" s="120">
        <v>544.81850186999998</v>
      </c>
      <c r="K167" s="120">
        <v>12465.670991270001</v>
      </c>
      <c r="L167" s="120">
        <v>6276.9590711399997</v>
      </c>
      <c r="M167" s="120">
        <v>6231.7551546200002</v>
      </c>
      <c r="N167" s="120">
        <v>45.20391652</v>
      </c>
      <c r="O167" s="120">
        <v>0</v>
      </c>
      <c r="P167" s="120">
        <v>0.56754711999999996</v>
      </c>
      <c r="Q167" s="121"/>
      <c r="R167" s="121"/>
      <c r="S167" s="121"/>
    </row>
    <row r="168" spans="1:19" ht="13.8" hidden="1" outlineLevel="1">
      <c r="A168" s="15">
        <v>45323</v>
      </c>
      <c r="B168" s="120">
        <v>19653.02446882</v>
      </c>
      <c r="C168" s="120">
        <v>2.5475923300000001</v>
      </c>
      <c r="D168" s="120">
        <v>2.5475923300000001</v>
      </c>
      <c r="E168" s="120">
        <v>0</v>
      </c>
      <c r="F168" s="120">
        <v>320.08868647000003</v>
      </c>
      <c r="G168" s="120">
        <v>0</v>
      </c>
      <c r="H168" s="120">
        <v>320.08868647000003</v>
      </c>
      <c r="I168" s="120">
        <v>13108.09508816</v>
      </c>
      <c r="J168" s="120">
        <v>552.28304003999995</v>
      </c>
      <c r="K168" s="120">
        <v>12555.81204812</v>
      </c>
      <c r="L168" s="120">
        <v>6222.2931018600002</v>
      </c>
      <c r="M168" s="120">
        <v>6177.4973238800003</v>
      </c>
      <c r="N168" s="120">
        <v>44.795777979999997</v>
      </c>
      <c r="O168" s="120">
        <v>0</v>
      </c>
      <c r="P168" s="120">
        <v>0.60324140000000004</v>
      </c>
      <c r="Q168" s="121"/>
      <c r="R168" s="121"/>
      <c r="S168" s="121"/>
    </row>
    <row r="169" spans="1:19" ht="13.8" hidden="1" outlineLevel="1">
      <c r="A169" s="15">
        <v>45352</v>
      </c>
      <c r="B169" s="120">
        <v>19615.164380760001</v>
      </c>
      <c r="C169" s="120">
        <v>2.55121405</v>
      </c>
      <c r="D169" s="120">
        <v>2.55120353</v>
      </c>
      <c r="E169" s="120">
        <v>1.0519999999999999E-5</v>
      </c>
      <c r="F169" s="120">
        <v>291.97518884999999</v>
      </c>
      <c r="G169" s="120">
        <v>0</v>
      </c>
      <c r="H169" s="120">
        <v>291.97518884999999</v>
      </c>
      <c r="I169" s="120">
        <v>13183.047144579999</v>
      </c>
      <c r="J169" s="120">
        <v>564.72548122000001</v>
      </c>
      <c r="K169" s="120">
        <v>12618.32166336</v>
      </c>
      <c r="L169" s="120">
        <v>6137.59083328</v>
      </c>
      <c r="M169" s="120">
        <v>6092.2371279999998</v>
      </c>
      <c r="N169" s="120">
        <v>45.35370528</v>
      </c>
      <c r="O169" s="120">
        <v>0</v>
      </c>
      <c r="P169" s="120">
        <v>0.58880030000000005</v>
      </c>
      <c r="Q169" s="121"/>
      <c r="R169" s="121"/>
      <c r="S169" s="121"/>
    </row>
    <row r="170" spans="1:19" ht="13.8" hidden="1" outlineLevel="1">
      <c r="A170" s="15">
        <v>45383</v>
      </c>
      <c r="B170" s="120">
        <v>19565.805755630001</v>
      </c>
      <c r="C170" s="120">
        <v>1.4903E-4</v>
      </c>
      <c r="D170" s="120">
        <v>0</v>
      </c>
      <c r="E170" s="120">
        <v>1.4903E-4</v>
      </c>
      <c r="F170" s="120">
        <v>277.86033350999998</v>
      </c>
      <c r="G170" s="120">
        <v>0</v>
      </c>
      <c r="H170" s="120">
        <v>277.86033350999998</v>
      </c>
      <c r="I170" s="120">
        <v>13208.47050456</v>
      </c>
      <c r="J170" s="120">
        <v>573.44341537000003</v>
      </c>
      <c r="K170" s="120">
        <v>12635.02708919</v>
      </c>
      <c r="L170" s="120">
        <v>6079.4747685299999</v>
      </c>
      <c r="M170" s="120">
        <v>6033.8357632500001</v>
      </c>
      <c r="N170" s="120">
        <v>45.639005279999999</v>
      </c>
      <c r="O170" s="120">
        <v>0</v>
      </c>
      <c r="P170" s="120">
        <v>0.59080292000000001</v>
      </c>
      <c r="Q170" s="121"/>
      <c r="R170" s="121"/>
      <c r="S170" s="121"/>
    </row>
    <row r="171" spans="1:19" ht="13.8" hidden="1" outlineLevel="1">
      <c r="A171" s="15">
        <v>45413</v>
      </c>
      <c r="B171" s="120">
        <v>19237.737202140001</v>
      </c>
      <c r="C171" s="120">
        <v>0</v>
      </c>
      <c r="D171" s="120">
        <v>0</v>
      </c>
      <c r="E171" s="120">
        <v>0</v>
      </c>
      <c r="F171" s="120">
        <v>259.37278751999997</v>
      </c>
      <c r="G171" s="120">
        <v>0</v>
      </c>
      <c r="H171" s="120">
        <v>259.37278751999997</v>
      </c>
      <c r="I171" s="120">
        <v>12875.68776413</v>
      </c>
      <c r="J171" s="120">
        <v>587.71982857</v>
      </c>
      <c r="K171" s="120">
        <v>12287.96793556</v>
      </c>
      <c r="L171" s="120">
        <v>6102.6766504899997</v>
      </c>
      <c r="M171" s="120">
        <v>6057.0011361999996</v>
      </c>
      <c r="N171" s="120">
        <v>45.675514290000002</v>
      </c>
      <c r="O171" s="120">
        <v>0</v>
      </c>
      <c r="P171" s="120">
        <v>0.57362139000000001</v>
      </c>
      <c r="Q171" s="121"/>
      <c r="R171" s="121"/>
      <c r="S171" s="121"/>
    </row>
    <row r="172" spans="1:19" ht="13.8" hidden="1" outlineLevel="1">
      <c r="A172" s="15">
        <v>45444</v>
      </c>
      <c r="B172" s="120">
        <v>19560.658767649998</v>
      </c>
      <c r="C172" s="120">
        <v>3.01E-6</v>
      </c>
      <c r="D172" s="120">
        <v>0</v>
      </c>
      <c r="E172" s="120">
        <v>3.01E-6</v>
      </c>
      <c r="F172" s="120">
        <v>227.73230941</v>
      </c>
      <c r="G172" s="120">
        <v>0</v>
      </c>
      <c r="H172" s="120">
        <v>227.73230941</v>
      </c>
      <c r="I172" s="120">
        <v>13296.352351310001</v>
      </c>
      <c r="J172" s="120">
        <v>591.93114280999998</v>
      </c>
      <c r="K172" s="120">
        <v>12704.4212085</v>
      </c>
      <c r="L172" s="120">
        <v>6036.5741039200002</v>
      </c>
      <c r="M172" s="120">
        <v>5991.0638998000004</v>
      </c>
      <c r="N172" s="120">
        <v>45.510204119999997</v>
      </c>
      <c r="O172" s="120">
        <v>0</v>
      </c>
      <c r="P172" s="120">
        <v>0.54025029000000002</v>
      </c>
      <c r="Q172" s="121"/>
      <c r="R172" s="121"/>
      <c r="S172" s="121"/>
    </row>
    <row r="173" spans="1:19" ht="13.8" hidden="1" outlineLevel="1">
      <c r="A173" s="15">
        <v>45474</v>
      </c>
      <c r="B173" s="120">
        <v>19446.715166890001</v>
      </c>
      <c r="C173" s="120">
        <v>0</v>
      </c>
      <c r="D173" s="120">
        <v>0</v>
      </c>
      <c r="E173" s="120">
        <v>0</v>
      </c>
      <c r="F173" s="120">
        <v>200.87914721000001</v>
      </c>
      <c r="G173" s="120">
        <v>0</v>
      </c>
      <c r="H173" s="120">
        <v>200.87914721000001</v>
      </c>
      <c r="I173" s="120">
        <v>13146.71605241</v>
      </c>
      <c r="J173" s="120">
        <v>600.79179254999997</v>
      </c>
      <c r="K173" s="120">
        <v>12545.924259859999</v>
      </c>
      <c r="L173" s="120">
        <v>6099.1199672700004</v>
      </c>
      <c r="M173" s="120">
        <v>6053.5095841900002</v>
      </c>
      <c r="N173" s="120">
        <v>45.610383079999998</v>
      </c>
      <c r="O173" s="120">
        <v>0</v>
      </c>
      <c r="P173" s="120">
        <v>0.50219362000000001</v>
      </c>
      <c r="Q173" s="121"/>
      <c r="R173" s="121"/>
      <c r="S173" s="121"/>
    </row>
    <row r="174" spans="1:19" ht="13.8" hidden="1" outlineLevel="1">
      <c r="A174" s="15">
        <v>45505</v>
      </c>
      <c r="B174" s="120">
        <v>18912.56965949</v>
      </c>
      <c r="C174" s="120">
        <v>0</v>
      </c>
      <c r="D174" s="120">
        <v>0</v>
      </c>
      <c r="E174" s="120">
        <v>0</v>
      </c>
      <c r="F174" s="120">
        <v>170.36664909000001</v>
      </c>
      <c r="G174" s="120">
        <v>0</v>
      </c>
      <c r="H174" s="120">
        <v>170.36664909000001</v>
      </c>
      <c r="I174" s="120">
        <v>13081.80822884</v>
      </c>
      <c r="J174" s="120">
        <v>571.44502236000005</v>
      </c>
      <c r="K174" s="120">
        <v>12510.36320648</v>
      </c>
      <c r="L174" s="120">
        <v>5660.3947815600004</v>
      </c>
      <c r="M174" s="120">
        <v>5615.4867684700002</v>
      </c>
      <c r="N174" s="120">
        <v>44.908013089999997</v>
      </c>
      <c r="O174" s="120">
        <v>0</v>
      </c>
      <c r="P174" s="120">
        <v>0.38570722000000002</v>
      </c>
      <c r="Q174" s="121"/>
      <c r="R174" s="121"/>
      <c r="S174" s="121"/>
    </row>
    <row r="175" spans="1:19" ht="13.8" hidden="1" outlineLevel="1">
      <c r="A175" s="15">
        <v>45536</v>
      </c>
      <c r="B175" s="120">
        <v>18986.010111150001</v>
      </c>
      <c r="C175" s="120">
        <v>1.5500999999999999E-4</v>
      </c>
      <c r="D175" s="120">
        <v>0</v>
      </c>
      <c r="E175" s="120">
        <v>1.5500999999999999E-4</v>
      </c>
      <c r="F175" s="120">
        <v>79.761976989999994</v>
      </c>
      <c r="G175" s="120">
        <v>0</v>
      </c>
      <c r="H175" s="120">
        <v>79.761976989999994</v>
      </c>
      <c r="I175" s="120">
        <v>13341.031172450001</v>
      </c>
      <c r="J175" s="120">
        <v>573.99474711000005</v>
      </c>
      <c r="K175" s="120">
        <v>12767.03642534</v>
      </c>
      <c r="L175" s="120">
        <v>5565.2168067000002</v>
      </c>
      <c r="M175" s="120">
        <v>5520.63256783</v>
      </c>
      <c r="N175" s="120">
        <v>44.58423887</v>
      </c>
      <c r="O175" s="120">
        <v>0</v>
      </c>
      <c r="P175" s="120">
        <v>0.35197205999999998</v>
      </c>
      <c r="Q175" s="121"/>
      <c r="R175" s="121"/>
      <c r="S175" s="121"/>
    </row>
    <row r="176" spans="1:19" ht="13.8" hidden="1" outlineLevel="1">
      <c r="A176" s="15">
        <v>45566</v>
      </c>
      <c r="B176" s="120">
        <v>19066.396096659999</v>
      </c>
      <c r="C176" s="120">
        <v>1.5639000000000001E-4</v>
      </c>
      <c r="D176" s="120">
        <v>0</v>
      </c>
      <c r="E176" s="120">
        <v>1.5639000000000001E-4</v>
      </c>
      <c r="F176" s="120">
        <v>81.359987399999994</v>
      </c>
      <c r="G176" s="120">
        <v>0</v>
      </c>
      <c r="H176" s="120">
        <v>81.359987399999994</v>
      </c>
      <c r="I176" s="120">
        <v>13464.67547604</v>
      </c>
      <c r="J176" s="120">
        <v>578.61094287000003</v>
      </c>
      <c r="K176" s="120">
        <v>12886.06453317</v>
      </c>
      <c r="L176" s="120">
        <v>5520.3604768300002</v>
      </c>
      <c r="M176" s="120">
        <v>5477.8737424399997</v>
      </c>
      <c r="N176" s="120">
        <v>42.486734390000002</v>
      </c>
      <c r="O176" s="120">
        <v>0</v>
      </c>
      <c r="P176" s="120">
        <v>0.30108427999999998</v>
      </c>
      <c r="Q176" s="121"/>
      <c r="R176" s="121"/>
      <c r="S176" s="121"/>
    </row>
    <row r="177" spans="1:19" ht="13.8">
      <c r="A177" s="15">
        <v>45597</v>
      </c>
      <c r="B177" s="120">
        <v>19470.95831374</v>
      </c>
      <c r="C177" s="120">
        <v>1.6328E-4</v>
      </c>
      <c r="D177" s="120">
        <v>0</v>
      </c>
      <c r="E177" s="120">
        <v>1.6328E-4</v>
      </c>
      <c r="F177" s="120">
        <v>81.314834980000001</v>
      </c>
      <c r="G177" s="120">
        <v>0</v>
      </c>
      <c r="H177" s="120">
        <v>81.314834980000001</v>
      </c>
      <c r="I177" s="120">
        <v>13915.66025379</v>
      </c>
      <c r="J177" s="120">
        <v>585.92379471000004</v>
      </c>
      <c r="K177" s="120">
        <v>13329.736459080001</v>
      </c>
      <c r="L177" s="120">
        <v>5473.9830616899999</v>
      </c>
      <c r="M177" s="120">
        <v>5430.9656432800002</v>
      </c>
      <c r="N177" s="120">
        <v>43.017418409999998</v>
      </c>
      <c r="O177" s="120">
        <v>0</v>
      </c>
      <c r="P177" s="120">
        <v>0.26524092999999999</v>
      </c>
      <c r="Q177" s="121"/>
      <c r="R177" s="121"/>
      <c r="S177" s="121"/>
    </row>
    <row r="178" spans="1:19" ht="13.8">
      <c r="A178" s="15">
        <v>45627</v>
      </c>
      <c r="B178" s="120">
        <v>18723.88081681</v>
      </c>
      <c r="C178" s="120">
        <v>1.7189000000000001E-4</v>
      </c>
      <c r="D178" s="120">
        <v>0</v>
      </c>
      <c r="E178" s="120">
        <v>1.7189000000000001E-4</v>
      </c>
      <c r="F178" s="120">
        <v>80.200043600000001</v>
      </c>
      <c r="G178" s="120">
        <v>0</v>
      </c>
      <c r="H178" s="120">
        <v>80.200043600000001</v>
      </c>
      <c r="I178" s="120">
        <v>13293.79187843</v>
      </c>
      <c r="J178" s="120">
        <v>595.78117328999997</v>
      </c>
      <c r="K178" s="120">
        <v>12698.010705139999</v>
      </c>
      <c r="L178" s="120">
        <v>5349.8887228900003</v>
      </c>
      <c r="M178" s="120">
        <v>5333.3025121299997</v>
      </c>
      <c r="N178" s="120">
        <v>16.58621076</v>
      </c>
      <c r="O178" s="120">
        <v>0</v>
      </c>
      <c r="P178" s="120">
        <v>0.24259042</v>
      </c>
      <c r="Q178" s="121"/>
      <c r="R178" s="121"/>
      <c r="S178" s="121"/>
    </row>
    <row r="179" spans="1:19" ht="13.8">
      <c r="A179" s="15">
        <v>45658</v>
      </c>
      <c r="B179" s="120">
        <v>18573.331314020001</v>
      </c>
      <c r="C179" s="120">
        <v>1.7878999999999999E-4</v>
      </c>
      <c r="D179" s="120">
        <v>0</v>
      </c>
      <c r="E179" s="120">
        <v>1.7878999999999999E-4</v>
      </c>
      <c r="F179" s="120">
        <v>74.23388491</v>
      </c>
      <c r="G179" s="120">
        <v>0</v>
      </c>
      <c r="H179" s="120">
        <v>74.23388491</v>
      </c>
      <c r="I179" s="120">
        <v>13139.203520630001</v>
      </c>
      <c r="J179" s="120">
        <v>595.28688718000001</v>
      </c>
      <c r="K179" s="120">
        <v>12543.916633450001</v>
      </c>
      <c r="L179" s="120">
        <v>5359.8937296900003</v>
      </c>
      <c r="M179" s="120">
        <v>5343.4350841900005</v>
      </c>
      <c r="N179" s="120">
        <v>16.458645499999999</v>
      </c>
      <c r="O179" s="120">
        <v>0</v>
      </c>
      <c r="P179" s="120">
        <v>0.221664</v>
      </c>
      <c r="Q179" s="121"/>
      <c r="R179" s="121"/>
      <c r="S179" s="121"/>
    </row>
    <row r="180" spans="1:19" ht="13.8">
      <c r="A180" s="15">
        <v>45689</v>
      </c>
      <c r="B180" s="120">
        <v>18919.649461780002</v>
      </c>
      <c r="C180" s="120">
        <v>119.03182182</v>
      </c>
      <c r="D180" s="120">
        <v>0</v>
      </c>
      <c r="E180" s="120">
        <v>119.03182182</v>
      </c>
      <c r="F180" s="120">
        <v>45.684448799999998</v>
      </c>
      <c r="G180" s="120">
        <v>0</v>
      </c>
      <c r="H180" s="120">
        <v>45.684448799999998</v>
      </c>
      <c r="I180" s="120">
        <v>13383.307512449999</v>
      </c>
      <c r="J180" s="120">
        <v>591.75823921000006</v>
      </c>
      <c r="K180" s="120">
        <v>12791.54927324</v>
      </c>
      <c r="L180" s="120">
        <v>5371.6256787100001</v>
      </c>
      <c r="M180" s="120">
        <v>5355.4467317099998</v>
      </c>
      <c r="N180" s="120">
        <v>16.178947000000001</v>
      </c>
      <c r="O180" s="120">
        <v>0</v>
      </c>
      <c r="P180" s="120">
        <v>0.21446314</v>
      </c>
      <c r="Q180" s="121"/>
      <c r="R180" s="121"/>
      <c r="S180" s="121"/>
    </row>
    <row r="181" spans="1:19" ht="13.8">
      <c r="A181" s="15">
        <v>45717</v>
      </c>
      <c r="B181" s="120">
        <v>18921.373823580001</v>
      </c>
      <c r="C181" s="120">
        <v>137.57447619999999</v>
      </c>
      <c r="D181" s="120">
        <v>0</v>
      </c>
      <c r="E181" s="120">
        <v>137.57447619999999</v>
      </c>
      <c r="F181" s="120">
        <v>41.769600359999998</v>
      </c>
      <c r="G181" s="120">
        <v>0</v>
      </c>
      <c r="H181" s="120">
        <v>41.769600359999998</v>
      </c>
      <c r="I181" s="120">
        <v>13355.154632039999</v>
      </c>
      <c r="J181" s="120">
        <v>590.43554204999998</v>
      </c>
      <c r="K181" s="120">
        <v>12764.71908999</v>
      </c>
      <c r="L181" s="120">
        <v>5386.87511498</v>
      </c>
      <c r="M181" s="120">
        <v>5370.7983903300001</v>
      </c>
      <c r="N181" s="120">
        <v>16.076724649999999</v>
      </c>
      <c r="O181" s="120">
        <v>0</v>
      </c>
      <c r="P181" s="120">
        <v>0.18433432</v>
      </c>
      <c r="Q181" s="121"/>
      <c r="R181" s="121"/>
      <c r="S181" s="121"/>
    </row>
    <row r="182" spans="1:19" ht="13.8">
      <c r="A182" s="15">
        <v>45748</v>
      </c>
      <c r="B182" s="120">
        <v>19205.736107780001</v>
      </c>
      <c r="C182" s="120">
        <v>148.37452003000001</v>
      </c>
      <c r="D182" s="120">
        <v>0</v>
      </c>
      <c r="E182" s="120">
        <v>148.37452003000001</v>
      </c>
      <c r="F182" s="120">
        <v>37.569257729999997</v>
      </c>
      <c r="G182" s="120">
        <v>0</v>
      </c>
      <c r="H182" s="120">
        <v>37.569257729999997</v>
      </c>
      <c r="I182" s="120">
        <v>13595.02294836</v>
      </c>
      <c r="J182" s="120">
        <v>591.08166733999997</v>
      </c>
      <c r="K182" s="120">
        <v>13003.941281019999</v>
      </c>
      <c r="L182" s="120">
        <v>5424.7693816600004</v>
      </c>
      <c r="M182" s="120">
        <v>5407.4803042399999</v>
      </c>
      <c r="N182" s="120">
        <v>17.289077420000002</v>
      </c>
      <c r="O182" s="120">
        <v>0</v>
      </c>
      <c r="P182" s="120">
        <v>0.13216953000000001</v>
      </c>
      <c r="Q182" s="121"/>
      <c r="R182" s="121"/>
      <c r="S182" s="121"/>
    </row>
    <row r="183" spans="1:19" ht="13.8">
      <c r="A183" s="15">
        <v>45778</v>
      </c>
      <c r="B183" s="120">
        <v>19326.864763180001</v>
      </c>
      <c r="C183" s="120">
        <v>153.17037389999999</v>
      </c>
      <c r="D183" s="120">
        <v>0</v>
      </c>
      <c r="E183" s="120">
        <v>153.17037389999999</v>
      </c>
      <c r="F183" s="120">
        <v>33.418172390000002</v>
      </c>
      <c r="G183" s="120">
        <v>0</v>
      </c>
      <c r="H183" s="120">
        <v>33.418172390000002</v>
      </c>
      <c r="I183" s="120">
        <v>13634.276229790001</v>
      </c>
      <c r="J183" s="120">
        <v>588.85382879999997</v>
      </c>
      <c r="K183" s="120">
        <v>13045.422400990001</v>
      </c>
      <c r="L183" s="120">
        <v>5505.9999871</v>
      </c>
      <c r="M183" s="120">
        <v>5488.8851929000002</v>
      </c>
      <c r="N183" s="120">
        <v>17.114794199999999</v>
      </c>
      <c r="O183" s="120">
        <v>0</v>
      </c>
      <c r="P183" s="120">
        <v>0.11423402000000001</v>
      </c>
      <c r="Q183" s="121"/>
      <c r="R183" s="121"/>
      <c r="S183" s="121"/>
    </row>
    <row r="184" spans="1:19" ht="13.8">
      <c r="A184" s="15">
        <v>45809</v>
      </c>
      <c r="B184" s="120">
        <v>19401.308937530001</v>
      </c>
      <c r="C184" s="120">
        <v>150.85752274000001</v>
      </c>
      <c r="D184" s="120">
        <v>0</v>
      </c>
      <c r="E184" s="120">
        <v>150.85752274000001</v>
      </c>
      <c r="F184" s="120">
        <v>30.565473669999999</v>
      </c>
      <c r="G184" s="120">
        <v>0</v>
      </c>
      <c r="H184" s="120">
        <v>30.565473669999999</v>
      </c>
      <c r="I184" s="120">
        <v>13715.507994760001</v>
      </c>
      <c r="J184" s="120">
        <v>594.11862554000004</v>
      </c>
      <c r="K184" s="120">
        <v>13121.38936922</v>
      </c>
      <c r="L184" s="120">
        <v>5504.3779463600004</v>
      </c>
      <c r="M184" s="120">
        <v>5487.5511766</v>
      </c>
      <c r="N184" s="120">
        <v>16.826769760000001</v>
      </c>
      <c r="O184" s="120">
        <v>0</v>
      </c>
      <c r="P184" s="120">
        <v>0.10559826</v>
      </c>
      <c r="Q184" s="121"/>
      <c r="R184" s="121"/>
      <c r="S184" s="121"/>
    </row>
    <row r="185" spans="1:19" ht="13.8">
      <c r="A185" s="15">
        <v>45839</v>
      </c>
      <c r="B185" s="120">
        <v>19499.673243429999</v>
      </c>
      <c r="C185" s="120">
        <v>280.60331173999998</v>
      </c>
      <c r="D185" s="120">
        <v>0</v>
      </c>
      <c r="E185" s="120">
        <v>280.60331173999998</v>
      </c>
      <c r="F185" s="120">
        <v>30.773555179999999</v>
      </c>
      <c r="G185" s="120">
        <v>0</v>
      </c>
      <c r="H185" s="120">
        <v>30.773555179999999</v>
      </c>
      <c r="I185" s="120">
        <v>13585.98167721</v>
      </c>
      <c r="J185" s="120">
        <v>599.73555289000001</v>
      </c>
      <c r="K185" s="120">
        <v>12986.24612432</v>
      </c>
      <c r="L185" s="120">
        <v>5602.3146993</v>
      </c>
      <c r="M185" s="120">
        <v>5585.6153418399999</v>
      </c>
      <c r="N185" s="120">
        <v>16.699357460000002</v>
      </c>
      <c r="O185" s="120">
        <v>0</v>
      </c>
      <c r="P185" s="120">
        <v>9.7058350000000002E-2</v>
      </c>
      <c r="Q185" s="121"/>
      <c r="R185" s="121"/>
      <c r="S185" s="121"/>
    </row>
    <row r="186" spans="1:19" ht="13.8">
      <c r="A186" s="15">
        <v>45870</v>
      </c>
      <c r="B186" s="120">
        <v>19395.158360220001</v>
      </c>
      <c r="C186" s="120">
        <v>273.45409523000001</v>
      </c>
      <c r="D186" s="120">
        <v>0</v>
      </c>
      <c r="E186" s="120">
        <v>273.45409523000001</v>
      </c>
      <c r="F186" s="120">
        <v>30.761484459999998</v>
      </c>
      <c r="G186" s="120">
        <v>0</v>
      </c>
      <c r="H186" s="120">
        <v>30.761484459999998</v>
      </c>
      <c r="I186" s="120">
        <v>13388.565959179999</v>
      </c>
      <c r="J186" s="120">
        <v>596.27687840999999</v>
      </c>
      <c r="K186" s="120">
        <v>12792.289080770001</v>
      </c>
      <c r="L186" s="120">
        <v>5702.3768213499998</v>
      </c>
      <c r="M186" s="120">
        <v>5685.8819413600004</v>
      </c>
      <c r="N186" s="120">
        <v>16.494879990000001</v>
      </c>
      <c r="O186" s="120">
        <v>0</v>
      </c>
      <c r="P186" s="120">
        <v>8.8042980000000007E-2</v>
      </c>
      <c r="Q186" s="121"/>
      <c r="R186" s="121"/>
      <c r="S186" s="121"/>
    </row>
    <row r="187" spans="1:19" ht="13.8">
      <c r="A187" s="15">
        <v>45901</v>
      </c>
      <c r="B187" s="120">
        <v>19950.13263254</v>
      </c>
      <c r="C187" s="120">
        <v>269.28142115000003</v>
      </c>
      <c r="D187" s="120">
        <v>0</v>
      </c>
      <c r="E187" s="120">
        <v>269.28142115000003</v>
      </c>
      <c r="F187" s="120">
        <v>36.660207069999998</v>
      </c>
      <c r="G187" s="120">
        <v>0</v>
      </c>
      <c r="H187" s="120">
        <v>36.660207069999998</v>
      </c>
      <c r="I187" s="120">
        <v>13961.16016078</v>
      </c>
      <c r="J187" s="120">
        <v>600.81898175000003</v>
      </c>
      <c r="K187" s="120">
        <v>13360.34117903</v>
      </c>
      <c r="L187" s="120">
        <v>5683.0308435400002</v>
      </c>
      <c r="M187" s="120">
        <v>5666.79317412</v>
      </c>
      <c r="N187" s="120">
        <v>16.23766942</v>
      </c>
      <c r="O187" s="120">
        <v>0</v>
      </c>
      <c r="P187" s="120">
        <v>7.9120919999999997E-2</v>
      </c>
      <c r="Q187" s="121"/>
      <c r="R187" s="121"/>
      <c r="S187" s="121"/>
    </row>
    <row r="188" spans="1:19" ht="13.8">
      <c r="A188" s="15">
        <v>45931</v>
      </c>
      <c r="B188" s="120">
        <v>20647.214925230001</v>
      </c>
      <c r="C188" s="120">
        <v>345.86149095000002</v>
      </c>
      <c r="D188" s="120">
        <v>0</v>
      </c>
      <c r="E188" s="120">
        <v>345.86149095000002</v>
      </c>
      <c r="F188" s="120">
        <v>160.07217295999999</v>
      </c>
      <c r="G188" s="120">
        <v>0</v>
      </c>
      <c r="H188" s="120">
        <v>160.07217295999999</v>
      </c>
      <c r="I188" s="120">
        <v>14449.17542487</v>
      </c>
      <c r="J188" s="120">
        <v>614.22918389999995</v>
      </c>
      <c r="K188" s="120">
        <v>13834.946240970001</v>
      </c>
      <c r="L188" s="120">
        <v>5692.1058364500004</v>
      </c>
      <c r="M188" s="120">
        <v>5677.4942769899999</v>
      </c>
      <c r="N188" s="120">
        <v>14.61155946</v>
      </c>
      <c r="O188" s="120">
        <v>0</v>
      </c>
      <c r="P188" s="120">
        <v>6.866013E-2</v>
      </c>
      <c r="Q188" s="121"/>
      <c r="R188" s="121"/>
      <c r="S188" s="121"/>
    </row>
    <row r="189" spans="1:19" ht="13.8">
      <c r="A189" s="15">
        <v>45962</v>
      </c>
      <c r="B189" s="120">
        <v>21088.37629833</v>
      </c>
      <c r="C189" s="120">
        <v>353.87733730999997</v>
      </c>
      <c r="D189" s="120">
        <v>0</v>
      </c>
      <c r="E189" s="120">
        <v>353.87733730999997</v>
      </c>
      <c r="F189" s="120">
        <v>196.66137594</v>
      </c>
      <c r="G189" s="120">
        <v>0</v>
      </c>
      <c r="H189" s="120">
        <v>196.66137594</v>
      </c>
      <c r="I189" s="120">
        <v>14817.454935080001</v>
      </c>
      <c r="J189" s="120">
        <v>621.32779570000002</v>
      </c>
      <c r="K189" s="120">
        <v>14196.12713938</v>
      </c>
      <c r="L189" s="120">
        <v>5720.3826499999996</v>
      </c>
      <c r="M189" s="120">
        <v>5704.7851108699997</v>
      </c>
      <c r="N189" s="120">
        <v>15.597539129999999</v>
      </c>
      <c r="O189" s="120">
        <v>0</v>
      </c>
      <c r="P189" s="120">
        <v>5.8686479999999999E-2</v>
      </c>
      <c r="Q189" s="121"/>
      <c r="R189" s="121"/>
      <c r="S189" s="121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7" t="s">
        <v>131</v>
      </c>
      <c r="B1" s="17"/>
    </row>
    <row r="2" spans="1:17" ht="5.25" customHeight="1"/>
    <row r="3" spans="1:17" ht="28.5" customHeight="1">
      <c r="A3" s="197" t="s">
        <v>77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</row>
    <row r="4" spans="1:17" ht="12.75" customHeight="1">
      <c r="A4" s="18" t="s">
        <v>130</v>
      </c>
    </row>
    <row r="5" spans="1:17" ht="12.75" customHeight="1">
      <c r="A5" s="19" t="s">
        <v>229</v>
      </c>
    </row>
    <row r="6" spans="1:17" s="25" customFormat="1" ht="12.75" customHeight="1">
      <c r="A6" s="199" t="s">
        <v>0</v>
      </c>
      <c r="B6" s="188" t="s">
        <v>63</v>
      </c>
      <c r="C6" s="202" t="s">
        <v>7</v>
      </c>
      <c r="D6" s="202"/>
      <c r="E6" s="202"/>
      <c r="F6" s="202" t="s">
        <v>2</v>
      </c>
      <c r="G6" s="202"/>
      <c r="H6" s="202"/>
      <c r="I6" s="202"/>
      <c r="J6" s="202"/>
      <c r="K6" s="202"/>
      <c r="L6" s="202"/>
      <c r="M6" s="202"/>
    </row>
    <row r="7" spans="1:17" s="25" customFormat="1" ht="16.5" customHeight="1">
      <c r="A7" s="200"/>
      <c r="B7" s="188"/>
      <c r="C7" s="202"/>
      <c r="D7" s="202"/>
      <c r="E7" s="202"/>
      <c r="F7" s="202" t="s">
        <v>17</v>
      </c>
      <c r="G7" s="203"/>
      <c r="H7" s="203"/>
      <c r="I7" s="203"/>
      <c r="J7" s="202" t="s">
        <v>9</v>
      </c>
      <c r="K7" s="203"/>
      <c r="L7" s="203"/>
      <c r="M7" s="203"/>
    </row>
    <row r="8" spans="1:17" s="25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</row>
    <row r="10" spans="1:17" s="25" customFormat="1" ht="12.75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</row>
    <row r="11" spans="1:17" hidden="1" outlineLevel="1">
      <c r="A11" s="15">
        <v>40544</v>
      </c>
      <c r="B11" s="47">
        <v>8484.71630611</v>
      </c>
      <c r="C11" s="47">
        <f>G11+K11</f>
        <v>4254.4662422700003</v>
      </c>
      <c r="D11" s="47">
        <f t="shared" ref="D11:E26" si="0">H11+L11</f>
        <v>3840.3784876199998</v>
      </c>
      <c r="E11" s="47">
        <f t="shared" si="0"/>
        <v>389.87157622000001</v>
      </c>
      <c r="F11" s="47">
        <v>4498.0785278599997</v>
      </c>
      <c r="G11" s="47">
        <v>2743.0336311900001</v>
      </c>
      <c r="H11" s="47">
        <v>1542.1765151499999</v>
      </c>
      <c r="I11" s="47">
        <v>212.86838152000001</v>
      </c>
      <c r="J11" s="47">
        <v>3986.6377782499999</v>
      </c>
      <c r="K11" s="47">
        <v>1511.43261108</v>
      </c>
      <c r="L11" s="47">
        <v>2298.2019724699999</v>
      </c>
      <c r="M11" s="47">
        <v>177.00319469999999</v>
      </c>
      <c r="N11" s="47"/>
      <c r="O11" s="47"/>
      <c r="P11" s="47"/>
      <c r="Q11" s="47"/>
    </row>
    <row r="12" spans="1:17" hidden="1" outlineLevel="1">
      <c r="A12" s="15">
        <v>40575</v>
      </c>
      <c r="B12" s="47">
        <v>8337.6365897199994</v>
      </c>
      <c r="C12" s="47">
        <f t="shared" ref="C12:E67" si="1">G12+K12</f>
        <v>4139.99774419</v>
      </c>
      <c r="D12" s="47">
        <f t="shared" si="0"/>
        <v>3807.3328554599998</v>
      </c>
      <c r="E12" s="47">
        <f t="shared" si="0"/>
        <v>390.30599007000001</v>
      </c>
      <c r="F12" s="47">
        <v>4479.3253460400001</v>
      </c>
      <c r="G12" s="47">
        <v>2694.4700284800001</v>
      </c>
      <c r="H12" s="47">
        <v>1572.3007866299999</v>
      </c>
      <c r="I12" s="47">
        <v>212.55453093</v>
      </c>
      <c r="J12" s="47">
        <v>3858.3112436800002</v>
      </c>
      <c r="K12" s="47">
        <v>1445.5277157099999</v>
      </c>
      <c r="L12" s="47">
        <v>2235.0320688299998</v>
      </c>
      <c r="M12" s="47">
        <v>177.75145914000001</v>
      </c>
      <c r="N12" s="47"/>
      <c r="O12" s="47"/>
      <c r="P12" s="47"/>
      <c r="Q12" s="47"/>
    </row>
    <row r="13" spans="1:17" hidden="1" outlineLevel="1">
      <c r="A13" s="15">
        <v>40603</v>
      </c>
      <c r="B13" s="47">
        <v>8494.8036568099997</v>
      </c>
      <c r="C13" s="47">
        <f t="shared" si="1"/>
        <v>4297.0807883199996</v>
      </c>
      <c r="D13" s="47">
        <f t="shared" si="0"/>
        <v>3810.7998643700003</v>
      </c>
      <c r="E13" s="47">
        <f t="shared" si="0"/>
        <v>386.92300411999997</v>
      </c>
      <c r="F13" s="47">
        <v>4601.1713124899998</v>
      </c>
      <c r="G13" s="47">
        <v>2759.4695102999999</v>
      </c>
      <c r="H13" s="47">
        <v>1633.4922869</v>
      </c>
      <c r="I13" s="47">
        <v>208.20951529000001</v>
      </c>
      <c r="J13" s="47">
        <v>3893.6323443199999</v>
      </c>
      <c r="K13" s="47">
        <v>1537.6112780200001</v>
      </c>
      <c r="L13" s="47">
        <v>2177.3075774700001</v>
      </c>
      <c r="M13" s="47">
        <v>178.71348882999999</v>
      </c>
      <c r="N13" s="47"/>
      <c r="O13" s="47"/>
      <c r="P13" s="47"/>
      <c r="Q13" s="47"/>
    </row>
    <row r="14" spans="1:17" hidden="1" outlineLevel="1">
      <c r="A14" s="15">
        <v>40634</v>
      </c>
      <c r="B14" s="47">
        <v>8564.1388646699997</v>
      </c>
      <c r="C14" s="47">
        <f t="shared" si="1"/>
        <v>4295.6570456299996</v>
      </c>
      <c r="D14" s="47">
        <f t="shared" si="0"/>
        <v>3883.9162010699997</v>
      </c>
      <c r="E14" s="47">
        <f t="shared" si="0"/>
        <v>384.56561796999995</v>
      </c>
      <c r="F14" s="47">
        <v>4658.3447823099996</v>
      </c>
      <c r="G14" s="47">
        <v>2773.41182437</v>
      </c>
      <c r="H14" s="47">
        <v>1684.5695753499999</v>
      </c>
      <c r="I14" s="47">
        <v>200.36338258999999</v>
      </c>
      <c r="J14" s="47">
        <v>3905.7940823600002</v>
      </c>
      <c r="K14" s="47">
        <v>1522.2452212600001</v>
      </c>
      <c r="L14" s="47">
        <v>2199.3466257199998</v>
      </c>
      <c r="M14" s="47">
        <v>184.20223537999999</v>
      </c>
      <c r="N14" s="47"/>
      <c r="O14" s="47"/>
      <c r="P14" s="47"/>
      <c r="Q14" s="47"/>
    </row>
    <row r="15" spans="1:17" hidden="1" outlineLevel="1">
      <c r="A15" s="15">
        <v>40664</v>
      </c>
      <c r="B15" s="47">
        <v>8887.9958897600009</v>
      </c>
      <c r="C15" s="47">
        <f t="shared" si="1"/>
        <v>4321.2944922999995</v>
      </c>
      <c r="D15" s="47">
        <f t="shared" si="0"/>
        <v>4191.7107821400004</v>
      </c>
      <c r="E15" s="47">
        <f t="shared" si="0"/>
        <v>374.99061531999996</v>
      </c>
      <c r="F15" s="47">
        <v>4801.4347548899996</v>
      </c>
      <c r="G15" s="47">
        <v>2877.4448003299999</v>
      </c>
      <c r="H15" s="47">
        <v>1731.87004811</v>
      </c>
      <c r="I15" s="47">
        <v>192.11990645</v>
      </c>
      <c r="J15" s="47">
        <v>4086.5611348699999</v>
      </c>
      <c r="K15" s="47">
        <v>1443.8496919700001</v>
      </c>
      <c r="L15" s="47">
        <v>2459.84073403</v>
      </c>
      <c r="M15" s="47">
        <v>182.87070886999999</v>
      </c>
      <c r="N15" s="47"/>
      <c r="O15" s="47"/>
      <c r="P15" s="47"/>
      <c r="Q15" s="47"/>
    </row>
    <row r="16" spans="1:17" hidden="1" outlineLevel="1">
      <c r="A16" s="15">
        <v>40695</v>
      </c>
      <c r="B16" s="47">
        <v>8566.8308106799996</v>
      </c>
      <c r="C16" s="47">
        <f t="shared" si="1"/>
        <v>3934.1246424800001</v>
      </c>
      <c r="D16" s="47">
        <f t="shared" si="0"/>
        <v>4260.5845544599997</v>
      </c>
      <c r="E16" s="47">
        <f t="shared" si="0"/>
        <v>372.12161373999999</v>
      </c>
      <c r="F16" s="47">
        <v>4641.4367657700004</v>
      </c>
      <c r="G16" s="47">
        <v>2642.8516059100002</v>
      </c>
      <c r="H16" s="47">
        <v>1805.0836388299999</v>
      </c>
      <c r="I16" s="47">
        <v>193.50152102999999</v>
      </c>
      <c r="J16" s="47">
        <v>3925.39404491</v>
      </c>
      <c r="K16" s="47">
        <v>1291.2730365699999</v>
      </c>
      <c r="L16" s="47">
        <v>2455.5009156299998</v>
      </c>
      <c r="M16" s="47">
        <v>178.62009270999999</v>
      </c>
      <c r="N16" s="47"/>
      <c r="O16" s="47"/>
      <c r="P16" s="47"/>
      <c r="Q16" s="47"/>
    </row>
    <row r="17" spans="1:17" hidden="1" outlineLevel="1">
      <c r="A17" s="15">
        <v>40725</v>
      </c>
      <c r="B17" s="47">
        <v>8561.3285267699994</v>
      </c>
      <c r="C17" s="47">
        <f t="shared" si="1"/>
        <v>3893.3152424899999</v>
      </c>
      <c r="D17" s="47">
        <f t="shared" si="0"/>
        <v>4295.3369838199997</v>
      </c>
      <c r="E17" s="47">
        <f t="shared" si="0"/>
        <v>372.67630045999999</v>
      </c>
      <c r="F17" s="47">
        <v>4571.6674675699996</v>
      </c>
      <c r="G17" s="47">
        <v>2541.3056921699999</v>
      </c>
      <c r="H17" s="47">
        <v>1837.82235158</v>
      </c>
      <c r="I17" s="47">
        <v>192.53942382</v>
      </c>
      <c r="J17" s="47">
        <v>3989.6610592000002</v>
      </c>
      <c r="K17" s="47">
        <v>1352.00955032</v>
      </c>
      <c r="L17" s="47">
        <v>2457.5146322400001</v>
      </c>
      <c r="M17" s="47">
        <v>180.13687664</v>
      </c>
      <c r="N17" s="47"/>
      <c r="O17" s="47"/>
      <c r="P17" s="47"/>
      <c r="Q17" s="47"/>
    </row>
    <row r="18" spans="1:17" hidden="1" outlineLevel="1">
      <c r="A18" s="15">
        <v>40756</v>
      </c>
      <c r="B18" s="47">
        <v>8733.5238023399997</v>
      </c>
      <c r="C18" s="47">
        <f t="shared" si="1"/>
        <v>3834.2157676100001</v>
      </c>
      <c r="D18" s="47">
        <f t="shared" si="0"/>
        <v>4547.8775004300005</v>
      </c>
      <c r="E18" s="47">
        <f t="shared" si="0"/>
        <v>351.43053429999998</v>
      </c>
      <c r="F18" s="47">
        <v>4531.6580995000004</v>
      </c>
      <c r="G18" s="47">
        <v>2509.78581007</v>
      </c>
      <c r="H18" s="47">
        <v>1843.3452324499999</v>
      </c>
      <c r="I18" s="47">
        <v>178.52705698</v>
      </c>
      <c r="J18" s="47">
        <v>4201.8657028400003</v>
      </c>
      <c r="K18" s="47">
        <v>1324.42995754</v>
      </c>
      <c r="L18" s="47">
        <v>2704.5322679800001</v>
      </c>
      <c r="M18" s="47">
        <v>172.90347732000001</v>
      </c>
      <c r="N18" s="47"/>
      <c r="O18" s="47"/>
      <c r="P18" s="47"/>
      <c r="Q18" s="47"/>
    </row>
    <row r="19" spans="1:17" hidden="1" outlineLevel="1">
      <c r="A19" s="15">
        <v>40787</v>
      </c>
      <c r="B19" s="47">
        <v>8573.5450732600002</v>
      </c>
      <c r="C19" s="47">
        <f t="shared" si="1"/>
        <v>3922.6590734599995</v>
      </c>
      <c r="D19" s="47">
        <f t="shared" si="0"/>
        <v>4328.3283993100003</v>
      </c>
      <c r="E19" s="47">
        <f t="shared" si="0"/>
        <v>322.55760049000003</v>
      </c>
      <c r="F19" s="47">
        <v>4520.6735918599998</v>
      </c>
      <c r="G19" s="47">
        <v>2435.4195310599998</v>
      </c>
      <c r="H19" s="47">
        <v>1925.44089371</v>
      </c>
      <c r="I19" s="47">
        <v>159.81316709000001</v>
      </c>
      <c r="J19" s="47">
        <v>4052.8714814</v>
      </c>
      <c r="K19" s="47">
        <v>1487.2395423999999</v>
      </c>
      <c r="L19" s="47">
        <v>2402.8875056000002</v>
      </c>
      <c r="M19" s="47">
        <v>162.74443339999999</v>
      </c>
      <c r="N19" s="47"/>
      <c r="O19" s="47"/>
      <c r="P19" s="47"/>
      <c r="Q19" s="47"/>
    </row>
    <row r="20" spans="1:17" hidden="1" outlineLevel="1">
      <c r="A20" s="15">
        <v>40817</v>
      </c>
      <c r="B20" s="47">
        <v>8608.3847316600004</v>
      </c>
      <c r="C20" s="47">
        <f t="shared" si="1"/>
        <v>3783.8679623899998</v>
      </c>
      <c r="D20" s="47">
        <f t="shared" si="0"/>
        <v>4509.3244090499993</v>
      </c>
      <c r="E20" s="47">
        <f t="shared" si="0"/>
        <v>315.19236021999996</v>
      </c>
      <c r="F20" s="47">
        <v>4241.6408660899997</v>
      </c>
      <c r="G20" s="47">
        <v>2139.17967245</v>
      </c>
      <c r="H20" s="47">
        <v>1949.24571105</v>
      </c>
      <c r="I20" s="47">
        <v>153.21548258999999</v>
      </c>
      <c r="J20" s="47">
        <v>4366.7438655699998</v>
      </c>
      <c r="K20" s="47">
        <v>1644.68828994</v>
      </c>
      <c r="L20" s="47">
        <v>2560.0786979999998</v>
      </c>
      <c r="M20" s="47">
        <v>161.97687762999999</v>
      </c>
      <c r="N20" s="47"/>
      <c r="O20" s="47"/>
      <c r="P20" s="47"/>
      <c r="Q20" s="47"/>
    </row>
    <row r="21" spans="1:17" hidden="1" outlineLevel="1">
      <c r="A21" s="15">
        <v>40848</v>
      </c>
      <c r="B21" s="47">
        <v>8711.3793074599998</v>
      </c>
      <c r="C21" s="47">
        <f t="shared" si="1"/>
        <v>3587.5577121700003</v>
      </c>
      <c r="D21" s="47">
        <f t="shared" si="0"/>
        <v>4633.5824436499997</v>
      </c>
      <c r="E21" s="47">
        <f t="shared" si="0"/>
        <v>490.23915163999999</v>
      </c>
      <c r="F21" s="47">
        <v>4272.5343225699999</v>
      </c>
      <c r="G21" s="47">
        <v>2138.9264713900002</v>
      </c>
      <c r="H21" s="47">
        <v>1985.00591614</v>
      </c>
      <c r="I21" s="47">
        <v>148.60193504</v>
      </c>
      <c r="J21" s="47">
        <v>4438.84498489</v>
      </c>
      <c r="K21" s="47">
        <v>1448.6312407800001</v>
      </c>
      <c r="L21" s="47">
        <v>2648.5765275099998</v>
      </c>
      <c r="M21" s="47">
        <v>341.63721659999999</v>
      </c>
      <c r="N21" s="47"/>
      <c r="O21" s="47"/>
      <c r="P21" s="47"/>
      <c r="Q21" s="47"/>
    </row>
    <row r="22" spans="1:17" hidden="1" outlineLevel="1">
      <c r="A22" s="15">
        <v>40878</v>
      </c>
      <c r="B22" s="47">
        <v>9022.3203513999997</v>
      </c>
      <c r="C22" s="47">
        <f t="shared" si="1"/>
        <v>3746.8302900600002</v>
      </c>
      <c r="D22" s="47">
        <f t="shared" si="0"/>
        <v>4733.5084090499995</v>
      </c>
      <c r="E22" s="47">
        <f t="shared" si="0"/>
        <v>541.98165229000006</v>
      </c>
      <c r="F22" s="47">
        <v>4170.70208834</v>
      </c>
      <c r="G22" s="47">
        <v>2147.3816864099999</v>
      </c>
      <c r="H22" s="47">
        <v>1868.0696016899999</v>
      </c>
      <c r="I22" s="47">
        <v>155.25080023999999</v>
      </c>
      <c r="J22" s="47">
        <v>4851.6182630599997</v>
      </c>
      <c r="K22" s="47">
        <v>1599.44860365</v>
      </c>
      <c r="L22" s="47">
        <v>2865.4388073599998</v>
      </c>
      <c r="M22" s="47">
        <v>386.73085205000001</v>
      </c>
      <c r="N22" s="47"/>
      <c r="O22" s="47"/>
      <c r="P22" s="47"/>
      <c r="Q22" s="47"/>
    </row>
    <row r="23" spans="1:17" hidden="1" outlineLevel="1">
      <c r="A23" s="15">
        <v>40909</v>
      </c>
      <c r="B23" s="47">
        <v>8891.8228142000007</v>
      </c>
      <c r="C23" s="47">
        <f t="shared" si="1"/>
        <v>3974.8517060100003</v>
      </c>
      <c r="D23" s="47">
        <f t="shared" si="0"/>
        <v>4437.1318644699995</v>
      </c>
      <c r="E23" s="47">
        <f t="shared" si="0"/>
        <v>479.83924372000001</v>
      </c>
      <c r="F23" s="47">
        <v>4056.1285615900001</v>
      </c>
      <c r="G23" s="47">
        <v>2186.6252853999999</v>
      </c>
      <c r="H23" s="47">
        <v>1724.3942260599999</v>
      </c>
      <c r="I23" s="47">
        <v>145.10905013000001</v>
      </c>
      <c r="J23" s="47">
        <v>4835.6942526100001</v>
      </c>
      <c r="K23" s="47">
        <v>1788.2264206100001</v>
      </c>
      <c r="L23" s="47">
        <v>2712.7376384099998</v>
      </c>
      <c r="M23" s="47">
        <v>334.73019359</v>
      </c>
      <c r="N23" s="47"/>
      <c r="O23" s="47"/>
      <c r="P23" s="47"/>
      <c r="Q23" s="47"/>
    </row>
    <row r="24" spans="1:17" hidden="1" outlineLevel="1">
      <c r="A24" s="15">
        <v>40940</v>
      </c>
      <c r="B24" s="47">
        <v>8957.8253512899992</v>
      </c>
      <c r="C24" s="47">
        <f t="shared" si="1"/>
        <v>4029.3348608200004</v>
      </c>
      <c r="D24" s="47">
        <f t="shared" si="0"/>
        <v>4452.9366759200002</v>
      </c>
      <c r="E24" s="47">
        <f t="shared" si="0"/>
        <v>475.55381454999997</v>
      </c>
      <c r="F24" s="47">
        <v>4041.33503733</v>
      </c>
      <c r="G24" s="47">
        <v>2201.9652184800002</v>
      </c>
      <c r="H24" s="47">
        <v>1696.13872429</v>
      </c>
      <c r="I24" s="47">
        <v>143.23109456</v>
      </c>
      <c r="J24" s="47">
        <v>4916.4903139600001</v>
      </c>
      <c r="K24" s="47">
        <v>1827.3696423399999</v>
      </c>
      <c r="L24" s="47">
        <v>2756.7979516300002</v>
      </c>
      <c r="M24" s="47">
        <v>332.32271999</v>
      </c>
      <c r="N24" s="47"/>
      <c r="O24" s="47"/>
      <c r="P24" s="47"/>
      <c r="Q24" s="47"/>
    </row>
    <row r="25" spans="1:17" hidden="1" outlineLevel="1">
      <c r="A25" s="15">
        <v>40969</v>
      </c>
      <c r="B25" s="47">
        <v>9254.5557090000002</v>
      </c>
      <c r="C25" s="47">
        <f t="shared" si="1"/>
        <v>4073.5613522900003</v>
      </c>
      <c r="D25" s="47">
        <f t="shared" si="0"/>
        <v>4714.6317595</v>
      </c>
      <c r="E25" s="47">
        <f t="shared" si="0"/>
        <v>466.36259720999999</v>
      </c>
      <c r="F25" s="47">
        <v>3955.84060297</v>
      </c>
      <c r="G25" s="47">
        <v>2116.26615335</v>
      </c>
      <c r="H25" s="47">
        <v>1700.79442481</v>
      </c>
      <c r="I25" s="47">
        <v>138.78002480999999</v>
      </c>
      <c r="J25" s="47">
        <v>5298.7151060300002</v>
      </c>
      <c r="K25" s="47">
        <v>1957.2951989400001</v>
      </c>
      <c r="L25" s="47">
        <v>3013.8373346899998</v>
      </c>
      <c r="M25" s="47">
        <v>327.5825724</v>
      </c>
      <c r="N25" s="47"/>
      <c r="O25" s="47"/>
      <c r="P25" s="47"/>
      <c r="Q25" s="47"/>
    </row>
    <row r="26" spans="1:17" hidden="1" outlineLevel="1">
      <c r="A26" s="15">
        <v>41000</v>
      </c>
      <c r="B26" s="47">
        <v>9268.26271309</v>
      </c>
      <c r="C26" s="47">
        <f t="shared" si="1"/>
        <v>3954.0278360800003</v>
      </c>
      <c r="D26" s="47">
        <f t="shared" si="0"/>
        <v>4470.1911107800006</v>
      </c>
      <c r="E26" s="47">
        <f t="shared" si="0"/>
        <v>844.04376622999996</v>
      </c>
      <c r="F26" s="47">
        <v>4000.8815857899999</v>
      </c>
      <c r="G26" s="47">
        <v>2154.48816644</v>
      </c>
      <c r="H26" s="47">
        <v>1704.22503886</v>
      </c>
      <c r="I26" s="47">
        <v>142.16838049</v>
      </c>
      <c r="J26" s="47">
        <v>5267.3811273000001</v>
      </c>
      <c r="K26" s="47">
        <v>1799.5396696400001</v>
      </c>
      <c r="L26" s="47">
        <v>2765.9660719200001</v>
      </c>
      <c r="M26" s="47">
        <v>701.87538573999996</v>
      </c>
      <c r="N26" s="47"/>
      <c r="O26" s="47"/>
      <c r="P26" s="47"/>
      <c r="Q26" s="47"/>
    </row>
    <row r="27" spans="1:17" hidden="1" outlineLevel="1">
      <c r="A27" s="15">
        <v>41030</v>
      </c>
      <c r="B27" s="47">
        <v>9077.6973382600008</v>
      </c>
      <c r="C27" s="47">
        <f t="shared" si="1"/>
        <v>3881.1679200200001</v>
      </c>
      <c r="D27" s="47">
        <f t="shared" si="1"/>
        <v>4749.3703843599997</v>
      </c>
      <c r="E27" s="47">
        <f t="shared" si="1"/>
        <v>447.15903387999998</v>
      </c>
      <c r="F27" s="47">
        <v>3939.6517793399998</v>
      </c>
      <c r="G27" s="47">
        <v>2074.2420218500001</v>
      </c>
      <c r="H27" s="47">
        <v>1724.6209864099999</v>
      </c>
      <c r="I27" s="47">
        <v>140.78877108</v>
      </c>
      <c r="J27" s="47">
        <v>5138.0455589200001</v>
      </c>
      <c r="K27" s="47">
        <v>1806.92589817</v>
      </c>
      <c r="L27" s="47">
        <v>3024.74939795</v>
      </c>
      <c r="M27" s="47">
        <v>306.37026279999998</v>
      </c>
      <c r="N27" s="47"/>
      <c r="O27" s="47"/>
      <c r="P27" s="47"/>
      <c r="Q27" s="47"/>
    </row>
    <row r="28" spans="1:17" hidden="1" outlineLevel="1">
      <c r="A28" s="15">
        <v>41061</v>
      </c>
      <c r="B28" s="47">
        <v>9208.3767593299999</v>
      </c>
      <c r="C28" s="47">
        <f t="shared" si="1"/>
        <v>4084.8767294899999</v>
      </c>
      <c r="D28" s="47">
        <f t="shared" si="1"/>
        <v>4678.7260982799999</v>
      </c>
      <c r="E28" s="47">
        <f t="shared" si="1"/>
        <v>444.77393156000005</v>
      </c>
      <c r="F28" s="47">
        <v>3955.5269827699999</v>
      </c>
      <c r="G28" s="47">
        <v>2119.8416597300002</v>
      </c>
      <c r="H28" s="47">
        <v>1696.34238385</v>
      </c>
      <c r="I28" s="47">
        <v>139.34293919000001</v>
      </c>
      <c r="J28" s="47">
        <v>5252.8497765599996</v>
      </c>
      <c r="K28" s="47">
        <v>1965.0350697599999</v>
      </c>
      <c r="L28" s="47">
        <v>2982.3837144300001</v>
      </c>
      <c r="M28" s="47">
        <v>305.43099237000001</v>
      </c>
      <c r="N28" s="47"/>
      <c r="O28" s="47"/>
      <c r="P28" s="47"/>
      <c r="Q28" s="47"/>
    </row>
    <row r="29" spans="1:17" hidden="1" outlineLevel="1">
      <c r="A29" s="15">
        <v>41091</v>
      </c>
      <c r="B29" s="47">
        <v>9030.5426899499998</v>
      </c>
      <c r="C29" s="47">
        <f t="shared" si="1"/>
        <v>3671.8627341800002</v>
      </c>
      <c r="D29" s="47">
        <f t="shared" si="1"/>
        <v>4913.9734348900001</v>
      </c>
      <c r="E29" s="47">
        <f t="shared" si="1"/>
        <v>444.70652088000003</v>
      </c>
      <c r="F29" s="47">
        <v>3861.5665797500001</v>
      </c>
      <c r="G29" s="47">
        <v>1964.8736068000001</v>
      </c>
      <c r="H29" s="47">
        <v>1756.6060475899999</v>
      </c>
      <c r="I29" s="47">
        <v>140.08692536000001</v>
      </c>
      <c r="J29" s="47">
        <v>5168.9761102000002</v>
      </c>
      <c r="K29" s="47">
        <v>1706.9891273799999</v>
      </c>
      <c r="L29" s="47">
        <v>3157.3673872999998</v>
      </c>
      <c r="M29" s="47">
        <v>304.61959552000002</v>
      </c>
      <c r="N29" s="47"/>
      <c r="O29" s="47"/>
      <c r="P29" s="47"/>
      <c r="Q29" s="47"/>
    </row>
    <row r="30" spans="1:17" hidden="1" outlineLevel="1">
      <c r="A30" s="15">
        <v>41122</v>
      </c>
      <c r="B30" s="47">
        <v>9063.9824989499994</v>
      </c>
      <c r="C30" s="47">
        <f t="shared" si="1"/>
        <v>3694.5608008700001</v>
      </c>
      <c r="D30" s="47">
        <f t="shared" si="1"/>
        <v>4924.7973755100002</v>
      </c>
      <c r="E30" s="47">
        <f t="shared" si="1"/>
        <v>444.62432257</v>
      </c>
      <c r="F30" s="47">
        <v>3840.6217327300001</v>
      </c>
      <c r="G30" s="47">
        <v>1970.47059926</v>
      </c>
      <c r="H30" s="47">
        <v>1741.0561239900001</v>
      </c>
      <c r="I30" s="47">
        <v>129.09500947999999</v>
      </c>
      <c r="J30" s="47">
        <v>5223.3607662200002</v>
      </c>
      <c r="K30" s="47">
        <v>1724.0902016099999</v>
      </c>
      <c r="L30" s="47">
        <v>3183.7412515199999</v>
      </c>
      <c r="M30" s="47">
        <v>315.52931309000002</v>
      </c>
      <c r="N30" s="47"/>
      <c r="O30" s="47"/>
      <c r="P30" s="47"/>
      <c r="Q30" s="47"/>
    </row>
    <row r="31" spans="1:17" hidden="1" outlineLevel="1">
      <c r="A31" s="15">
        <v>41153</v>
      </c>
      <c r="B31" s="47">
        <v>9184.2774497299997</v>
      </c>
      <c r="C31" s="47">
        <f t="shared" si="1"/>
        <v>4144.06404673</v>
      </c>
      <c r="D31" s="47">
        <f t="shared" si="1"/>
        <v>4598.4055182299999</v>
      </c>
      <c r="E31" s="47">
        <f t="shared" si="1"/>
        <v>441.80788476999999</v>
      </c>
      <c r="F31" s="47">
        <v>3826.0898327599998</v>
      </c>
      <c r="G31" s="47">
        <v>2017.0418582</v>
      </c>
      <c r="H31" s="47">
        <v>1679.7838043700001</v>
      </c>
      <c r="I31" s="47">
        <v>129.26417018999999</v>
      </c>
      <c r="J31" s="47">
        <v>5358.1876169699999</v>
      </c>
      <c r="K31" s="47">
        <v>2127.0221885300002</v>
      </c>
      <c r="L31" s="47">
        <v>2918.62171386</v>
      </c>
      <c r="M31" s="47">
        <v>312.54371458000003</v>
      </c>
      <c r="N31" s="47"/>
      <c r="O31" s="47"/>
      <c r="P31" s="47"/>
      <c r="Q31" s="47"/>
    </row>
    <row r="32" spans="1:17" hidden="1" outlineLevel="1">
      <c r="A32" s="15">
        <v>41183</v>
      </c>
      <c r="B32" s="47">
        <v>9138.1675945099996</v>
      </c>
      <c r="C32" s="47">
        <f t="shared" si="1"/>
        <v>4180.8914686400003</v>
      </c>
      <c r="D32" s="47">
        <f t="shared" si="1"/>
        <v>4519.6168132599996</v>
      </c>
      <c r="E32" s="47">
        <f t="shared" si="1"/>
        <v>437.65931261000003</v>
      </c>
      <c r="F32" s="47">
        <v>3768.56263046</v>
      </c>
      <c r="G32" s="47">
        <v>2022.7306360499999</v>
      </c>
      <c r="H32" s="47">
        <v>1618.31392241</v>
      </c>
      <c r="I32" s="47">
        <v>127.518072</v>
      </c>
      <c r="J32" s="47">
        <v>5369.6049640499996</v>
      </c>
      <c r="K32" s="47">
        <v>2158.1608325900002</v>
      </c>
      <c r="L32" s="47">
        <v>2901.30289085</v>
      </c>
      <c r="M32" s="47">
        <v>310.14124061000001</v>
      </c>
      <c r="N32" s="47"/>
      <c r="O32" s="47"/>
      <c r="P32" s="47"/>
      <c r="Q32" s="47"/>
    </row>
    <row r="33" spans="1:17" hidden="1" outlineLevel="1">
      <c r="A33" s="15">
        <v>41214</v>
      </c>
      <c r="B33" s="47">
        <v>9196.5292840500006</v>
      </c>
      <c r="C33" s="47">
        <f t="shared" si="1"/>
        <v>4327.9580358800004</v>
      </c>
      <c r="D33" s="47">
        <f t="shared" si="1"/>
        <v>4485.6261761200003</v>
      </c>
      <c r="E33" s="47">
        <f t="shared" si="1"/>
        <v>382.94507204999996</v>
      </c>
      <c r="F33" s="47">
        <v>3734.5968322399999</v>
      </c>
      <c r="G33" s="47">
        <v>1999.8972566499999</v>
      </c>
      <c r="H33" s="47">
        <v>1613.8023149799999</v>
      </c>
      <c r="I33" s="47">
        <v>120.89726061</v>
      </c>
      <c r="J33" s="47">
        <v>5461.9324518100002</v>
      </c>
      <c r="K33" s="47">
        <v>2328.0607792300002</v>
      </c>
      <c r="L33" s="47">
        <v>2871.8238611400002</v>
      </c>
      <c r="M33" s="47">
        <v>262.04781143999998</v>
      </c>
      <c r="N33" s="47"/>
      <c r="O33" s="47"/>
      <c r="P33" s="47"/>
      <c r="Q33" s="47"/>
    </row>
    <row r="34" spans="1:17" hidden="1" outlineLevel="1">
      <c r="A34" s="15">
        <v>41244</v>
      </c>
      <c r="B34" s="47">
        <v>9221.3144607800004</v>
      </c>
      <c r="C34" s="47">
        <f t="shared" si="1"/>
        <v>4494.6897078599995</v>
      </c>
      <c r="D34" s="47">
        <f t="shared" si="1"/>
        <v>4448.1397867599999</v>
      </c>
      <c r="E34" s="47">
        <f t="shared" si="1"/>
        <v>278.48496616</v>
      </c>
      <c r="F34" s="47">
        <v>3877.6391568600002</v>
      </c>
      <c r="G34" s="47">
        <v>2103.8188068499999</v>
      </c>
      <c r="H34" s="47">
        <v>1641.8915085199999</v>
      </c>
      <c r="I34" s="47">
        <v>131.92884149</v>
      </c>
      <c r="J34" s="47">
        <v>5343.6753039200003</v>
      </c>
      <c r="K34" s="47">
        <v>2390.8709010100001</v>
      </c>
      <c r="L34" s="47">
        <v>2806.2482782400002</v>
      </c>
      <c r="M34" s="47">
        <v>146.55612467</v>
      </c>
      <c r="N34" s="47"/>
      <c r="O34" s="47"/>
      <c r="P34" s="47"/>
      <c r="Q34" s="47"/>
    </row>
    <row r="35" spans="1:17" hidden="1" outlineLevel="1">
      <c r="A35" s="15">
        <v>41275</v>
      </c>
      <c r="B35" s="47">
        <v>8939.6096352500008</v>
      </c>
      <c r="C35" s="47">
        <f t="shared" si="1"/>
        <v>4273.2965465500001</v>
      </c>
      <c r="D35" s="47">
        <f t="shared" si="1"/>
        <v>4382.5270677500002</v>
      </c>
      <c r="E35" s="47">
        <f t="shared" si="1"/>
        <v>283.78602094999997</v>
      </c>
      <c r="F35" s="47">
        <v>3627.15997935</v>
      </c>
      <c r="G35" s="47">
        <v>1890.8182462100001</v>
      </c>
      <c r="H35" s="47">
        <v>1599.2470294300001</v>
      </c>
      <c r="I35" s="47">
        <v>137.09470371</v>
      </c>
      <c r="J35" s="47">
        <v>5312.4496558999999</v>
      </c>
      <c r="K35" s="47">
        <v>2382.4783003399998</v>
      </c>
      <c r="L35" s="47">
        <v>2783.2800383200001</v>
      </c>
      <c r="M35" s="47">
        <v>146.69131723999999</v>
      </c>
      <c r="N35" s="47"/>
      <c r="O35" s="47"/>
      <c r="P35" s="47"/>
      <c r="Q35" s="47"/>
    </row>
    <row r="36" spans="1:17" hidden="1" outlineLevel="1">
      <c r="A36" s="15">
        <v>41306</v>
      </c>
      <c r="B36" s="47">
        <v>8988.4891169799994</v>
      </c>
      <c r="C36" s="47">
        <f t="shared" si="1"/>
        <v>4338.1830747599997</v>
      </c>
      <c r="D36" s="47">
        <f t="shared" si="1"/>
        <v>4453.2592906099999</v>
      </c>
      <c r="E36" s="47">
        <f t="shared" si="1"/>
        <v>197.04675161</v>
      </c>
      <c r="F36" s="47">
        <v>3625.1101852699999</v>
      </c>
      <c r="G36" s="47">
        <v>1875.38912461</v>
      </c>
      <c r="H36" s="47">
        <v>1598.08950615</v>
      </c>
      <c r="I36" s="47">
        <v>151.63155451</v>
      </c>
      <c r="J36" s="47">
        <v>5363.37893171</v>
      </c>
      <c r="K36" s="47">
        <v>2462.79395015</v>
      </c>
      <c r="L36" s="47">
        <v>2855.1697844599998</v>
      </c>
      <c r="M36" s="47">
        <v>45.4151971</v>
      </c>
      <c r="N36" s="47"/>
      <c r="O36" s="47"/>
      <c r="P36" s="47"/>
      <c r="Q36" s="47"/>
    </row>
    <row r="37" spans="1:17" hidden="1" outlineLevel="1">
      <c r="A37" s="15">
        <v>41334</v>
      </c>
      <c r="B37" s="47">
        <v>8854.3396854099992</v>
      </c>
      <c r="C37" s="47">
        <f t="shared" si="1"/>
        <v>4214.3865782800003</v>
      </c>
      <c r="D37" s="47">
        <f t="shared" si="1"/>
        <v>4447.2523521900002</v>
      </c>
      <c r="E37" s="47">
        <f t="shared" si="1"/>
        <v>192.70075494</v>
      </c>
      <c r="F37" s="47">
        <v>3535.2538199300002</v>
      </c>
      <c r="G37" s="47">
        <v>1826.7637124099999</v>
      </c>
      <c r="H37" s="47">
        <v>1560.7929980700001</v>
      </c>
      <c r="I37" s="47">
        <v>147.69710945</v>
      </c>
      <c r="J37" s="47">
        <v>5319.0858654800004</v>
      </c>
      <c r="K37" s="47">
        <v>2387.6228658700002</v>
      </c>
      <c r="L37" s="47">
        <v>2886.4593541200002</v>
      </c>
      <c r="M37" s="47">
        <v>45.003645489999997</v>
      </c>
      <c r="N37" s="47"/>
      <c r="O37" s="47"/>
      <c r="P37" s="47"/>
      <c r="Q37" s="47"/>
    </row>
    <row r="38" spans="1:17" hidden="1" outlineLevel="1">
      <c r="A38" s="15">
        <v>41365</v>
      </c>
      <c r="B38" s="47">
        <v>8931.5277086499991</v>
      </c>
      <c r="C38" s="47">
        <f t="shared" si="1"/>
        <v>4246.1592217400002</v>
      </c>
      <c r="D38" s="47">
        <f t="shared" si="1"/>
        <v>4498.7850868599999</v>
      </c>
      <c r="E38" s="47">
        <f t="shared" si="1"/>
        <v>186.58340004999999</v>
      </c>
      <c r="F38" s="47">
        <v>3644.4907310600001</v>
      </c>
      <c r="G38" s="47">
        <v>1890.21087506</v>
      </c>
      <c r="H38" s="47">
        <v>1612.3747678</v>
      </c>
      <c r="I38" s="47">
        <v>141.90508819999999</v>
      </c>
      <c r="J38" s="47">
        <v>5287.0369775899999</v>
      </c>
      <c r="K38" s="47">
        <v>2355.9483466800002</v>
      </c>
      <c r="L38" s="47">
        <v>2886.4103190599999</v>
      </c>
      <c r="M38" s="47">
        <v>44.67831185</v>
      </c>
      <c r="N38" s="47"/>
      <c r="O38" s="47"/>
      <c r="P38" s="47"/>
      <c r="Q38" s="47"/>
    </row>
    <row r="39" spans="1:17" hidden="1" outlineLevel="1">
      <c r="A39" s="15">
        <v>41395</v>
      </c>
      <c r="B39" s="47">
        <v>8859.1477621699996</v>
      </c>
      <c r="C39" s="47">
        <f t="shared" si="1"/>
        <v>4346.3504417000004</v>
      </c>
      <c r="D39" s="47">
        <f t="shared" si="1"/>
        <v>4335.8321420800003</v>
      </c>
      <c r="E39" s="47">
        <f t="shared" si="1"/>
        <v>176.96517839000001</v>
      </c>
      <c r="F39" s="47">
        <v>3620.51619054</v>
      </c>
      <c r="G39" s="47">
        <v>1864.5663957199999</v>
      </c>
      <c r="H39" s="47">
        <v>1621.96729093</v>
      </c>
      <c r="I39" s="47">
        <v>133.98250389</v>
      </c>
      <c r="J39" s="47">
        <v>5238.6315716299996</v>
      </c>
      <c r="K39" s="47">
        <v>2481.78404598</v>
      </c>
      <c r="L39" s="47">
        <v>2713.86485115</v>
      </c>
      <c r="M39" s="47">
        <v>42.982674500000002</v>
      </c>
      <c r="N39" s="47"/>
      <c r="O39" s="47"/>
      <c r="P39" s="47"/>
      <c r="Q39" s="47"/>
    </row>
    <row r="40" spans="1:17" hidden="1" outlineLevel="1">
      <c r="A40" s="15">
        <v>41426</v>
      </c>
      <c r="B40" s="47">
        <v>8793.7234380000009</v>
      </c>
      <c r="C40" s="47">
        <f t="shared" si="1"/>
        <v>4694.1217431499999</v>
      </c>
      <c r="D40" s="47">
        <f t="shared" si="1"/>
        <v>3146.6624657700004</v>
      </c>
      <c r="E40" s="47">
        <f t="shared" si="1"/>
        <v>952.93922908000002</v>
      </c>
      <c r="F40" s="47">
        <v>3642.5039352899998</v>
      </c>
      <c r="G40" s="47">
        <v>2052.0489684499998</v>
      </c>
      <c r="H40" s="47">
        <v>1458.7014951000001</v>
      </c>
      <c r="I40" s="47">
        <v>131.75347174000001</v>
      </c>
      <c r="J40" s="47">
        <v>5151.2195027099997</v>
      </c>
      <c r="K40" s="47">
        <v>2642.0727747000001</v>
      </c>
      <c r="L40" s="47">
        <v>1687.9609706700001</v>
      </c>
      <c r="M40" s="47">
        <v>821.18575734000001</v>
      </c>
      <c r="N40" s="47"/>
      <c r="O40" s="47"/>
      <c r="P40" s="47"/>
      <c r="Q40" s="47"/>
    </row>
    <row r="41" spans="1:17" hidden="1" outlineLevel="1">
      <c r="A41" s="15">
        <v>41456</v>
      </c>
      <c r="B41" s="47">
        <v>8525.6755841600007</v>
      </c>
      <c r="C41" s="47">
        <f t="shared" si="1"/>
        <v>4490.2041531699997</v>
      </c>
      <c r="D41" s="47">
        <f t="shared" si="1"/>
        <v>3077.4892209299996</v>
      </c>
      <c r="E41" s="47">
        <f t="shared" si="1"/>
        <v>957.98221005999994</v>
      </c>
      <c r="F41" s="47">
        <v>3565.5278572500001</v>
      </c>
      <c r="G41" s="47">
        <v>2012.4312854699999</v>
      </c>
      <c r="H41" s="47">
        <v>1420.2702492799999</v>
      </c>
      <c r="I41" s="47">
        <v>132.8263225</v>
      </c>
      <c r="J41" s="47">
        <v>4960.1477269099996</v>
      </c>
      <c r="K41" s="47">
        <v>2477.7728677</v>
      </c>
      <c r="L41" s="47">
        <v>1657.21897165</v>
      </c>
      <c r="M41" s="47">
        <v>825.15588756</v>
      </c>
      <c r="N41" s="47"/>
      <c r="O41" s="47"/>
      <c r="P41" s="47"/>
      <c r="Q41" s="47"/>
    </row>
    <row r="42" spans="1:17" hidden="1" outlineLevel="1">
      <c r="A42" s="15">
        <v>41487</v>
      </c>
      <c r="B42" s="47">
        <v>8511.6140568800001</v>
      </c>
      <c r="C42" s="47">
        <f t="shared" si="1"/>
        <v>4426.8079811400003</v>
      </c>
      <c r="D42" s="47">
        <f t="shared" si="1"/>
        <v>3127.8363574800001</v>
      </c>
      <c r="E42" s="47">
        <f t="shared" si="1"/>
        <v>956.96971826000004</v>
      </c>
      <c r="F42" s="47">
        <v>3465.7367641199999</v>
      </c>
      <c r="G42" s="47">
        <v>1945.3005448399999</v>
      </c>
      <c r="H42" s="47">
        <v>1388.0209524500001</v>
      </c>
      <c r="I42" s="47">
        <v>132.41526683000001</v>
      </c>
      <c r="J42" s="47">
        <v>5045.8772927600003</v>
      </c>
      <c r="K42" s="47">
        <v>2481.5074362999999</v>
      </c>
      <c r="L42" s="47">
        <v>1739.81540503</v>
      </c>
      <c r="M42" s="47">
        <v>824.55445142999997</v>
      </c>
      <c r="N42" s="47"/>
      <c r="O42" s="47"/>
      <c r="P42" s="47"/>
      <c r="Q42" s="47"/>
    </row>
    <row r="43" spans="1:17" hidden="1" outlineLevel="1">
      <c r="A43" s="15">
        <v>41518</v>
      </c>
      <c r="B43" s="47">
        <v>8390.1296868600002</v>
      </c>
      <c r="C43" s="47">
        <f t="shared" si="1"/>
        <v>4309.4317109200001</v>
      </c>
      <c r="D43" s="47">
        <f t="shared" si="1"/>
        <v>3500.4587635100002</v>
      </c>
      <c r="E43" s="47">
        <f t="shared" si="1"/>
        <v>580.23921242999995</v>
      </c>
      <c r="F43" s="47">
        <v>3460.59674511</v>
      </c>
      <c r="G43" s="47">
        <v>1957.82837109</v>
      </c>
      <c r="H43" s="47">
        <v>1371.88251898</v>
      </c>
      <c r="I43" s="47">
        <v>130.88585504</v>
      </c>
      <c r="J43" s="47">
        <v>4929.5329417499997</v>
      </c>
      <c r="K43" s="47">
        <v>2351.6033398300001</v>
      </c>
      <c r="L43" s="47">
        <v>2128.5762445300002</v>
      </c>
      <c r="M43" s="47">
        <v>449.35335738999999</v>
      </c>
      <c r="N43" s="47"/>
      <c r="O43" s="47"/>
      <c r="P43" s="47"/>
      <c r="Q43" s="47"/>
    </row>
    <row r="44" spans="1:17" hidden="1" outlineLevel="1">
      <c r="A44" s="15">
        <v>41548</v>
      </c>
      <c r="B44" s="47">
        <v>8517.7373368400004</v>
      </c>
      <c r="C44" s="47">
        <f t="shared" si="1"/>
        <v>4362.2561205499997</v>
      </c>
      <c r="D44" s="47">
        <f t="shared" si="1"/>
        <v>3572.5183217100002</v>
      </c>
      <c r="E44" s="47">
        <f t="shared" si="1"/>
        <v>582.96289458000001</v>
      </c>
      <c r="F44" s="47">
        <v>3210.3732422799999</v>
      </c>
      <c r="G44" s="47">
        <v>1879.3998268600001</v>
      </c>
      <c r="H44" s="47">
        <v>1198.4858517600001</v>
      </c>
      <c r="I44" s="47">
        <v>132.48756366000001</v>
      </c>
      <c r="J44" s="47">
        <v>5307.36409456</v>
      </c>
      <c r="K44" s="47">
        <v>2482.8562936899998</v>
      </c>
      <c r="L44" s="47">
        <v>2374.0324699500002</v>
      </c>
      <c r="M44" s="47">
        <v>450.47533091999998</v>
      </c>
      <c r="N44" s="47"/>
      <c r="O44" s="47"/>
      <c r="P44" s="47"/>
      <c r="Q44" s="47"/>
    </row>
    <row r="45" spans="1:17" hidden="1" outlineLevel="1">
      <c r="A45" s="15">
        <v>41579</v>
      </c>
      <c r="B45" s="47">
        <v>8571.2643671299993</v>
      </c>
      <c r="C45" s="47">
        <f t="shared" si="1"/>
        <v>4548.29733717</v>
      </c>
      <c r="D45" s="47">
        <f t="shared" si="1"/>
        <v>3441.0534315800001</v>
      </c>
      <c r="E45" s="47">
        <f t="shared" si="1"/>
        <v>581.91359837999994</v>
      </c>
      <c r="F45" s="47">
        <v>3110.1953926400001</v>
      </c>
      <c r="G45" s="47">
        <v>1794.95464373</v>
      </c>
      <c r="H45" s="47">
        <v>1183.38739975</v>
      </c>
      <c r="I45" s="47">
        <v>131.85334915999999</v>
      </c>
      <c r="J45" s="47">
        <v>5461.0689744900001</v>
      </c>
      <c r="K45" s="47">
        <v>2753.3426934399999</v>
      </c>
      <c r="L45" s="47">
        <v>2257.6660318300001</v>
      </c>
      <c r="M45" s="47">
        <v>450.06024922</v>
      </c>
      <c r="N45" s="47"/>
      <c r="O45" s="47"/>
      <c r="P45" s="47"/>
      <c r="Q45" s="47"/>
    </row>
    <row r="46" spans="1:17" hidden="1" outlineLevel="1">
      <c r="A46" s="15">
        <v>41609</v>
      </c>
      <c r="B46" s="47">
        <v>8856.7295244399993</v>
      </c>
      <c r="C46" s="47">
        <f t="shared" si="1"/>
        <v>4691.3314565700002</v>
      </c>
      <c r="D46" s="47">
        <f t="shared" si="1"/>
        <v>3602.2290707799998</v>
      </c>
      <c r="E46" s="47">
        <f t="shared" si="1"/>
        <v>563.16899708999995</v>
      </c>
      <c r="F46" s="47">
        <v>3207.6922345200001</v>
      </c>
      <c r="G46" s="47">
        <v>1757.13887858</v>
      </c>
      <c r="H46" s="47">
        <v>1326.86604468</v>
      </c>
      <c r="I46" s="47">
        <v>123.68731126</v>
      </c>
      <c r="J46" s="47">
        <v>5649.0372899200001</v>
      </c>
      <c r="K46" s="47">
        <v>2934.1925779899998</v>
      </c>
      <c r="L46" s="47">
        <v>2275.3630260999998</v>
      </c>
      <c r="M46" s="47">
        <v>439.48168583</v>
      </c>
      <c r="N46" s="47"/>
      <c r="O46" s="47"/>
      <c r="P46" s="47"/>
      <c r="Q46" s="47"/>
    </row>
    <row r="47" spans="1:17" hidden="1" outlineLevel="1">
      <c r="A47" s="15">
        <v>41640</v>
      </c>
      <c r="B47" s="47">
        <v>8457.3655374600003</v>
      </c>
      <c r="C47" s="47">
        <f t="shared" si="1"/>
        <v>4357.0447649199996</v>
      </c>
      <c r="D47" s="47">
        <f t="shared" si="1"/>
        <v>3539.1619739199996</v>
      </c>
      <c r="E47" s="47">
        <f t="shared" si="1"/>
        <v>561.15879861999997</v>
      </c>
      <c r="F47" s="47">
        <v>3052.2600402100002</v>
      </c>
      <c r="G47" s="47">
        <v>1625.2791245999999</v>
      </c>
      <c r="H47" s="47">
        <v>1304.56750786</v>
      </c>
      <c r="I47" s="47">
        <v>122.41340775</v>
      </c>
      <c r="J47" s="47">
        <v>5405.1054972499996</v>
      </c>
      <c r="K47" s="47">
        <v>2731.7656403199999</v>
      </c>
      <c r="L47" s="47">
        <v>2234.5944660599998</v>
      </c>
      <c r="M47" s="47">
        <v>438.74539086999999</v>
      </c>
      <c r="N47" s="47"/>
      <c r="O47" s="47"/>
      <c r="P47" s="47"/>
      <c r="Q47" s="47"/>
    </row>
    <row r="48" spans="1:17" hidden="1" outlineLevel="1">
      <c r="A48" s="15">
        <v>41671</v>
      </c>
      <c r="B48" s="47">
        <v>9896.4460373000002</v>
      </c>
      <c r="C48" s="47">
        <f t="shared" si="1"/>
        <v>5163.2157262999999</v>
      </c>
      <c r="D48" s="47">
        <f t="shared" si="1"/>
        <v>4076.3345733000001</v>
      </c>
      <c r="E48" s="47">
        <f t="shared" si="1"/>
        <v>656.89573769999993</v>
      </c>
      <c r="F48" s="47">
        <v>3218.09782907</v>
      </c>
      <c r="G48" s="47">
        <v>1790.0244800800001</v>
      </c>
      <c r="H48" s="47">
        <v>1318.97611929</v>
      </c>
      <c r="I48" s="47">
        <v>109.0972297</v>
      </c>
      <c r="J48" s="47">
        <v>6678.3482082299997</v>
      </c>
      <c r="K48" s="47">
        <v>3373.1912462199998</v>
      </c>
      <c r="L48" s="47">
        <v>2757.3584540100001</v>
      </c>
      <c r="M48" s="47">
        <v>547.79850799999997</v>
      </c>
      <c r="N48" s="47"/>
      <c r="O48" s="47"/>
      <c r="P48" s="47"/>
      <c r="Q48" s="47"/>
    </row>
    <row r="49" spans="1:17" hidden="1" outlineLevel="1">
      <c r="A49" s="15">
        <v>41699</v>
      </c>
      <c r="B49" s="47">
        <v>10346.874704620001</v>
      </c>
      <c r="C49" s="47">
        <f t="shared" si="1"/>
        <v>5360.5100570300001</v>
      </c>
      <c r="D49" s="47">
        <f t="shared" si="1"/>
        <v>4303.0527990999999</v>
      </c>
      <c r="E49" s="47">
        <f t="shared" si="1"/>
        <v>683.31184848999999</v>
      </c>
      <c r="F49" s="47">
        <v>3219.9649429599999</v>
      </c>
      <c r="G49" s="47">
        <v>1812.9041404699999</v>
      </c>
      <c r="H49" s="47">
        <v>1322.7392546799999</v>
      </c>
      <c r="I49" s="47">
        <v>84.321547809999998</v>
      </c>
      <c r="J49" s="47">
        <v>7126.9097616600002</v>
      </c>
      <c r="K49" s="47">
        <v>3547.60591656</v>
      </c>
      <c r="L49" s="47">
        <v>2980.3135444200002</v>
      </c>
      <c r="M49" s="47">
        <v>598.99030068000002</v>
      </c>
      <c r="N49" s="47"/>
      <c r="O49" s="47"/>
      <c r="P49" s="47"/>
      <c r="Q49" s="47"/>
    </row>
    <row r="50" spans="1:17" hidden="1" outlineLevel="1">
      <c r="A50" s="15">
        <v>41730</v>
      </c>
      <c r="B50" s="47">
        <v>10352.847314090001</v>
      </c>
      <c r="C50" s="47">
        <f t="shared" si="1"/>
        <v>5368.3232405700001</v>
      </c>
      <c r="D50" s="47">
        <f t="shared" si="1"/>
        <v>4277.8743102099997</v>
      </c>
      <c r="E50" s="47">
        <f t="shared" si="1"/>
        <v>706.64976331000003</v>
      </c>
      <c r="F50" s="47">
        <v>3143.4346890000002</v>
      </c>
      <c r="G50" s="47">
        <v>1726.21049937</v>
      </c>
      <c r="H50" s="47">
        <v>1333.84039327</v>
      </c>
      <c r="I50" s="47">
        <v>83.383796360000005</v>
      </c>
      <c r="J50" s="47">
        <v>7209.4126250899999</v>
      </c>
      <c r="K50" s="47">
        <v>3642.1127412000001</v>
      </c>
      <c r="L50" s="47">
        <v>2944.0339169399999</v>
      </c>
      <c r="M50" s="47">
        <v>623.26596695000001</v>
      </c>
      <c r="N50" s="47"/>
      <c r="O50" s="47"/>
      <c r="P50" s="47"/>
      <c r="Q50" s="47"/>
    </row>
    <row r="51" spans="1:17" hidden="1" outlineLevel="1">
      <c r="A51" s="15">
        <v>41760</v>
      </c>
      <c r="B51" s="47">
        <v>10655.66301826</v>
      </c>
      <c r="C51" s="47">
        <f t="shared" si="1"/>
        <v>5489.1433292900001</v>
      </c>
      <c r="D51" s="47">
        <f t="shared" si="1"/>
        <v>4443.3614044000005</v>
      </c>
      <c r="E51" s="47">
        <f t="shared" si="1"/>
        <v>723.15828456999998</v>
      </c>
      <c r="F51" s="47">
        <v>3218.0073723099999</v>
      </c>
      <c r="G51" s="47">
        <v>1815.7654985199999</v>
      </c>
      <c r="H51" s="47">
        <v>1322.6195051499999</v>
      </c>
      <c r="I51" s="47">
        <v>79.622368640000005</v>
      </c>
      <c r="J51" s="47">
        <v>7437.6556459499998</v>
      </c>
      <c r="K51" s="47">
        <v>3673.3778307699999</v>
      </c>
      <c r="L51" s="47">
        <v>3120.7418992500002</v>
      </c>
      <c r="M51" s="47">
        <v>643.53591592999999</v>
      </c>
      <c r="N51" s="47"/>
      <c r="O51" s="47"/>
      <c r="P51" s="47"/>
      <c r="Q51" s="47"/>
    </row>
    <row r="52" spans="1:17" hidden="1" outlineLevel="1">
      <c r="A52" s="15">
        <v>41791</v>
      </c>
      <c r="B52" s="47">
        <v>10437.61491875</v>
      </c>
      <c r="C52" s="47">
        <f t="shared" si="1"/>
        <v>5415.8695464699995</v>
      </c>
      <c r="D52" s="47">
        <f t="shared" si="1"/>
        <v>4310.7451232900003</v>
      </c>
      <c r="E52" s="47">
        <f t="shared" si="1"/>
        <v>711.00024898999993</v>
      </c>
      <c r="F52" s="47">
        <v>3038.0042752300001</v>
      </c>
      <c r="G52" s="47">
        <v>1745.8230971600001</v>
      </c>
      <c r="H52" s="47">
        <v>1218.26895403</v>
      </c>
      <c r="I52" s="47">
        <v>73.912224039999998</v>
      </c>
      <c r="J52" s="47">
        <v>7399.6106435199999</v>
      </c>
      <c r="K52" s="47">
        <v>3670.0464493099998</v>
      </c>
      <c r="L52" s="47">
        <v>3092.47616926</v>
      </c>
      <c r="M52" s="47">
        <v>637.08802494999998</v>
      </c>
      <c r="N52" s="47"/>
      <c r="O52" s="47"/>
      <c r="P52" s="47"/>
      <c r="Q52" s="47"/>
    </row>
    <row r="53" spans="1:17" hidden="1" outlineLevel="1">
      <c r="A53" s="15">
        <v>41821</v>
      </c>
      <c r="B53" s="47">
        <v>10479.37698744</v>
      </c>
      <c r="C53" s="47">
        <f t="shared" si="1"/>
        <v>5528.6495657599999</v>
      </c>
      <c r="D53" s="47">
        <f t="shared" si="1"/>
        <v>4225.9258360500007</v>
      </c>
      <c r="E53" s="47">
        <f t="shared" si="1"/>
        <v>724.80158562999998</v>
      </c>
      <c r="F53" s="47">
        <v>2906.1716013800001</v>
      </c>
      <c r="G53" s="47">
        <v>1717.14382854</v>
      </c>
      <c r="H53" s="47">
        <v>1115.8879667000001</v>
      </c>
      <c r="I53" s="47">
        <v>73.139806140000005</v>
      </c>
      <c r="J53" s="47">
        <v>7573.2053860599999</v>
      </c>
      <c r="K53" s="47">
        <v>3811.5057372199999</v>
      </c>
      <c r="L53" s="47">
        <v>3110.0378693500002</v>
      </c>
      <c r="M53" s="47">
        <v>651.66177948999996</v>
      </c>
      <c r="N53" s="47"/>
      <c r="O53" s="47"/>
      <c r="P53" s="47"/>
      <c r="Q53" s="47"/>
    </row>
    <row r="54" spans="1:17" hidden="1" outlineLevel="1">
      <c r="A54" s="15">
        <v>41852</v>
      </c>
      <c r="B54" s="47">
        <v>11480.539011360001</v>
      </c>
      <c r="C54" s="47">
        <f t="shared" si="1"/>
        <v>6122.6387448400001</v>
      </c>
      <c r="D54" s="47">
        <f t="shared" si="1"/>
        <v>4558.8184041200002</v>
      </c>
      <c r="E54" s="47">
        <f t="shared" si="1"/>
        <v>799.08186239999998</v>
      </c>
      <c r="F54" s="47">
        <v>3069.0179863899998</v>
      </c>
      <c r="G54" s="47">
        <v>1867.12341285</v>
      </c>
      <c r="H54" s="47">
        <v>1135.4367416099999</v>
      </c>
      <c r="I54" s="47">
        <v>66.457831929999998</v>
      </c>
      <c r="J54" s="47">
        <v>8411.5210249699994</v>
      </c>
      <c r="K54" s="47">
        <v>4255.51533199</v>
      </c>
      <c r="L54" s="47">
        <v>3423.3816625099998</v>
      </c>
      <c r="M54" s="47">
        <v>732.62403046999998</v>
      </c>
      <c r="N54" s="47"/>
      <c r="O54" s="47"/>
      <c r="P54" s="47"/>
      <c r="Q54" s="47"/>
    </row>
    <row r="55" spans="1:17" hidden="1" outlineLevel="1" collapsed="1">
      <c r="A55" s="15">
        <v>41883</v>
      </c>
      <c r="B55" s="47">
        <v>10971.010508150001</v>
      </c>
      <c r="C55" s="47">
        <f t="shared" si="1"/>
        <v>5609.3147522899999</v>
      </c>
      <c r="D55" s="47">
        <f t="shared" si="1"/>
        <v>4609.4795735600001</v>
      </c>
      <c r="E55" s="47">
        <f t="shared" si="1"/>
        <v>752.21618230000001</v>
      </c>
      <c r="F55" s="47">
        <v>3060.2092021600001</v>
      </c>
      <c r="G55" s="47">
        <v>1823.4307116099999</v>
      </c>
      <c r="H55" s="47">
        <v>1175.9592339799999</v>
      </c>
      <c r="I55" s="47">
        <v>60.81925657</v>
      </c>
      <c r="J55" s="47">
        <v>7910.8013059900004</v>
      </c>
      <c r="K55" s="47">
        <v>3785.88404068</v>
      </c>
      <c r="L55" s="47">
        <v>3433.5203395799999</v>
      </c>
      <c r="M55" s="47">
        <v>691.39692573000002</v>
      </c>
      <c r="N55" s="47"/>
      <c r="O55" s="47"/>
      <c r="P55" s="47"/>
      <c r="Q55" s="47"/>
    </row>
    <row r="56" spans="1:17" hidden="1" outlineLevel="1" collapsed="1">
      <c r="A56" s="15">
        <v>41913</v>
      </c>
      <c r="B56" s="47">
        <v>10899.135749880001</v>
      </c>
      <c r="C56" s="47">
        <f t="shared" si="1"/>
        <v>6006.7516715900001</v>
      </c>
      <c r="D56" s="47">
        <f t="shared" si="1"/>
        <v>4139.5015797899996</v>
      </c>
      <c r="E56" s="47">
        <f t="shared" si="1"/>
        <v>752.8824985</v>
      </c>
      <c r="F56" s="47">
        <v>3096.6911828399998</v>
      </c>
      <c r="G56" s="47">
        <v>1872.8928001199999</v>
      </c>
      <c r="H56" s="47">
        <v>1162.2030294900001</v>
      </c>
      <c r="I56" s="47">
        <v>61.595353230000001</v>
      </c>
      <c r="J56" s="47">
        <v>7802.44456704</v>
      </c>
      <c r="K56" s="47">
        <v>4133.8588714699999</v>
      </c>
      <c r="L56" s="47">
        <v>2977.2985503</v>
      </c>
      <c r="M56" s="47">
        <v>691.28714527</v>
      </c>
      <c r="N56" s="47"/>
      <c r="O56" s="47"/>
      <c r="P56" s="47"/>
      <c r="Q56" s="47"/>
    </row>
    <row r="57" spans="1:17" hidden="1" outlineLevel="1" collapsed="1">
      <c r="A57" s="15">
        <v>41944</v>
      </c>
      <c r="B57" s="47">
        <v>12245.52657428</v>
      </c>
      <c r="C57" s="47">
        <f t="shared" si="1"/>
        <v>6828.8786510099999</v>
      </c>
      <c r="D57" s="47">
        <f t="shared" si="1"/>
        <v>4555.2632940200001</v>
      </c>
      <c r="E57" s="47">
        <f t="shared" si="1"/>
        <v>861.38462924999999</v>
      </c>
      <c r="F57" s="47">
        <v>3180.4347648500002</v>
      </c>
      <c r="G57" s="47">
        <v>2005.4696160599999</v>
      </c>
      <c r="H57" s="47">
        <v>1112.15023516</v>
      </c>
      <c r="I57" s="47">
        <v>62.81491363</v>
      </c>
      <c r="J57" s="47">
        <v>9065.0918094299996</v>
      </c>
      <c r="K57" s="47">
        <v>4823.4090349500002</v>
      </c>
      <c r="L57" s="47">
        <v>3443.1130588599999</v>
      </c>
      <c r="M57" s="47">
        <v>798.56971562000001</v>
      </c>
      <c r="N57" s="47"/>
      <c r="O57" s="47"/>
      <c r="P57" s="47"/>
      <c r="Q57" s="47"/>
    </row>
    <row r="58" spans="1:17" hidden="1" outlineLevel="1" collapsed="1">
      <c r="A58" s="15">
        <v>41974</v>
      </c>
      <c r="B58" s="47">
        <v>12877.954084000001</v>
      </c>
      <c r="C58" s="47">
        <f t="shared" si="1"/>
        <v>7367.5843079300003</v>
      </c>
      <c r="D58" s="47">
        <f t="shared" si="1"/>
        <v>4606.9849340599994</v>
      </c>
      <c r="E58" s="47">
        <f t="shared" si="1"/>
        <v>903.38484200999994</v>
      </c>
      <c r="F58" s="47">
        <v>3334.42017966</v>
      </c>
      <c r="G58" s="47">
        <v>2270.4644629200002</v>
      </c>
      <c r="H58" s="47">
        <v>1003.69185965</v>
      </c>
      <c r="I58" s="47">
        <v>60.263857090000002</v>
      </c>
      <c r="J58" s="47">
        <v>9543.5339043399999</v>
      </c>
      <c r="K58" s="47">
        <v>5097.1198450100001</v>
      </c>
      <c r="L58" s="47">
        <v>3603.2930744099999</v>
      </c>
      <c r="M58" s="47">
        <v>843.12098491999996</v>
      </c>
      <c r="N58" s="47"/>
      <c r="O58" s="47"/>
      <c r="P58" s="47"/>
      <c r="Q58" s="47"/>
    </row>
    <row r="59" spans="1:17" hidden="1" outlineLevel="1" collapsed="1">
      <c r="A59" s="15">
        <v>42005</v>
      </c>
      <c r="B59" s="47">
        <v>12876.65168515</v>
      </c>
      <c r="C59" s="47">
        <f t="shared" si="1"/>
        <v>7237.00525277</v>
      </c>
      <c r="D59" s="47">
        <f t="shared" si="1"/>
        <v>4708.5506400900003</v>
      </c>
      <c r="E59" s="47">
        <f t="shared" si="1"/>
        <v>931.09579228999996</v>
      </c>
      <c r="F59" s="47">
        <v>3283.8437541200001</v>
      </c>
      <c r="G59" s="47">
        <v>2121.7212943499999</v>
      </c>
      <c r="H59" s="47">
        <v>1101.97505372</v>
      </c>
      <c r="I59" s="47">
        <v>60.147406050000001</v>
      </c>
      <c r="J59" s="47">
        <v>9592.80793103</v>
      </c>
      <c r="K59" s="47">
        <v>5115.2839584200001</v>
      </c>
      <c r="L59" s="47">
        <v>3606.5755863700001</v>
      </c>
      <c r="M59" s="47">
        <v>870.94838623999999</v>
      </c>
      <c r="N59" s="47"/>
      <c r="O59" s="47"/>
      <c r="P59" s="47"/>
      <c r="Q59" s="47"/>
    </row>
    <row r="60" spans="1:17" hidden="1" outlineLevel="1" collapsed="1">
      <c r="A60" s="15">
        <v>42036</v>
      </c>
      <c r="B60" s="47">
        <v>19539.18520339</v>
      </c>
      <c r="C60" s="47">
        <f t="shared" si="1"/>
        <v>10869.23074289</v>
      </c>
      <c r="D60" s="47">
        <f t="shared" si="1"/>
        <v>7115.9443501400001</v>
      </c>
      <c r="E60" s="47">
        <f t="shared" si="1"/>
        <v>1554.01011036</v>
      </c>
      <c r="F60" s="47">
        <v>3374.1781468999998</v>
      </c>
      <c r="G60" s="47">
        <v>2190.90912239</v>
      </c>
      <c r="H60" s="47">
        <v>1123.2683487899999</v>
      </c>
      <c r="I60" s="47">
        <v>60.000675719999997</v>
      </c>
      <c r="J60" s="47">
        <v>16165.00705649</v>
      </c>
      <c r="K60" s="47">
        <v>8678.3216205000008</v>
      </c>
      <c r="L60" s="47">
        <v>5992.6760013499998</v>
      </c>
      <c r="M60" s="47">
        <v>1494.0094346400001</v>
      </c>
      <c r="N60" s="47"/>
      <c r="O60" s="47"/>
      <c r="P60" s="47"/>
      <c r="Q60" s="47"/>
    </row>
    <row r="61" spans="1:17" hidden="1" outlineLevel="1" collapsed="1">
      <c r="A61" s="15">
        <v>42064</v>
      </c>
      <c r="B61" s="47">
        <v>16826.956887640001</v>
      </c>
      <c r="C61" s="47">
        <f t="shared" si="1"/>
        <v>9307.3013935599993</v>
      </c>
      <c r="D61" s="47">
        <f t="shared" si="1"/>
        <v>6164.0393061499999</v>
      </c>
      <c r="E61" s="47">
        <f t="shared" si="1"/>
        <v>1355.6161879299998</v>
      </c>
      <c r="F61" s="47">
        <v>3354.0948935400002</v>
      </c>
      <c r="G61" s="47">
        <v>2144.038626</v>
      </c>
      <c r="H61" s="47">
        <v>1125.30062262</v>
      </c>
      <c r="I61" s="47">
        <v>84.755644919999995</v>
      </c>
      <c r="J61" s="47">
        <v>13472.8619941</v>
      </c>
      <c r="K61" s="47">
        <v>7163.2627675599997</v>
      </c>
      <c r="L61" s="47">
        <v>5038.7386835300003</v>
      </c>
      <c r="M61" s="47">
        <v>1270.8605430099999</v>
      </c>
      <c r="N61" s="47"/>
      <c r="O61" s="47"/>
      <c r="P61" s="47"/>
      <c r="Q61" s="47"/>
    </row>
    <row r="62" spans="1:17" hidden="1" outlineLevel="1" collapsed="1">
      <c r="A62" s="15">
        <v>42095</v>
      </c>
      <c r="B62" s="47">
        <v>15296.22296933</v>
      </c>
      <c r="C62" s="47">
        <f t="shared" si="1"/>
        <v>8469.1077340699994</v>
      </c>
      <c r="D62" s="47">
        <f t="shared" si="1"/>
        <v>5591.7072598099994</v>
      </c>
      <c r="E62" s="47">
        <f t="shared" si="1"/>
        <v>1235.4079754500001</v>
      </c>
      <c r="F62" s="47">
        <v>3298.7008768000001</v>
      </c>
      <c r="G62" s="47">
        <v>2112.7267897400002</v>
      </c>
      <c r="H62" s="47">
        <v>1101.02798869</v>
      </c>
      <c r="I62" s="47">
        <v>84.946098370000001</v>
      </c>
      <c r="J62" s="47">
        <v>11997.52209253</v>
      </c>
      <c r="K62" s="47">
        <v>6356.3809443299997</v>
      </c>
      <c r="L62" s="47">
        <v>4490.6792711199996</v>
      </c>
      <c r="M62" s="47">
        <v>1150.46187708</v>
      </c>
      <c r="N62" s="47"/>
      <c r="O62" s="47"/>
      <c r="P62" s="47"/>
      <c r="Q62" s="47"/>
    </row>
    <row r="63" spans="1:17" hidden="1" outlineLevel="1" collapsed="1">
      <c r="A63" s="15">
        <v>42125</v>
      </c>
      <c r="B63" s="47">
        <v>15293.926396270001</v>
      </c>
      <c r="C63" s="47">
        <f t="shared" si="1"/>
        <v>8508.2991056499995</v>
      </c>
      <c r="D63" s="47">
        <f t="shared" si="1"/>
        <v>5541.0234945900002</v>
      </c>
      <c r="E63" s="47">
        <f t="shared" si="1"/>
        <v>1244.60379603</v>
      </c>
      <c r="F63" s="47">
        <v>3376.1322796999998</v>
      </c>
      <c r="G63" s="47">
        <v>2249.0311976799999</v>
      </c>
      <c r="H63" s="47">
        <v>1042.25525356</v>
      </c>
      <c r="I63" s="47">
        <v>84.845828460000007</v>
      </c>
      <c r="J63" s="47">
        <v>11917.794116569999</v>
      </c>
      <c r="K63" s="47">
        <v>6259.2679079700001</v>
      </c>
      <c r="L63" s="47">
        <v>4498.7682410300004</v>
      </c>
      <c r="M63" s="47">
        <v>1159.7579675699999</v>
      </c>
      <c r="N63" s="47"/>
      <c r="O63" s="47"/>
      <c r="P63" s="47"/>
      <c r="Q63" s="47"/>
    </row>
    <row r="64" spans="1:17" hidden="1" outlineLevel="1" collapsed="1">
      <c r="A64" s="15">
        <v>42156</v>
      </c>
      <c r="B64" s="47">
        <v>15256.681456120001</v>
      </c>
      <c r="C64" s="47">
        <f t="shared" si="1"/>
        <v>9752.3514363899994</v>
      </c>
      <c r="D64" s="47">
        <f t="shared" si="1"/>
        <v>5360.2201125199999</v>
      </c>
      <c r="E64" s="47">
        <f t="shared" si="1"/>
        <v>144.10990720999999</v>
      </c>
      <c r="F64" s="47">
        <v>4439.9746686099998</v>
      </c>
      <c r="G64" s="47">
        <v>3323.4068575199999</v>
      </c>
      <c r="H64" s="47">
        <v>1037.91676276</v>
      </c>
      <c r="I64" s="47">
        <v>78.651048329999995</v>
      </c>
      <c r="J64" s="47">
        <v>10816.70678751</v>
      </c>
      <c r="K64" s="47">
        <v>6428.9445788700004</v>
      </c>
      <c r="L64" s="47">
        <v>4322.3033497599999</v>
      </c>
      <c r="M64" s="47">
        <v>65.458858879999994</v>
      </c>
      <c r="N64" s="47"/>
      <c r="O64" s="47"/>
      <c r="P64" s="47"/>
      <c r="Q64" s="47"/>
    </row>
    <row r="65" spans="1:17" hidden="1" outlineLevel="1" collapsed="1">
      <c r="A65" s="15">
        <v>42186</v>
      </c>
      <c r="B65" s="47">
        <v>15429.35930441</v>
      </c>
      <c r="C65" s="47">
        <f t="shared" si="1"/>
        <v>9800.1443281200009</v>
      </c>
      <c r="D65" s="47">
        <f t="shared" si="1"/>
        <v>5486.70154164</v>
      </c>
      <c r="E65" s="47">
        <f t="shared" si="1"/>
        <v>142.51343464999999</v>
      </c>
      <c r="F65" s="47">
        <v>4543.3130515299999</v>
      </c>
      <c r="G65" s="47">
        <v>3247.0701052200002</v>
      </c>
      <c r="H65" s="47">
        <v>1218.0610886100001</v>
      </c>
      <c r="I65" s="47">
        <v>78.181857699999995</v>
      </c>
      <c r="J65" s="47">
        <v>10886.04625288</v>
      </c>
      <c r="K65" s="47">
        <v>6553.0742228999998</v>
      </c>
      <c r="L65" s="47">
        <v>4268.6404530299997</v>
      </c>
      <c r="M65" s="47">
        <v>64.331576949999999</v>
      </c>
      <c r="N65" s="47"/>
      <c r="O65" s="47"/>
      <c r="P65" s="47"/>
      <c r="Q65" s="47"/>
    </row>
    <row r="66" spans="1:17" hidden="1" outlineLevel="1" collapsed="1">
      <c r="A66" s="15">
        <v>42217</v>
      </c>
      <c r="B66" s="47">
        <v>15158.89904516</v>
      </c>
      <c r="C66" s="47">
        <f t="shared" si="1"/>
        <v>9695.574256079999</v>
      </c>
      <c r="D66" s="47">
        <f t="shared" si="1"/>
        <v>5315.6234752099999</v>
      </c>
      <c r="E66" s="47">
        <f t="shared" si="1"/>
        <v>147.70131387000001</v>
      </c>
      <c r="F66" s="47">
        <v>4637.5943764900003</v>
      </c>
      <c r="G66" s="47">
        <v>3213.1899900899998</v>
      </c>
      <c r="H66" s="47">
        <v>1339.6434765500001</v>
      </c>
      <c r="I66" s="47">
        <v>84.760909850000004</v>
      </c>
      <c r="J66" s="47">
        <v>10521.30466867</v>
      </c>
      <c r="K66" s="47">
        <v>6482.3842659900001</v>
      </c>
      <c r="L66" s="47">
        <v>3975.9799986600001</v>
      </c>
      <c r="M66" s="47">
        <v>62.940404020000003</v>
      </c>
      <c r="N66" s="47"/>
      <c r="O66" s="47"/>
      <c r="P66" s="47"/>
      <c r="Q66" s="47"/>
    </row>
    <row r="67" spans="1:17" hidden="1" outlineLevel="1" collapsed="1">
      <c r="A67" s="15">
        <v>42248</v>
      </c>
      <c r="B67" s="47">
        <v>15085.06523681</v>
      </c>
      <c r="C67" s="47">
        <f t="shared" si="1"/>
        <v>10470.315861859999</v>
      </c>
      <c r="D67" s="47">
        <f t="shared" si="1"/>
        <v>4494.7645356900002</v>
      </c>
      <c r="E67" s="47">
        <f t="shared" si="1"/>
        <v>119.98483926</v>
      </c>
      <c r="F67" s="47">
        <v>4409.2510732399996</v>
      </c>
      <c r="G67" s="47">
        <v>3093.8326506899998</v>
      </c>
      <c r="H67" s="47">
        <v>1240.9499186</v>
      </c>
      <c r="I67" s="47">
        <v>74.468503949999999</v>
      </c>
      <c r="J67" s="47">
        <v>10675.814163569999</v>
      </c>
      <c r="K67" s="47">
        <v>7376.4832111699998</v>
      </c>
      <c r="L67" s="47">
        <v>3253.81461709</v>
      </c>
      <c r="M67" s="47">
        <v>45.516335310000002</v>
      </c>
      <c r="N67" s="47"/>
      <c r="O67" s="47"/>
      <c r="P67" s="47"/>
      <c r="Q67" s="47"/>
    </row>
    <row r="68" spans="1:17" hidden="1" outlineLevel="1" collapsed="1">
      <c r="A68" s="15">
        <v>42278</v>
      </c>
      <c r="B68" s="47">
        <v>16141.554653220001</v>
      </c>
      <c r="C68" s="47">
        <f t="shared" ref="C68" si="2">G68+K68</f>
        <v>11219.652142090001</v>
      </c>
      <c r="D68" s="47">
        <f t="shared" ref="D68" si="3">H68+L68</f>
        <v>4816.57895233</v>
      </c>
      <c r="E68" s="47">
        <f t="shared" ref="E68" si="4">I68+M68</f>
        <v>105.3235588</v>
      </c>
      <c r="F68" s="47">
        <v>4541.3368245199999</v>
      </c>
      <c r="G68" s="47">
        <v>3267.0212778099999</v>
      </c>
      <c r="H68" s="47">
        <v>1215.1494868299999</v>
      </c>
      <c r="I68" s="47">
        <v>59.166059879999999</v>
      </c>
      <c r="J68" s="47">
        <v>11600.217828700001</v>
      </c>
      <c r="K68" s="47">
        <v>7952.6308642800004</v>
      </c>
      <c r="L68" s="47">
        <v>3601.4294654999999</v>
      </c>
      <c r="M68" s="47">
        <v>46.157498920000002</v>
      </c>
      <c r="N68" s="47"/>
      <c r="O68" s="47"/>
      <c r="P68" s="47"/>
      <c r="Q68" s="47"/>
    </row>
    <row r="69" spans="1:17" hidden="1" outlineLevel="1" collapsed="1">
      <c r="A69" s="15">
        <v>42309</v>
      </c>
      <c r="B69" s="47">
        <v>16439.400403520001</v>
      </c>
      <c r="C69" s="47">
        <f t="shared" ref="C69" si="5">G69+K69</f>
        <v>11528.059074230001</v>
      </c>
      <c r="D69" s="47">
        <f t="shared" ref="D69" si="6">H69+L69</f>
        <v>4534.1367017699995</v>
      </c>
      <c r="E69" s="47">
        <f t="shared" ref="E69" si="7">I69+M69</f>
        <v>377.20462751999997</v>
      </c>
      <c r="F69" s="47">
        <v>4371.7513685000004</v>
      </c>
      <c r="G69" s="47">
        <v>3222.1364912600002</v>
      </c>
      <c r="H69" s="47">
        <v>820.01716806000002</v>
      </c>
      <c r="I69" s="47">
        <v>329.59770917999998</v>
      </c>
      <c r="J69" s="47">
        <v>12067.64903502</v>
      </c>
      <c r="K69" s="47">
        <v>8305.9225829700008</v>
      </c>
      <c r="L69" s="47">
        <v>3714.1195337099998</v>
      </c>
      <c r="M69" s="47">
        <v>47.60691834</v>
      </c>
      <c r="N69" s="47"/>
      <c r="O69" s="47"/>
      <c r="P69" s="47"/>
      <c r="Q69" s="47"/>
    </row>
    <row r="70" spans="1:17" hidden="1" outlineLevel="1" collapsed="1">
      <c r="A70" s="15">
        <v>42339</v>
      </c>
      <c r="B70" s="47">
        <v>16162.139515209999</v>
      </c>
      <c r="C70" s="47">
        <f t="shared" ref="C70" si="8">G70+K70</f>
        <v>11447.358348779999</v>
      </c>
      <c r="D70" s="47">
        <f t="shared" ref="D70" si="9">H70+L70</f>
        <v>4355.46117495</v>
      </c>
      <c r="E70" s="47">
        <f t="shared" ref="E70" si="10">I70+M70</f>
        <v>359.31999148</v>
      </c>
      <c r="F70" s="47">
        <v>4110.9840972399998</v>
      </c>
      <c r="G70" s="47">
        <v>3113.90158092</v>
      </c>
      <c r="H70" s="47">
        <v>685.10359067000002</v>
      </c>
      <c r="I70" s="47">
        <v>311.97892565000001</v>
      </c>
      <c r="J70" s="47">
        <v>12051.15541797</v>
      </c>
      <c r="K70" s="47">
        <v>8333.4567678599997</v>
      </c>
      <c r="L70" s="47">
        <v>3670.3575842800001</v>
      </c>
      <c r="M70" s="47">
        <v>47.341065829999998</v>
      </c>
      <c r="N70" s="47"/>
      <c r="O70" s="47"/>
      <c r="P70" s="47"/>
      <c r="Q70" s="47"/>
    </row>
    <row r="71" spans="1:17" hidden="1" outlineLevel="1" collapsed="1">
      <c r="A71" s="15">
        <v>42370</v>
      </c>
      <c r="B71" s="47">
        <v>16395.571748999999</v>
      </c>
      <c r="C71" s="47">
        <f t="shared" ref="C71" si="11">G71+K71</f>
        <v>11667.16992729</v>
      </c>
      <c r="D71" s="47">
        <f t="shared" ref="D71" si="12">H71+L71</f>
        <v>4365.8130537699999</v>
      </c>
      <c r="E71" s="47">
        <f t="shared" ref="E71" si="13">I71+M71</f>
        <v>362.58876794000003</v>
      </c>
      <c r="F71" s="47">
        <v>3911.2684756799999</v>
      </c>
      <c r="G71" s="47">
        <v>2896.7133670899998</v>
      </c>
      <c r="H71" s="47">
        <v>701.32015547000003</v>
      </c>
      <c r="I71" s="47">
        <v>313.23495312</v>
      </c>
      <c r="J71" s="47">
        <v>12484.30327332</v>
      </c>
      <c r="K71" s="47">
        <v>8770.4565602000002</v>
      </c>
      <c r="L71" s="47">
        <v>3664.4928983</v>
      </c>
      <c r="M71" s="47">
        <v>49.353814819999997</v>
      </c>
      <c r="N71" s="47"/>
      <c r="O71" s="47"/>
      <c r="P71" s="47"/>
      <c r="Q71" s="47"/>
    </row>
    <row r="72" spans="1:17" hidden="1" outlineLevel="1" collapsed="1">
      <c r="A72" s="15">
        <v>42401</v>
      </c>
      <c r="B72" s="47">
        <v>14285.846625890001</v>
      </c>
      <c r="C72" s="47">
        <f t="shared" ref="C72" si="14">G72+K72</f>
        <v>12060.121029239999</v>
      </c>
      <c r="D72" s="47">
        <f t="shared" ref="D72" si="15">H72+L72</f>
        <v>1861.2471032500002</v>
      </c>
      <c r="E72" s="47">
        <f t="shared" ref="E72" si="16">I72+M72</f>
        <v>364.47849339999999</v>
      </c>
      <c r="F72" s="47">
        <v>3898.5543107399999</v>
      </c>
      <c r="G72" s="47">
        <v>2873.06048569</v>
      </c>
      <c r="H72" s="47">
        <v>711.96162986000002</v>
      </c>
      <c r="I72" s="47">
        <v>313.53219518999998</v>
      </c>
      <c r="J72" s="47">
        <v>10387.29231515</v>
      </c>
      <c r="K72" s="47">
        <v>9187.0605435500001</v>
      </c>
      <c r="L72" s="47">
        <v>1149.2854733900001</v>
      </c>
      <c r="M72" s="47">
        <v>50.946298210000002</v>
      </c>
      <c r="N72" s="47"/>
      <c r="O72" s="47"/>
      <c r="P72" s="47"/>
      <c r="Q72" s="47"/>
    </row>
    <row r="73" spans="1:17" hidden="1" outlineLevel="1" collapsed="1">
      <c r="A73" s="15">
        <v>42430</v>
      </c>
      <c r="B73" s="47">
        <v>14549.864459750001</v>
      </c>
      <c r="C73" s="47">
        <f t="shared" ref="C73" si="17">G73+K73</f>
        <v>12066.83864279</v>
      </c>
      <c r="D73" s="47">
        <f t="shared" ref="D73" si="18">H73+L73</f>
        <v>2117.8994721700001</v>
      </c>
      <c r="E73" s="47">
        <f t="shared" ref="E73" si="19">I73+M73</f>
        <v>365.12634478999996</v>
      </c>
      <c r="F73" s="47">
        <v>4168.8627042799999</v>
      </c>
      <c r="G73" s="47">
        <v>3058.6072988300002</v>
      </c>
      <c r="H73" s="47">
        <v>796.20772722000004</v>
      </c>
      <c r="I73" s="47">
        <v>314.04767822999997</v>
      </c>
      <c r="J73" s="47">
        <v>10381.001755470001</v>
      </c>
      <c r="K73" s="47">
        <v>9008.2313439600002</v>
      </c>
      <c r="L73" s="47">
        <v>1321.6917449499999</v>
      </c>
      <c r="M73" s="47">
        <v>51.078666560000002</v>
      </c>
      <c r="N73" s="47"/>
      <c r="O73" s="47"/>
      <c r="P73" s="47"/>
      <c r="Q73" s="47"/>
    </row>
    <row r="74" spans="1:17" hidden="1" outlineLevel="1" collapsed="1">
      <c r="A74" s="15">
        <v>42461</v>
      </c>
      <c r="B74" s="47">
        <v>14518.66875633</v>
      </c>
      <c r="C74" s="47">
        <f t="shared" ref="C74" si="20">G74+K74</f>
        <v>12066.772160240002</v>
      </c>
      <c r="D74" s="47">
        <f t="shared" ref="D74" si="21">H74+L74</f>
        <v>2088.1011299500001</v>
      </c>
      <c r="E74" s="47">
        <f t="shared" ref="E74" si="22">I74+M74</f>
        <v>363.79546613999997</v>
      </c>
      <c r="F74" s="47">
        <v>4354.2561560300001</v>
      </c>
      <c r="G74" s="47">
        <v>3213.6379307500001</v>
      </c>
      <c r="H74" s="47">
        <v>825.41477534000001</v>
      </c>
      <c r="I74" s="47">
        <v>315.20344993999998</v>
      </c>
      <c r="J74" s="47">
        <v>10164.4126003</v>
      </c>
      <c r="K74" s="47">
        <v>8853.1342294900005</v>
      </c>
      <c r="L74" s="47">
        <v>1262.6863546100001</v>
      </c>
      <c r="M74" s="47">
        <v>48.592016200000003</v>
      </c>
      <c r="N74" s="47"/>
      <c r="O74" s="47"/>
      <c r="P74" s="47"/>
      <c r="Q74" s="47"/>
    </row>
    <row r="75" spans="1:17" hidden="1" outlineLevel="1" collapsed="1">
      <c r="A75" s="15">
        <v>42491</v>
      </c>
      <c r="B75" s="47">
        <v>14404.62369353</v>
      </c>
      <c r="C75" s="47">
        <f t="shared" ref="C75" si="23">G75+K75</f>
        <v>10996.776739049999</v>
      </c>
      <c r="D75" s="47">
        <f t="shared" ref="D75" si="24">H75+L75</f>
        <v>3043.02028853</v>
      </c>
      <c r="E75" s="47">
        <f t="shared" ref="E75" si="25">I75+M75</f>
        <v>364.82666595000001</v>
      </c>
      <c r="F75" s="47">
        <v>4342.0027264</v>
      </c>
      <c r="G75" s="47">
        <v>3171.5537662800002</v>
      </c>
      <c r="H75" s="47">
        <v>853.74153307999995</v>
      </c>
      <c r="I75" s="47">
        <v>316.70742704000003</v>
      </c>
      <c r="J75" s="47">
        <v>10062.62096713</v>
      </c>
      <c r="K75" s="47">
        <v>7825.2229727699996</v>
      </c>
      <c r="L75" s="47">
        <v>2189.2787554500001</v>
      </c>
      <c r="M75" s="47">
        <v>48.11923891</v>
      </c>
      <c r="N75" s="47"/>
      <c r="O75" s="47"/>
      <c r="P75" s="47"/>
      <c r="Q75" s="47"/>
    </row>
    <row r="76" spans="1:17" hidden="1" outlineLevel="1" collapsed="1">
      <c r="A76" s="15">
        <v>42522</v>
      </c>
      <c r="B76" s="47">
        <v>14383.788542849999</v>
      </c>
      <c r="C76" s="47">
        <f t="shared" ref="C76" si="26">G76+K76</f>
        <v>10905.71212959</v>
      </c>
      <c r="D76" s="47">
        <f t="shared" ref="D76" si="27">H76+L76</f>
        <v>3115.046691</v>
      </c>
      <c r="E76" s="47">
        <f t="shared" ref="E76" si="28">I76+M76</f>
        <v>363.02972225999997</v>
      </c>
      <c r="F76" s="47">
        <v>4420.7590222700001</v>
      </c>
      <c r="G76" s="47">
        <v>3142.48903943</v>
      </c>
      <c r="H76" s="47">
        <v>962.67990363000001</v>
      </c>
      <c r="I76" s="47">
        <v>315.59007921</v>
      </c>
      <c r="J76" s="47">
        <v>9963.0295205799994</v>
      </c>
      <c r="K76" s="47">
        <v>7763.2230901599996</v>
      </c>
      <c r="L76" s="47">
        <v>2152.3667873700001</v>
      </c>
      <c r="M76" s="47">
        <v>47.439643050000001</v>
      </c>
      <c r="N76" s="47"/>
      <c r="O76" s="47"/>
      <c r="P76" s="47"/>
      <c r="Q76" s="47"/>
    </row>
    <row r="77" spans="1:17" hidden="1" outlineLevel="1" collapsed="1">
      <c r="A77" s="15">
        <v>42552</v>
      </c>
      <c r="B77" s="47">
        <v>14134.04850551</v>
      </c>
      <c r="C77" s="47">
        <f t="shared" ref="C77" si="29">G77+K77</f>
        <v>11161.98707741</v>
      </c>
      <c r="D77" s="47">
        <f t="shared" ref="D77" si="30">H77+L77</f>
        <v>2607.5822321200003</v>
      </c>
      <c r="E77" s="47">
        <f t="shared" ref="E77" si="31">I77+M77</f>
        <v>364.47919597999999</v>
      </c>
      <c r="F77" s="47">
        <v>4388.1179234299998</v>
      </c>
      <c r="G77" s="47">
        <v>3112.9309064200002</v>
      </c>
      <c r="H77" s="47">
        <v>957.92442858000004</v>
      </c>
      <c r="I77" s="47">
        <v>317.26258842999999</v>
      </c>
      <c r="J77" s="47">
        <v>9745.93058208</v>
      </c>
      <c r="K77" s="47">
        <v>8049.0561709900003</v>
      </c>
      <c r="L77" s="47">
        <v>1649.65780354</v>
      </c>
      <c r="M77" s="47">
        <v>47.216607549999999</v>
      </c>
      <c r="N77" s="47"/>
      <c r="O77" s="47"/>
      <c r="P77" s="47"/>
      <c r="Q77" s="47"/>
    </row>
    <row r="78" spans="1:17" hidden="1" outlineLevel="1" collapsed="1">
      <c r="A78" s="15">
        <v>42583</v>
      </c>
      <c r="B78" s="47">
        <v>14596.06270552</v>
      </c>
      <c r="C78" s="47">
        <f t="shared" ref="C78" si="32">G78+K78</f>
        <v>11146.15815397</v>
      </c>
      <c r="D78" s="47">
        <f t="shared" ref="D78" si="33">H78+L78</f>
        <v>3088.7484299799999</v>
      </c>
      <c r="E78" s="47">
        <f t="shared" ref="E78" si="34">I78+M78</f>
        <v>361.15612156999998</v>
      </c>
      <c r="F78" s="47">
        <v>4588.7209972500004</v>
      </c>
      <c r="G78" s="47">
        <v>3250.1762227099998</v>
      </c>
      <c r="H78" s="47">
        <v>1020.12334147</v>
      </c>
      <c r="I78" s="47">
        <v>318.42143306999998</v>
      </c>
      <c r="J78" s="47">
        <v>10007.34170827</v>
      </c>
      <c r="K78" s="47">
        <v>7895.9819312600002</v>
      </c>
      <c r="L78" s="47">
        <v>2068.6250885099998</v>
      </c>
      <c r="M78" s="47">
        <v>42.734688499999997</v>
      </c>
      <c r="N78" s="47"/>
      <c r="O78" s="47"/>
      <c r="P78" s="47"/>
      <c r="Q78" s="47"/>
    </row>
    <row r="79" spans="1:17" hidden="1" outlineLevel="1" collapsed="1">
      <c r="A79" s="15">
        <v>42614</v>
      </c>
      <c r="B79" s="47">
        <v>14766.816410949999</v>
      </c>
      <c r="C79" s="47">
        <f t="shared" ref="C79" si="35">G79+K79</f>
        <v>11033.045253439999</v>
      </c>
      <c r="D79" s="47">
        <f t="shared" ref="D79" si="36">H79+L79</f>
        <v>3384.5560805999999</v>
      </c>
      <c r="E79" s="47">
        <f t="shared" ref="E79" si="37">I79+M79</f>
        <v>349.21507690999999</v>
      </c>
      <c r="F79" s="47">
        <v>4569.4662022700004</v>
      </c>
      <c r="G79" s="47">
        <v>3251.2343342099998</v>
      </c>
      <c r="H79" s="47">
        <v>1012.35201439</v>
      </c>
      <c r="I79" s="47">
        <v>305.87985366999999</v>
      </c>
      <c r="J79" s="47">
        <v>10197.35020868</v>
      </c>
      <c r="K79" s="47">
        <v>7781.8109192299999</v>
      </c>
      <c r="L79" s="47">
        <v>2372.2040662099998</v>
      </c>
      <c r="M79" s="47">
        <v>43.335223239999998</v>
      </c>
      <c r="N79" s="47"/>
      <c r="O79" s="47"/>
      <c r="P79" s="47"/>
      <c r="Q79" s="47"/>
    </row>
    <row r="80" spans="1:17" hidden="1" outlineLevel="1" collapsed="1">
      <c r="A80" s="15">
        <v>42644</v>
      </c>
      <c r="B80" s="47">
        <v>15147.1009997</v>
      </c>
      <c r="C80" s="47">
        <f t="shared" ref="C80" si="38">G80+K80</f>
        <v>11282.393223750001</v>
      </c>
      <c r="D80" s="47">
        <f t="shared" ref="D80" si="39">H80+L80</f>
        <v>3517.1727504999999</v>
      </c>
      <c r="E80" s="47">
        <f t="shared" ref="E80" si="40">I80+M80</f>
        <v>347.53502544999998</v>
      </c>
      <c r="F80" s="47">
        <v>4919.9029679900004</v>
      </c>
      <c r="G80" s="47">
        <v>3552.4538866299999</v>
      </c>
      <c r="H80" s="47">
        <v>1062.26797545</v>
      </c>
      <c r="I80" s="47">
        <v>305.18110590999999</v>
      </c>
      <c r="J80" s="47">
        <v>10227.198031710001</v>
      </c>
      <c r="K80" s="47">
        <v>7729.9393371200003</v>
      </c>
      <c r="L80" s="47">
        <v>2454.9047750499999</v>
      </c>
      <c r="M80" s="47">
        <v>42.35391954</v>
      </c>
      <c r="N80" s="47"/>
      <c r="O80" s="47"/>
      <c r="P80" s="47"/>
      <c r="Q80" s="47"/>
    </row>
    <row r="81" spans="1:17" hidden="1" outlineLevel="1" collapsed="1">
      <c r="A81" s="15">
        <v>42675</v>
      </c>
      <c r="B81" s="47">
        <v>15356.561021949999</v>
      </c>
      <c r="C81" s="47">
        <f t="shared" ref="C81" si="41">G81+K81</f>
        <v>11686.04944809</v>
      </c>
      <c r="D81" s="47">
        <f t="shared" ref="D81" si="42">H81+L81</f>
        <v>3325.1804808200004</v>
      </c>
      <c r="E81" s="47">
        <f t="shared" ref="E81" si="43">I81+M81</f>
        <v>345.33109303999998</v>
      </c>
      <c r="F81" s="47">
        <v>5065.9419742</v>
      </c>
      <c r="G81" s="47">
        <v>3866.8985307500002</v>
      </c>
      <c r="H81" s="47">
        <v>895.63054459</v>
      </c>
      <c r="I81" s="47">
        <v>303.41289885999998</v>
      </c>
      <c r="J81" s="47">
        <v>10290.61904775</v>
      </c>
      <c r="K81" s="47">
        <v>7819.15091734</v>
      </c>
      <c r="L81" s="47">
        <v>2429.5499362300002</v>
      </c>
      <c r="M81" s="47">
        <v>41.91819418</v>
      </c>
      <c r="N81" s="47"/>
      <c r="O81" s="47"/>
      <c r="P81" s="47"/>
      <c r="Q81" s="47"/>
    </row>
    <row r="82" spans="1:17" hidden="1" outlineLevel="1" collapsed="1">
      <c r="A82" s="15">
        <v>42705</v>
      </c>
      <c r="B82" s="47">
        <v>15778.7059037</v>
      </c>
      <c r="C82" s="47">
        <f t="shared" ref="C82" si="44">G82+K82</f>
        <v>11942.574913799999</v>
      </c>
      <c r="D82" s="47">
        <f t="shared" ref="D82" si="45">H82+L82</f>
        <v>3058.2100294100001</v>
      </c>
      <c r="E82" s="47">
        <f t="shared" ref="E82" si="46">I82+M82</f>
        <v>777.92096048999997</v>
      </c>
      <c r="F82" s="47">
        <v>4991.5388423000004</v>
      </c>
      <c r="G82" s="47">
        <v>3754.4647873099998</v>
      </c>
      <c r="H82" s="47">
        <v>923.44256884000004</v>
      </c>
      <c r="I82" s="47">
        <v>313.63148615</v>
      </c>
      <c r="J82" s="47">
        <v>10787.1670614</v>
      </c>
      <c r="K82" s="47">
        <v>8188.1101264899999</v>
      </c>
      <c r="L82" s="47">
        <v>2134.7674605699999</v>
      </c>
      <c r="M82" s="47">
        <v>464.28947434000003</v>
      </c>
      <c r="N82" s="47"/>
      <c r="O82" s="47"/>
      <c r="P82" s="47"/>
      <c r="Q82" s="47"/>
    </row>
    <row r="83" spans="1:17" hidden="1" outlineLevel="1" collapsed="1">
      <c r="A83" s="15">
        <v>42736</v>
      </c>
      <c r="B83" s="47">
        <v>16020.550980280001</v>
      </c>
      <c r="C83" s="47">
        <f t="shared" ref="C83" si="47">G83+K83</f>
        <v>12157.448417579999</v>
      </c>
      <c r="D83" s="47">
        <f t="shared" ref="D83" si="48">H83+L83</f>
        <v>3078.6676277300003</v>
      </c>
      <c r="E83" s="47">
        <f t="shared" ref="E83" si="49">I83+M83</f>
        <v>784.43493496999997</v>
      </c>
      <c r="F83" s="47">
        <v>5112.35903194</v>
      </c>
      <c r="G83" s="47">
        <v>3878.95030886</v>
      </c>
      <c r="H83" s="47">
        <v>912.51428062000002</v>
      </c>
      <c r="I83" s="47">
        <v>320.89444245999999</v>
      </c>
      <c r="J83" s="47">
        <v>10908.19194834</v>
      </c>
      <c r="K83" s="47">
        <v>8278.4981087199994</v>
      </c>
      <c r="L83" s="47">
        <v>2166.1533471100001</v>
      </c>
      <c r="M83" s="47">
        <v>463.54049250999998</v>
      </c>
      <c r="N83" s="47"/>
      <c r="O83" s="47"/>
      <c r="P83" s="47"/>
      <c r="Q83" s="47"/>
    </row>
    <row r="84" spans="1:17" hidden="1" outlineLevel="1" collapsed="1">
      <c r="A84" s="15">
        <v>42767</v>
      </c>
      <c r="B84" s="47">
        <v>15918.28411545</v>
      </c>
      <c r="C84" s="47">
        <f t="shared" ref="C84" si="50">G84+K84</f>
        <v>12075.425167220001</v>
      </c>
      <c r="D84" s="47">
        <f t="shared" ref="D84" si="51">H84+L84</f>
        <v>3042.6162094300003</v>
      </c>
      <c r="E84" s="47">
        <f t="shared" ref="E84" si="52">I84+M84</f>
        <v>800.2427388000001</v>
      </c>
      <c r="F84" s="47">
        <v>5040.4089092599997</v>
      </c>
      <c r="G84" s="47">
        <v>3821.1654490999999</v>
      </c>
      <c r="H84" s="47">
        <v>879.48925421000001</v>
      </c>
      <c r="I84" s="47">
        <v>339.75420595000003</v>
      </c>
      <c r="J84" s="47">
        <v>10877.87520619</v>
      </c>
      <c r="K84" s="47">
        <v>8254.2597181199999</v>
      </c>
      <c r="L84" s="47">
        <v>2163.1269552200001</v>
      </c>
      <c r="M84" s="47">
        <v>460.48853285000001</v>
      </c>
      <c r="N84" s="47"/>
      <c r="O84" s="47"/>
      <c r="P84" s="47"/>
      <c r="Q84" s="47"/>
    </row>
    <row r="85" spans="1:17" hidden="1" outlineLevel="1" collapsed="1">
      <c r="A85" s="15">
        <v>42795</v>
      </c>
      <c r="B85" s="47">
        <v>16315.70685393</v>
      </c>
      <c r="C85" s="47">
        <f t="shared" ref="C85" si="53">G85+K85</f>
        <v>12071.660890629999</v>
      </c>
      <c r="D85" s="47">
        <f t="shared" ref="D85" si="54">H85+L85</f>
        <v>3440.4544913500004</v>
      </c>
      <c r="E85" s="47">
        <f t="shared" ref="E85" si="55">I85+M85</f>
        <v>803.59147194999991</v>
      </c>
      <c r="F85" s="47">
        <v>5076.1525901900004</v>
      </c>
      <c r="G85" s="47">
        <v>3850.02404329</v>
      </c>
      <c r="H85" s="47">
        <v>881.63645122000003</v>
      </c>
      <c r="I85" s="47">
        <v>344.49209567999998</v>
      </c>
      <c r="J85" s="47">
        <v>11239.554263739999</v>
      </c>
      <c r="K85" s="47">
        <v>8221.6368473399998</v>
      </c>
      <c r="L85" s="47">
        <v>2558.8180401300001</v>
      </c>
      <c r="M85" s="47">
        <v>459.09937626999999</v>
      </c>
      <c r="N85" s="47"/>
      <c r="O85" s="47"/>
      <c r="P85" s="47"/>
      <c r="Q85" s="47"/>
    </row>
    <row r="86" spans="1:17" hidden="1" outlineLevel="1" collapsed="1">
      <c r="A86" s="15">
        <v>42826</v>
      </c>
      <c r="B86" s="47">
        <v>16176.64109433</v>
      </c>
      <c r="C86" s="47">
        <f t="shared" ref="C86" si="56">G86+K86</f>
        <v>11452.384544100001</v>
      </c>
      <c r="D86" s="47">
        <f t="shared" ref="D86" si="57">H86+L86</f>
        <v>3973.7903545099998</v>
      </c>
      <c r="E86" s="47">
        <f t="shared" ref="E86" si="58">I86+M86</f>
        <v>750.46619571999997</v>
      </c>
      <c r="F86" s="47">
        <v>5026.2428988600004</v>
      </c>
      <c r="G86" s="47">
        <v>3786.0691537100001</v>
      </c>
      <c r="H86" s="47">
        <v>941.69645585000001</v>
      </c>
      <c r="I86" s="47">
        <v>298.4772893</v>
      </c>
      <c r="J86" s="47">
        <v>11150.398195469999</v>
      </c>
      <c r="K86" s="47">
        <v>7666.3153903900002</v>
      </c>
      <c r="L86" s="47">
        <v>3032.0938986599999</v>
      </c>
      <c r="M86" s="47">
        <v>451.98890641999998</v>
      </c>
      <c r="N86" s="47"/>
      <c r="O86" s="47"/>
      <c r="P86" s="47"/>
      <c r="Q86" s="47"/>
    </row>
    <row r="87" spans="1:17" hidden="1" outlineLevel="1" collapsed="1">
      <c r="A87" s="15">
        <v>42856</v>
      </c>
      <c r="B87" s="47">
        <v>16113.886938739999</v>
      </c>
      <c r="C87" s="47">
        <f t="shared" ref="C87" si="59">G87+K87</f>
        <v>11405.97698071</v>
      </c>
      <c r="D87" s="47">
        <f t="shared" ref="D87" si="60">H87+L87</f>
        <v>3964.18995903</v>
      </c>
      <c r="E87" s="47">
        <f t="shared" ref="E87" si="61">I87+M87</f>
        <v>743.71999900000003</v>
      </c>
      <c r="F87" s="47">
        <v>4994.5431745400001</v>
      </c>
      <c r="G87" s="47">
        <v>3700.4257611600001</v>
      </c>
      <c r="H87" s="47">
        <v>999.32096698999999</v>
      </c>
      <c r="I87" s="47">
        <v>294.79644639000003</v>
      </c>
      <c r="J87" s="47">
        <v>11119.343764200001</v>
      </c>
      <c r="K87" s="47">
        <v>7705.5512195499996</v>
      </c>
      <c r="L87" s="47">
        <v>2964.8689920400002</v>
      </c>
      <c r="M87" s="47">
        <v>448.92355261</v>
      </c>
      <c r="N87" s="47"/>
      <c r="O87" s="47"/>
      <c r="P87" s="47"/>
      <c r="Q87" s="47"/>
    </row>
    <row r="88" spans="1:17" hidden="1" outlineLevel="1" collapsed="1">
      <c r="A88" s="15">
        <v>42887</v>
      </c>
      <c r="B88" s="47">
        <v>16063.66457447</v>
      </c>
      <c r="C88" s="47">
        <f t="shared" ref="C88" si="62">G88+K88</f>
        <v>11431.76632508</v>
      </c>
      <c r="D88" s="47">
        <f t="shared" ref="D88" si="63">H88+L88</f>
        <v>3893.0272273999999</v>
      </c>
      <c r="E88" s="47">
        <f t="shared" ref="E88" si="64">I88+M88</f>
        <v>738.87102199000003</v>
      </c>
      <c r="F88" s="47">
        <v>5114.3341108200002</v>
      </c>
      <c r="G88" s="47">
        <v>3778.2052162800001</v>
      </c>
      <c r="H88" s="47">
        <v>1041.41063364</v>
      </c>
      <c r="I88" s="47">
        <v>294.71826090000002</v>
      </c>
      <c r="J88" s="47">
        <v>10949.33046365</v>
      </c>
      <c r="K88" s="47">
        <v>7653.5611087999996</v>
      </c>
      <c r="L88" s="47">
        <v>2851.6165937599999</v>
      </c>
      <c r="M88" s="47">
        <v>444.15276109000001</v>
      </c>
      <c r="N88" s="47"/>
      <c r="O88" s="47"/>
      <c r="P88" s="47"/>
      <c r="Q88" s="47"/>
    </row>
    <row r="89" spans="1:17" hidden="1" outlineLevel="1" collapsed="1">
      <c r="A89" s="15">
        <v>42917</v>
      </c>
      <c r="B89" s="47">
        <v>16096.808086479999</v>
      </c>
      <c r="C89" s="47">
        <f t="shared" ref="C89" si="65">G89+K89</f>
        <v>11521.659005039999</v>
      </c>
      <c r="D89" s="47">
        <f t="shared" ref="D89" si="66">H89+L89</f>
        <v>3842.2550905199996</v>
      </c>
      <c r="E89" s="47">
        <f t="shared" ref="E89" si="67">I89+M89</f>
        <v>732.89399091999996</v>
      </c>
      <c r="F89" s="47">
        <v>5150.2862601300003</v>
      </c>
      <c r="G89" s="47">
        <v>3817.1663555099999</v>
      </c>
      <c r="H89" s="47">
        <v>1041.5552645</v>
      </c>
      <c r="I89" s="47">
        <v>291.56464011999998</v>
      </c>
      <c r="J89" s="47">
        <v>10946.521826349999</v>
      </c>
      <c r="K89" s="47">
        <v>7704.4926495299997</v>
      </c>
      <c r="L89" s="47">
        <v>2800.6998260199998</v>
      </c>
      <c r="M89" s="47">
        <v>441.32935079999999</v>
      </c>
      <c r="N89" s="47"/>
      <c r="O89" s="47"/>
      <c r="P89" s="47"/>
      <c r="Q89" s="47"/>
    </row>
    <row r="90" spans="1:17" hidden="1" outlineLevel="1" collapsed="1">
      <c r="A90" s="15">
        <v>42948</v>
      </c>
      <c r="B90" s="47">
        <v>16107.195990579999</v>
      </c>
      <c r="C90" s="47">
        <f t="shared" ref="C90" si="68">G90+K90</f>
        <v>11599.957720170001</v>
      </c>
      <c r="D90" s="47">
        <f t="shared" ref="D90" si="69">H90+L90</f>
        <v>3778.1851922599999</v>
      </c>
      <c r="E90" s="47">
        <f t="shared" ref="E90" si="70">I90+M90</f>
        <v>729.05307814999992</v>
      </c>
      <c r="F90" s="47">
        <v>5423.4017470400004</v>
      </c>
      <c r="G90" s="47">
        <v>4019.06391618</v>
      </c>
      <c r="H90" s="47">
        <v>1110.7081146999999</v>
      </c>
      <c r="I90" s="47">
        <v>293.62971615999999</v>
      </c>
      <c r="J90" s="47">
        <v>10683.79424354</v>
      </c>
      <c r="K90" s="47">
        <v>7580.8938039900004</v>
      </c>
      <c r="L90" s="47">
        <v>2667.47707756</v>
      </c>
      <c r="M90" s="47">
        <v>435.42336198999999</v>
      </c>
      <c r="N90" s="47"/>
      <c r="O90" s="47"/>
      <c r="P90" s="47"/>
      <c r="Q90" s="47"/>
    </row>
    <row r="91" spans="1:17" hidden="1" outlineLevel="1" collapsed="1">
      <c r="A91" s="15">
        <v>42979</v>
      </c>
      <c r="B91" s="47">
        <v>16573.710963279998</v>
      </c>
      <c r="C91" s="47">
        <f t="shared" ref="C91" si="71">G91+K91</f>
        <v>11998.994599829999</v>
      </c>
      <c r="D91" s="47">
        <f t="shared" ref="D91" si="72">H91+L91</f>
        <v>3198.39241124</v>
      </c>
      <c r="E91" s="47">
        <f t="shared" ref="E91" si="73">I91+M91</f>
        <v>1376.3239522100002</v>
      </c>
      <c r="F91" s="47">
        <v>5632.3832650599998</v>
      </c>
      <c r="G91" s="47">
        <v>4176.4104053199999</v>
      </c>
      <c r="H91" s="47">
        <v>1154.13861688</v>
      </c>
      <c r="I91" s="47">
        <v>301.83424286000002</v>
      </c>
      <c r="J91" s="47">
        <v>10941.32769822</v>
      </c>
      <c r="K91" s="47">
        <v>7822.5841945100001</v>
      </c>
      <c r="L91" s="47">
        <v>2044.25379436</v>
      </c>
      <c r="M91" s="47">
        <v>1074.4897093500001</v>
      </c>
      <c r="N91" s="47"/>
      <c r="O91" s="47"/>
      <c r="P91" s="47"/>
      <c r="Q91" s="47"/>
    </row>
    <row r="92" spans="1:17" hidden="1" outlineLevel="1" collapsed="1">
      <c r="A92" s="15">
        <v>43009</v>
      </c>
      <c r="B92" s="47">
        <v>16838.038130510002</v>
      </c>
      <c r="C92" s="47">
        <f t="shared" ref="C92" si="74">G92+K92</f>
        <v>12266.20032822</v>
      </c>
      <c r="D92" s="47">
        <f t="shared" ref="D92" si="75">H92+L92</f>
        <v>3179.72990966</v>
      </c>
      <c r="E92" s="47">
        <f t="shared" ref="E92" si="76">I92+M92</f>
        <v>1392.1078926299999</v>
      </c>
      <c r="F92" s="47">
        <v>5596.0635365400003</v>
      </c>
      <c r="G92" s="47">
        <v>4185.2696085600001</v>
      </c>
      <c r="H92" s="47">
        <v>1107.9454880000001</v>
      </c>
      <c r="I92" s="47">
        <v>302.84843998000002</v>
      </c>
      <c r="J92" s="47">
        <v>11241.974593970001</v>
      </c>
      <c r="K92" s="47">
        <v>8080.9307196600002</v>
      </c>
      <c r="L92" s="47">
        <v>2071.7844216600001</v>
      </c>
      <c r="M92" s="47">
        <v>1089.25945265</v>
      </c>
      <c r="N92" s="47"/>
      <c r="O92" s="47"/>
      <c r="P92" s="47"/>
      <c r="Q92" s="47"/>
    </row>
    <row r="93" spans="1:17" hidden="1" outlineLevel="1" collapsed="1">
      <c r="A93" s="15">
        <v>43040</v>
      </c>
      <c r="B93" s="47">
        <v>16897.802255430001</v>
      </c>
      <c r="C93" s="47">
        <f t="shared" ref="C93" si="77">G93+K93</f>
        <v>12340.266115260001</v>
      </c>
      <c r="D93" s="47">
        <f t="shared" ref="D93" si="78">H93+L93</f>
        <v>3169.51914102</v>
      </c>
      <c r="E93" s="47">
        <f t="shared" ref="E93" si="79">I93+M93</f>
        <v>1388.0169991500002</v>
      </c>
      <c r="F93" s="47">
        <v>5611.2971103700002</v>
      </c>
      <c r="G93" s="47">
        <v>4228.4856810199999</v>
      </c>
      <c r="H93" s="47">
        <v>1090.29578378</v>
      </c>
      <c r="I93" s="47">
        <v>292.51564557</v>
      </c>
      <c r="J93" s="47">
        <v>11286.50514506</v>
      </c>
      <c r="K93" s="47">
        <v>8111.7804342400004</v>
      </c>
      <c r="L93" s="47">
        <v>2079.22335724</v>
      </c>
      <c r="M93" s="47">
        <v>1095.5013535800001</v>
      </c>
      <c r="N93" s="47"/>
      <c r="O93" s="47"/>
      <c r="P93" s="47"/>
      <c r="Q93" s="47"/>
    </row>
    <row r="94" spans="1:17" hidden="1" outlineLevel="1" collapsed="1">
      <c r="A94" s="15">
        <v>43070</v>
      </c>
      <c r="B94" s="47">
        <v>17568.652144119998</v>
      </c>
      <c r="C94" s="47">
        <f t="shared" ref="C94" si="80">G94+K94</f>
        <v>11891.496150179999</v>
      </c>
      <c r="D94" s="47">
        <f t="shared" ref="D94" si="81">H94+L94</f>
        <v>3693.32006069</v>
      </c>
      <c r="E94" s="47">
        <f t="shared" ref="E94" si="82">I94+M94</f>
        <v>1983.8359332499999</v>
      </c>
      <c r="F94" s="47">
        <v>5763.4559766700004</v>
      </c>
      <c r="G94" s="47">
        <v>4072.7996746700001</v>
      </c>
      <c r="H94" s="47">
        <v>1400.16911577</v>
      </c>
      <c r="I94" s="47">
        <v>290.48718623000002</v>
      </c>
      <c r="J94" s="47">
        <v>11805.19616745</v>
      </c>
      <c r="K94" s="47">
        <v>7818.6964755099998</v>
      </c>
      <c r="L94" s="47">
        <v>2293.1509449199998</v>
      </c>
      <c r="M94" s="47">
        <v>1693.34874702</v>
      </c>
      <c r="N94" s="47"/>
      <c r="O94" s="47"/>
      <c r="P94" s="47"/>
      <c r="Q94" s="47"/>
    </row>
    <row r="95" spans="1:17" hidden="1" outlineLevel="1" collapsed="1">
      <c r="A95" s="15">
        <v>43101</v>
      </c>
      <c r="B95" s="47">
        <v>18625.12008941</v>
      </c>
      <c r="C95" s="47">
        <f t="shared" ref="C95" si="83">G95+K95</f>
        <v>13267.766810110001</v>
      </c>
      <c r="D95" s="47">
        <f t="shared" ref="D95" si="84">H95+L95</f>
        <v>3941.4562749699999</v>
      </c>
      <c r="E95" s="47">
        <f t="shared" ref="E95" si="85">I95+M95</f>
        <v>1415.8970043300001</v>
      </c>
      <c r="F95" s="47">
        <v>6054.0624876499996</v>
      </c>
      <c r="G95" s="47">
        <v>4339.83276836</v>
      </c>
      <c r="H95" s="47">
        <v>1399.21366883</v>
      </c>
      <c r="I95" s="47">
        <v>315.01605045999997</v>
      </c>
      <c r="J95" s="47">
        <v>12571.05760176</v>
      </c>
      <c r="K95" s="47">
        <v>8927.9340417500007</v>
      </c>
      <c r="L95" s="47">
        <v>2542.2426061400001</v>
      </c>
      <c r="M95" s="47">
        <v>1100.88095387</v>
      </c>
      <c r="N95" s="47"/>
      <c r="O95" s="47"/>
      <c r="P95" s="47"/>
      <c r="Q95" s="47"/>
    </row>
    <row r="96" spans="1:17" hidden="1" outlineLevel="1" collapsed="1">
      <c r="A96" s="15">
        <v>43132</v>
      </c>
      <c r="B96" s="47">
        <v>18637.970868730001</v>
      </c>
      <c r="C96" s="47">
        <f t="shared" ref="C96" si="86">G96+K96</f>
        <v>13272.35956347</v>
      </c>
      <c r="D96" s="47">
        <f t="shared" ref="D96" si="87">H96+L96</f>
        <v>3899.6530031499997</v>
      </c>
      <c r="E96" s="47">
        <f t="shared" ref="E96" si="88">I96+M96</f>
        <v>1465.95830211</v>
      </c>
      <c r="F96" s="47">
        <v>6414.5146075399998</v>
      </c>
      <c r="G96" s="47">
        <v>4601.0834161800003</v>
      </c>
      <c r="H96" s="47">
        <v>1488.2559629499999</v>
      </c>
      <c r="I96" s="47">
        <v>325.17522840999999</v>
      </c>
      <c r="J96" s="47">
        <v>12223.45626119</v>
      </c>
      <c r="K96" s="47">
        <v>8671.2761472900002</v>
      </c>
      <c r="L96" s="47">
        <v>2411.3970402</v>
      </c>
      <c r="M96" s="47">
        <v>1140.7830736999999</v>
      </c>
      <c r="N96" s="47"/>
      <c r="O96" s="47"/>
      <c r="P96" s="47"/>
      <c r="Q96" s="47"/>
    </row>
    <row r="97" spans="1:17" hidden="1" outlineLevel="1" collapsed="1">
      <c r="A97" s="15">
        <v>43160</v>
      </c>
      <c r="B97" s="47">
        <v>16955.552611489999</v>
      </c>
      <c r="C97" s="47">
        <f t="shared" ref="C97" si="89">G97+K97</f>
        <v>12594.38946633</v>
      </c>
      <c r="D97" s="47">
        <f t="shared" ref="D97" si="90">H97+L97</f>
        <v>3506.3855420999998</v>
      </c>
      <c r="E97" s="47">
        <f t="shared" ref="E97" si="91">I97+M97</f>
        <v>854.77760305999993</v>
      </c>
      <c r="F97" s="47">
        <v>6327.0212067800003</v>
      </c>
      <c r="G97" s="47">
        <v>4190.26653979</v>
      </c>
      <c r="H97" s="47">
        <v>1380.2258069100001</v>
      </c>
      <c r="I97" s="47">
        <v>756.52886007999996</v>
      </c>
      <c r="J97" s="47">
        <v>10628.53140471</v>
      </c>
      <c r="K97" s="47">
        <v>8404.1229265399998</v>
      </c>
      <c r="L97" s="47">
        <v>2126.15973519</v>
      </c>
      <c r="M97" s="47">
        <v>98.248742980000003</v>
      </c>
      <c r="N97" s="47"/>
      <c r="O97" s="47"/>
      <c r="P97" s="47"/>
      <c r="Q97" s="47"/>
    </row>
    <row r="98" spans="1:17" hidden="1" outlineLevel="1" collapsed="1">
      <c r="A98" s="15">
        <v>43191</v>
      </c>
      <c r="B98" s="47">
        <v>17449.992058150001</v>
      </c>
      <c r="C98" s="47">
        <f t="shared" ref="C98" si="92">G98+K98</f>
        <v>13109.939905929999</v>
      </c>
      <c r="D98" s="47">
        <f t="shared" ref="D98" si="93">H98+L98</f>
        <v>3255.0179401699997</v>
      </c>
      <c r="E98" s="47">
        <f t="shared" ref="E98" si="94">I98+M98</f>
        <v>1085.03421205</v>
      </c>
      <c r="F98" s="47">
        <v>6478.57890572</v>
      </c>
      <c r="G98" s="47">
        <v>4311.8894372699997</v>
      </c>
      <c r="H98" s="47">
        <v>1410.13628743</v>
      </c>
      <c r="I98" s="47">
        <v>756.55318102000001</v>
      </c>
      <c r="J98" s="47">
        <v>10971.413152429999</v>
      </c>
      <c r="K98" s="47">
        <v>8798.0504686599998</v>
      </c>
      <c r="L98" s="47">
        <v>1844.8816527399999</v>
      </c>
      <c r="M98" s="47">
        <v>328.48103103</v>
      </c>
      <c r="N98" s="47"/>
      <c r="O98" s="47"/>
      <c r="P98" s="47"/>
      <c r="Q98" s="47"/>
    </row>
    <row r="99" spans="1:17" hidden="1" outlineLevel="1" collapsed="1">
      <c r="A99" s="15">
        <v>43221</v>
      </c>
      <c r="B99" s="47">
        <v>17416.726023859999</v>
      </c>
      <c r="C99" s="47">
        <f t="shared" ref="C99" si="95">G99+K99</f>
        <v>12937.455444570001</v>
      </c>
      <c r="D99" s="47">
        <f t="shared" ref="D99" si="96">H99+L99</f>
        <v>3406.7286836599997</v>
      </c>
      <c r="E99" s="47">
        <f t="shared" ref="E99" si="97">I99+M99</f>
        <v>1072.54189563</v>
      </c>
      <c r="F99" s="47">
        <v>6589.7799698099998</v>
      </c>
      <c r="G99" s="47">
        <v>4308.45511781</v>
      </c>
      <c r="H99" s="47">
        <v>1523.51980007</v>
      </c>
      <c r="I99" s="47">
        <v>757.80505192999999</v>
      </c>
      <c r="J99" s="47">
        <v>10826.94605405</v>
      </c>
      <c r="K99" s="47">
        <v>8629.0003267600005</v>
      </c>
      <c r="L99" s="47">
        <v>1883.2088835899999</v>
      </c>
      <c r="M99" s="47">
        <v>314.73684370000001</v>
      </c>
      <c r="N99" s="47"/>
      <c r="O99" s="47"/>
      <c r="P99" s="47"/>
      <c r="Q99" s="47"/>
    </row>
    <row r="100" spans="1:17" hidden="1" outlineLevel="1" collapsed="1">
      <c r="A100" s="15">
        <v>43252</v>
      </c>
      <c r="B100" s="47">
        <v>17459.562096630001</v>
      </c>
      <c r="C100" s="47">
        <f t="shared" ref="C100" si="98">G100+K100</f>
        <v>12928.990627300002</v>
      </c>
      <c r="D100" s="47">
        <f t="shared" ref="D100" si="99">H100+L100</f>
        <v>3454.4160683300001</v>
      </c>
      <c r="E100" s="47">
        <f t="shared" ref="E100" si="100">I100+M100</f>
        <v>1076.155401</v>
      </c>
      <c r="F100" s="47">
        <v>6725.0300583999997</v>
      </c>
      <c r="G100" s="47">
        <v>4354.6126037200002</v>
      </c>
      <c r="H100" s="47">
        <v>1610.6539506300001</v>
      </c>
      <c r="I100" s="47">
        <v>759.76350405000005</v>
      </c>
      <c r="J100" s="47">
        <v>10734.53203823</v>
      </c>
      <c r="K100" s="47">
        <v>8574.3780235800004</v>
      </c>
      <c r="L100" s="47">
        <v>1843.7621177000001</v>
      </c>
      <c r="M100" s="47">
        <v>316.39189694999999</v>
      </c>
      <c r="N100" s="47"/>
      <c r="O100" s="47"/>
      <c r="P100" s="47"/>
      <c r="Q100" s="47"/>
    </row>
    <row r="101" spans="1:17" hidden="1" outlineLevel="1" collapsed="1">
      <c r="A101" s="15">
        <v>43282</v>
      </c>
      <c r="B101" s="47">
        <v>18141.05791553</v>
      </c>
      <c r="C101" s="47">
        <f t="shared" ref="C101" si="101">G101+K101</f>
        <v>13324.202436610001</v>
      </c>
      <c r="D101" s="47">
        <f t="shared" ref="D101" si="102">H101+L101</f>
        <v>3638.5631165899999</v>
      </c>
      <c r="E101" s="47">
        <f t="shared" ref="E101" si="103">I101+M101</f>
        <v>1178.2923623300001</v>
      </c>
      <c r="F101" s="47">
        <v>6790.3805871200002</v>
      </c>
      <c r="G101" s="47">
        <v>4305.4690919699997</v>
      </c>
      <c r="H101" s="47">
        <v>1724.02459866</v>
      </c>
      <c r="I101" s="47">
        <v>760.88689649000003</v>
      </c>
      <c r="J101" s="47">
        <v>11350.67732841</v>
      </c>
      <c r="K101" s="47">
        <v>9018.7333446400007</v>
      </c>
      <c r="L101" s="47">
        <v>1914.5385179299999</v>
      </c>
      <c r="M101" s="47">
        <v>417.40546583999998</v>
      </c>
      <c r="N101" s="47"/>
      <c r="O101" s="47"/>
      <c r="P101" s="47"/>
      <c r="Q101" s="47"/>
    </row>
    <row r="102" spans="1:17" hidden="1" outlineLevel="1" collapsed="1">
      <c r="A102" s="15">
        <v>43313</v>
      </c>
      <c r="B102" s="47">
        <v>18904.455248390001</v>
      </c>
      <c r="C102" s="47">
        <f t="shared" ref="C102" si="104">G102+K102</f>
        <v>13889.33254691</v>
      </c>
      <c r="D102" s="47">
        <f t="shared" ref="D102" si="105">H102+L102</f>
        <v>3808.5654185200001</v>
      </c>
      <c r="E102" s="47">
        <f t="shared" ref="E102" si="106">I102+M102</f>
        <v>1206.5572829600001</v>
      </c>
      <c r="F102" s="47">
        <v>7068.7379133900004</v>
      </c>
      <c r="G102" s="47">
        <v>4522.9631453000002</v>
      </c>
      <c r="H102" s="47">
        <v>1785.58318349</v>
      </c>
      <c r="I102" s="47">
        <v>760.19158460000006</v>
      </c>
      <c r="J102" s="47">
        <v>11835.717334999999</v>
      </c>
      <c r="K102" s="47">
        <v>9366.3694016099998</v>
      </c>
      <c r="L102" s="47">
        <v>2022.9822350300001</v>
      </c>
      <c r="M102" s="47">
        <v>446.36569836000001</v>
      </c>
      <c r="N102" s="47"/>
      <c r="O102" s="47"/>
      <c r="P102" s="47"/>
      <c r="Q102" s="47"/>
    </row>
    <row r="103" spans="1:17" hidden="1" outlineLevel="1" collapsed="1">
      <c r="A103" s="15">
        <v>43344</v>
      </c>
      <c r="B103" s="47">
        <v>19711.51757579</v>
      </c>
      <c r="C103" s="47">
        <f t="shared" ref="C103" si="107">G103+K103</f>
        <v>14372.026480839999</v>
      </c>
      <c r="D103" s="47">
        <f t="shared" ref="D103" si="108">H103+L103</f>
        <v>3850.5844124099999</v>
      </c>
      <c r="E103" s="47">
        <f t="shared" ref="E103" si="109">I103+M103</f>
        <v>1488.90668254</v>
      </c>
      <c r="F103" s="47">
        <v>7266.4740747599999</v>
      </c>
      <c r="G103" s="47">
        <v>4695.3069070299998</v>
      </c>
      <c r="H103" s="47">
        <v>1805.1856169</v>
      </c>
      <c r="I103" s="47">
        <v>765.98155082999995</v>
      </c>
      <c r="J103" s="47">
        <v>12445.043501030001</v>
      </c>
      <c r="K103" s="47">
        <v>9676.7195738099999</v>
      </c>
      <c r="L103" s="47">
        <v>2045.3987955099999</v>
      </c>
      <c r="M103" s="47">
        <v>722.92513170999996</v>
      </c>
      <c r="N103" s="47"/>
      <c r="O103" s="47"/>
      <c r="P103" s="47"/>
      <c r="Q103" s="47"/>
    </row>
    <row r="104" spans="1:17" hidden="1" outlineLevel="1" collapsed="1">
      <c r="A104" s="15">
        <v>43374</v>
      </c>
      <c r="B104" s="47">
        <v>19921.91647353</v>
      </c>
      <c r="C104" s="47">
        <f t="shared" ref="C104" si="110">G104+K104</f>
        <v>14542.05905992</v>
      </c>
      <c r="D104" s="47">
        <f t="shared" ref="D104" si="111">H104+L104</f>
        <v>3795.6443286700005</v>
      </c>
      <c r="E104" s="47">
        <f t="shared" ref="E104" si="112">I104+M104</f>
        <v>1584.21308494</v>
      </c>
      <c r="F104" s="47">
        <v>7188.3928537600004</v>
      </c>
      <c r="G104" s="47">
        <v>4674.8454191600003</v>
      </c>
      <c r="H104" s="47">
        <v>1738.5517495500001</v>
      </c>
      <c r="I104" s="47">
        <v>774.99568505000002</v>
      </c>
      <c r="J104" s="47">
        <v>12733.52361977</v>
      </c>
      <c r="K104" s="47">
        <v>9867.2136407599992</v>
      </c>
      <c r="L104" s="47">
        <v>2057.0925791200002</v>
      </c>
      <c r="M104" s="47">
        <v>809.21739989000002</v>
      </c>
      <c r="N104" s="47"/>
      <c r="O104" s="47"/>
      <c r="P104" s="47"/>
      <c r="Q104" s="47"/>
    </row>
    <row r="105" spans="1:17" hidden="1" outlineLevel="1" collapsed="1">
      <c r="A105" s="15">
        <v>43405</v>
      </c>
      <c r="B105" s="47">
        <v>18940.251558349999</v>
      </c>
      <c r="C105" s="47">
        <f t="shared" ref="C105" si="113">G105+K105</f>
        <v>13532.358082270001</v>
      </c>
      <c r="D105" s="47">
        <f t="shared" ref="D105" si="114">H105+L105</f>
        <v>3770.74811176</v>
      </c>
      <c r="E105" s="47">
        <f t="shared" ref="E105" si="115">I105+M105</f>
        <v>1637.14536432</v>
      </c>
      <c r="F105" s="47">
        <v>6037.6578349499996</v>
      </c>
      <c r="G105" s="47">
        <v>3533.3189248200001</v>
      </c>
      <c r="H105" s="47">
        <v>1722.95651894</v>
      </c>
      <c r="I105" s="47">
        <v>781.38239119000002</v>
      </c>
      <c r="J105" s="47">
        <v>12902.593723399999</v>
      </c>
      <c r="K105" s="47">
        <v>9999.0391574500009</v>
      </c>
      <c r="L105" s="47">
        <v>2047.79159282</v>
      </c>
      <c r="M105" s="47">
        <v>855.76297312999998</v>
      </c>
      <c r="N105" s="47"/>
      <c r="O105" s="47"/>
      <c r="P105" s="47"/>
      <c r="Q105" s="47"/>
    </row>
    <row r="106" spans="1:17" hidden="1" outlineLevel="1" collapsed="1">
      <c r="A106" s="15">
        <v>43435</v>
      </c>
      <c r="B106" s="47">
        <v>18677.929004950001</v>
      </c>
      <c r="C106" s="47">
        <f t="shared" ref="C106" si="116">G106+K106</f>
        <v>13231.71975023</v>
      </c>
      <c r="D106" s="47">
        <f t="shared" ref="D106" si="117">H106+L106</f>
        <v>3876.7842477899999</v>
      </c>
      <c r="E106" s="47">
        <f t="shared" ref="E106" si="118">I106+M106</f>
        <v>1569.4250069300001</v>
      </c>
      <c r="F106" s="47">
        <v>6001.4692933200004</v>
      </c>
      <c r="G106" s="47">
        <v>3380.1466587099999</v>
      </c>
      <c r="H106" s="47">
        <v>1891.2219692399999</v>
      </c>
      <c r="I106" s="47">
        <v>730.10066537</v>
      </c>
      <c r="J106" s="47">
        <v>12676.459711629999</v>
      </c>
      <c r="K106" s="47">
        <v>9851.5730915200002</v>
      </c>
      <c r="L106" s="47">
        <v>1985.56227855</v>
      </c>
      <c r="M106" s="47">
        <v>839.32434155999999</v>
      </c>
      <c r="N106" s="47"/>
      <c r="O106" s="47"/>
      <c r="P106" s="47"/>
      <c r="Q106" s="47"/>
    </row>
    <row r="107" spans="1:17" hidden="1" outlineLevel="1" collapsed="1">
      <c r="A107" s="15">
        <v>43466</v>
      </c>
      <c r="B107" s="47">
        <v>18800.346830449998</v>
      </c>
      <c r="C107" s="47">
        <f t="shared" ref="C107" si="119">G107+K107</f>
        <v>13177.47820517</v>
      </c>
      <c r="D107" s="47">
        <f t="shared" ref="D107" si="120">H107+L107</f>
        <v>4046.9097276399998</v>
      </c>
      <c r="E107" s="47">
        <f t="shared" ref="E107" si="121">I107+M107</f>
        <v>1575.95889764</v>
      </c>
      <c r="F107" s="47">
        <v>5790.1881960999999</v>
      </c>
      <c r="G107" s="47">
        <v>3179.2359947599998</v>
      </c>
      <c r="H107" s="47">
        <v>1874.28405944</v>
      </c>
      <c r="I107" s="47">
        <v>736.66814190000002</v>
      </c>
      <c r="J107" s="47">
        <v>13010.15863435</v>
      </c>
      <c r="K107" s="47">
        <v>9998.2422104100006</v>
      </c>
      <c r="L107" s="47">
        <v>2172.6256681999998</v>
      </c>
      <c r="M107" s="47">
        <v>839.29075574000001</v>
      </c>
      <c r="N107" s="47"/>
      <c r="O107" s="47"/>
      <c r="P107" s="47"/>
      <c r="Q107" s="47"/>
    </row>
    <row r="108" spans="1:17" hidden="1" outlineLevel="1" collapsed="1">
      <c r="A108" s="15">
        <v>43497</v>
      </c>
      <c r="B108" s="47">
        <v>18857.51270969</v>
      </c>
      <c r="C108" s="47">
        <f t="shared" ref="C108" si="122">G108+K108</f>
        <v>12973.82454693</v>
      </c>
      <c r="D108" s="47">
        <f t="shared" ref="D108" si="123">H108+L108</f>
        <v>4332.2261881100003</v>
      </c>
      <c r="E108" s="47">
        <f t="shared" ref="E108" si="124">I108+M108</f>
        <v>1551.46197465</v>
      </c>
      <c r="F108" s="47">
        <v>5873.6237137600001</v>
      </c>
      <c r="G108" s="47">
        <v>3129.5114853999999</v>
      </c>
      <c r="H108" s="47">
        <v>2004.45107317</v>
      </c>
      <c r="I108" s="47">
        <v>739.66115519000004</v>
      </c>
      <c r="J108" s="47">
        <v>12983.88899593</v>
      </c>
      <c r="K108" s="47">
        <v>9844.3130615299997</v>
      </c>
      <c r="L108" s="47">
        <v>2327.7751149400001</v>
      </c>
      <c r="M108" s="47">
        <v>811.80081945999996</v>
      </c>
      <c r="N108" s="47"/>
      <c r="O108" s="47"/>
      <c r="P108" s="47"/>
      <c r="Q108" s="47"/>
    </row>
    <row r="109" spans="1:17" hidden="1" outlineLevel="1" collapsed="1">
      <c r="A109" s="15">
        <v>43525</v>
      </c>
      <c r="B109" s="47">
        <v>19838.178863599998</v>
      </c>
      <c r="C109" s="47">
        <f t="shared" ref="C109" si="125">G109+K109</f>
        <v>13478.652081939999</v>
      </c>
      <c r="D109" s="47">
        <f t="shared" ref="D109" si="126">H109+L109</f>
        <v>5054.3318061999998</v>
      </c>
      <c r="E109" s="47">
        <f t="shared" ref="E109" si="127">I109+M109</f>
        <v>1305.19497546</v>
      </c>
      <c r="F109" s="47">
        <v>6032.6722292300001</v>
      </c>
      <c r="G109" s="47">
        <v>3214.33944905</v>
      </c>
      <c r="H109" s="47">
        <v>2319.3132244499998</v>
      </c>
      <c r="I109" s="47">
        <v>499.01955572999998</v>
      </c>
      <c r="J109" s="47">
        <v>13805.50663437</v>
      </c>
      <c r="K109" s="47">
        <v>10264.31263289</v>
      </c>
      <c r="L109" s="47">
        <v>2735.0185817500001</v>
      </c>
      <c r="M109" s="47">
        <v>806.17541973000004</v>
      </c>
      <c r="N109" s="47"/>
      <c r="O109" s="47"/>
      <c r="P109" s="47"/>
      <c r="Q109" s="47"/>
    </row>
    <row r="110" spans="1:17" hidden="1" outlineLevel="1" collapsed="1">
      <c r="A110" s="15">
        <v>43556</v>
      </c>
      <c r="B110" s="47">
        <v>20026.504290329998</v>
      </c>
      <c r="C110" s="47">
        <f t="shared" ref="C110" si="128">G110+K110</f>
        <v>13773.151425710001</v>
      </c>
      <c r="D110" s="47">
        <f t="shared" ref="D110" si="129">H110+L110</f>
        <v>4983.7076891500001</v>
      </c>
      <c r="E110" s="47">
        <f t="shared" ref="E110" si="130">I110+M110</f>
        <v>1269.6451754700001</v>
      </c>
      <c r="F110" s="47">
        <v>6366.4790884499998</v>
      </c>
      <c r="G110" s="47">
        <v>3541.3017335700001</v>
      </c>
      <c r="H110" s="47">
        <v>2326.9779767800001</v>
      </c>
      <c r="I110" s="47">
        <v>498.19937809999999</v>
      </c>
      <c r="J110" s="47">
        <v>13660.02520188</v>
      </c>
      <c r="K110" s="47">
        <v>10231.84969214</v>
      </c>
      <c r="L110" s="47">
        <v>2656.72971237</v>
      </c>
      <c r="M110" s="47">
        <v>771.44579737000004</v>
      </c>
      <c r="N110" s="47"/>
      <c r="O110" s="47"/>
      <c r="P110" s="47"/>
      <c r="Q110" s="47"/>
    </row>
    <row r="111" spans="1:17" hidden="1" outlineLevel="1" collapsed="1">
      <c r="A111" s="15">
        <v>43586</v>
      </c>
      <c r="B111" s="47">
        <v>20161.53367393</v>
      </c>
      <c r="C111" s="47">
        <f t="shared" ref="C111" si="131">G111+K111</f>
        <v>13998.942613309999</v>
      </c>
      <c r="D111" s="47">
        <f t="shared" ref="D111" si="132">H111+L111</f>
        <v>4903.0198647500001</v>
      </c>
      <c r="E111" s="47">
        <f t="shared" ref="E111" si="133">I111+M111</f>
        <v>1259.5711958699999</v>
      </c>
      <c r="F111" s="47">
        <v>6483.9016881099997</v>
      </c>
      <c r="G111" s="47">
        <v>3658.9631982000001</v>
      </c>
      <c r="H111" s="47">
        <v>2331.0208362499998</v>
      </c>
      <c r="I111" s="47">
        <v>493.91765365999998</v>
      </c>
      <c r="J111" s="47">
        <v>13677.63198582</v>
      </c>
      <c r="K111" s="47">
        <v>10339.97941511</v>
      </c>
      <c r="L111" s="47">
        <v>2571.9990284999999</v>
      </c>
      <c r="M111" s="47">
        <v>765.65354220999996</v>
      </c>
      <c r="N111" s="47"/>
      <c r="O111" s="47"/>
      <c r="P111" s="47"/>
      <c r="Q111" s="47"/>
    </row>
    <row r="112" spans="1:17" hidden="1" outlineLevel="1" collapsed="1">
      <c r="A112" s="15">
        <v>43617</v>
      </c>
      <c r="B112" s="47">
        <v>20277.791918359999</v>
      </c>
      <c r="C112" s="47">
        <f t="shared" ref="C112" si="134">G112+K112</f>
        <v>13771.875610900001</v>
      </c>
      <c r="D112" s="47">
        <f t="shared" ref="D112" si="135">H112+L112</f>
        <v>5012.4378411500002</v>
      </c>
      <c r="E112" s="47">
        <f t="shared" ref="E112" si="136">I112+M112</f>
        <v>1493.4784663099999</v>
      </c>
      <c r="F112" s="47">
        <v>6702.1554601400003</v>
      </c>
      <c r="G112" s="47">
        <v>3706.9899795900001</v>
      </c>
      <c r="H112" s="47">
        <v>2523.8256622099998</v>
      </c>
      <c r="I112" s="47">
        <v>471.33981834000002</v>
      </c>
      <c r="J112" s="47">
        <v>13575.63645822</v>
      </c>
      <c r="K112" s="47">
        <v>10064.88563131</v>
      </c>
      <c r="L112" s="47">
        <v>2488.6121789399999</v>
      </c>
      <c r="M112" s="47">
        <v>1022.13864797</v>
      </c>
      <c r="N112" s="47"/>
      <c r="O112" s="47"/>
      <c r="P112" s="47"/>
      <c r="Q112" s="47"/>
    </row>
    <row r="113" spans="1:17" hidden="1" outlineLevel="1" collapsed="1">
      <c r="A113" s="15">
        <v>43647</v>
      </c>
      <c r="B113" s="47">
        <v>18825.13565629</v>
      </c>
      <c r="C113" s="47">
        <f t="shared" ref="C113" si="137">G113+K113</f>
        <v>12647.56956933</v>
      </c>
      <c r="D113" s="47">
        <f t="shared" ref="D113" si="138">H113+L113</f>
        <v>4741.6578544799995</v>
      </c>
      <c r="E113" s="47">
        <f t="shared" ref="E113" si="139">I113+M113</f>
        <v>1435.9082324799999</v>
      </c>
      <c r="F113" s="47">
        <v>6136.5566511500001</v>
      </c>
      <c r="G113" s="47">
        <v>3270.8065496999998</v>
      </c>
      <c r="H113" s="47">
        <v>2394.3255772399998</v>
      </c>
      <c r="I113" s="47">
        <v>471.42452421000002</v>
      </c>
      <c r="J113" s="47">
        <v>12688.57900514</v>
      </c>
      <c r="K113" s="47">
        <v>9376.7630196299997</v>
      </c>
      <c r="L113" s="47">
        <v>2347.3322772400002</v>
      </c>
      <c r="M113" s="47">
        <v>964.48370826999997</v>
      </c>
      <c r="N113" s="47"/>
      <c r="O113" s="47"/>
      <c r="P113" s="47"/>
      <c r="Q113" s="47"/>
    </row>
    <row r="114" spans="1:17" hidden="1" outlineLevel="1" collapsed="1">
      <c r="A114" s="15">
        <v>43678</v>
      </c>
      <c r="B114" s="47">
        <v>18608.878945060002</v>
      </c>
      <c r="C114" s="47">
        <f t="shared" ref="C114" si="140">G114+K114</f>
        <v>12415.508819910001</v>
      </c>
      <c r="D114" s="47">
        <f t="shared" ref="D114" si="141">H114+L114</f>
        <v>4819.3918251699997</v>
      </c>
      <c r="E114" s="47">
        <f t="shared" ref="E114" si="142">I114+M114</f>
        <v>1373.97829998</v>
      </c>
      <c r="F114" s="47">
        <v>5992.0186633800004</v>
      </c>
      <c r="G114" s="47">
        <v>3127.8096008100001</v>
      </c>
      <c r="H114" s="47">
        <v>2406.4842763699999</v>
      </c>
      <c r="I114" s="47">
        <v>457.72478619999998</v>
      </c>
      <c r="J114" s="47">
        <v>12616.860281679999</v>
      </c>
      <c r="K114" s="47">
        <v>9287.6992191000008</v>
      </c>
      <c r="L114" s="47">
        <v>2412.9075487999999</v>
      </c>
      <c r="M114" s="47">
        <v>916.25351378000005</v>
      </c>
      <c r="N114" s="47"/>
      <c r="O114" s="47"/>
      <c r="P114" s="47"/>
      <c r="Q114" s="47"/>
    </row>
    <row r="115" spans="1:17" hidden="1" outlineLevel="1" collapsed="1">
      <c r="A115" s="15">
        <v>43709</v>
      </c>
      <c r="B115" s="47">
        <v>14569.28112693</v>
      </c>
      <c r="C115" s="47">
        <f t="shared" ref="C115" si="143">G115+K115</f>
        <v>8523.6412358899997</v>
      </c>
      <c r="D115" s="47">
        <f t="shared" ref="D115" si="144">H115+L115</f>
        <v>4733.88009616</v>
      </c>
      <c r="E115" s="47">
        <f t="shared" ref="E115" si="145">I115+M115</f>
        <v>1311.7597948800001</v>
      </c>
      <c r="F115" s="47">
        <v>5612.6844088999997</v>
      </c>
      <c r="G115" s="47">
        <v>2753.3420620900001</v>
      </c>
      <c r="H115" s="47">
        <v>2400.2074026400001</v>
      </c>
      <c r="I115" s="47">
        <v>459.13494416999998</v>
      </c>
      <c r="J115" s="47">
        <v>8956.5967180299995</v>
      </c>
      <c r="K115" s="47">
        <v>5770.2991738000001</v>
      </c>
      <c r="L115" s="47">
        <v>2333.6726935199999</v>
      </c>
      <c r="M115" s="47">
        <v>852.62485071000003</v>
      </c>
      <c r="N115" s="47"/>
      <c r="O115" s="47"/>
      <c r="P115" s="47"/>
      <c r="Q115" s="47"/>
    </row>
    <row r="116" spans="1:17" hidden="1" outlineLevel="1" collapsed="1">
      <c r="A116" s="15">
        <v>43739</v>
      </c>
      <c r="B116" s="47">
        <v>14707.22847158</v>
      </c>
      <c r="C116" s="47">
        <f t="shared" ref="C116" si="146">G116+K116</f>
        <v>8427.5526222400003</v>
      </c>
      <c r="D116" s="47">
        <f t="shared" ref="D116" si="147">H116+L116</f>
        <v>4800.81448043</v>
      </c>
      <c r="E116" s="47">
        <f t="shared" ref="E116" si="148">I116+M116</f>
        <v>1478.86136891</v>
      </c>
      <c r="F116" s="47">
        <v>5231.4697276999996</v>
      </c>
      <c r="G116" s="47">
        <v>2368.35459223</v>
      </c>
      <c r="H116" s="47">
        <v>2402.87185271</v>
      </c>
      <c r="I116" s="47">
        <v>460.24328276</v>
      </c>
      <c r="J116" s="47">
        <v>9475.7587438800001</v>
      </c>
      <c r="K116" s="47">
        <v>6059.1980300100004</v>
      </c>
      <c r="L116" s="47">
        <v>2397.94262772</v>
      </c>
      <c r="M116" s="47">
        <v>1018.61808615</v>
      </c>
      <c r="N116" s="47"/>
      <c r="O116" s="47"/>
      <c r="P116" s="47"/>
      <c r="Q116" s="47"/>
    </row>
    <row r="117" spans="1:17" hidden="1" outlineLevel="1" collapsed="1">
      <c r="A117" s="15">
        <v>43770</v>
      </c>
      <c r="B117" s="47">
        <v>14362.62688374</v>
      </c>
      <c r="C117" s="47">
        <f t="shared" ref="C117" si="149">G117+K117</f>
        <v>8271.8365326800013</v>
      </c>
      <c r="D117" s="47">
        <f t="shared" ref="D117" si="150">H117+L117</f>
        <v>4656.5531834199992</v>
      </c>
      <c r="E117" s="47">
        <f t="shared" ref="E117" si="151">I117+M117</f>
        <v>1434.2371676400001</v>
      </c>
      <c r="F117" s="47">
        <v>5287.6075660799997</v>
      </c>
      <c r="G117" s="47">
        <v>2496.4441776200001</v>
      </c>
      <c r="H117" s="47">
        <v>2324.8131163899998</v>
      </c>
      <c r="I117" s="47">
        <v>466.35027207000002</v>
      </c>
      <c r="J117" s="47">
        <v>9075.0193176600005</v>
      </c>
      <c r="K117" s="47">
        <v>5775.3923550600002</v>
      </c>
      <c r="L117" s="47">
        <v>2331.7400670299999</v>
      </c>
      <c r="M117" s="47">
        <v>967.88689556999998</v>
      </c>
      <c r="N117" s="47"/>
      <c r="O117" s="47"/>
      <c r="P117" s="47"/>
      <c r="Q117" s="47"/>
    </row>
    <row r="118" spans="1:17" hidden="1" outlineLevel="1" collapsed="1">
      <c r="A118" s="15">
        <v>43800</v>
      </c>
      <c r="B118" s="47">
        <v>14509.28261217</v>
      </c>
      <c r="C118" s="47">
        <f t="shared" ref="C118" si="152">G118+K118</f>
        <v>8663.8057567699998</v>
      </c>
      <c r="D118" s="47">
        <f t="shared" ref="D118" si="153">H118+L118</f>
        <v>4503.5600734300006</v>
      </c>
      <c r="E118" s="47">
        <f t="shared" ref="E118" si="154">I118+M118</f>
        <v>1341.9167819700001</v>
      </c>
      <c r="F118" s="47">
        <v>5438.40920276</v>
      </c>
      <c r="G118" s="47">
        <v>2882.4551167099999</v>
      </c>
      <c r="H118" s="47">
        <v>2170.2048427499999</v>
      </c>
      <c r="I118" s="47">
        <v>385.74924329999999</v>
      </c>
      <c r="J118" s="47">
        <v>9070.87340941</v>
      </c>
      <c r="K118" s="47">
        <v>5781.3506400599999</v>
      </c>
      <c r="L118" s="47">
        <v>2333.3552306800002</v>
      </c>
      <c r="M118" s="47">
        <v>956.16753867</v>
      </c>
      <c r="N118" s="47"/>
      <c r="O118" s="47"/>
      <c r="P118" s="47"/>
      <c r="Q118" s="47"/>
    </row>
    <row r="119" spans="1:17" hidden="1" outlineLevel="1" collapsed="1">
      <c r="A119" s="15">
        <v>43831</v>
      </c>
      <c r="B119" s="47">
        <v>14720.023407889999</v>
      </c>
      <c r="C119" s="47">
        <f t="shared" ref="C119" si="155">G119+K119</f>
        <v>8772.4968055200006</v>
      </c>
      <c r="D119" s="47">
        <f t="shared" ref="D119" si="156">H119+L119</f>
        <v>4573.3068100700002</v>
      </c>
      <c r="E119" s="47">
        <f t="shared" ref="E119" si="157">I119+M119</f>
        <v>1374.2197922999999</v>
      </c>
      <c r="F119" s="47">
        <v>5233.4075143099999</v>
      </c>
      <c r="G119" s="47">
        <v>2808.5245065300001</v>
      </c>
      <c r="H119" s="47">
        <v>2042.3340232400001</v>
      </c>
      <c r="I119" s="47">
        <v>382.54898453999999</v>
      </c>
      <c r="J119" s="47">
        <v>9486.6158935799995</v>
      </c>
      <c r="K119" s="47">
        <v>5963.9722989900001</v>
      </c>
      <c r="L119" s="47">
        <v>2530.9727868300001</v>
      </c>
      <c r="M119" s="47">
        <v>991.67080776</v>
      </c>
      <c r="N119" s="47"/>
      <c r="O119" s="47"/>
      <c r="P119" s="47"/>
      <c r="Q119" s="47"/>
    </row>
    <row r="120" spans="1:17" hidden="1" outlineLevel="1" collapsed="1">
      <c r="A120" s="15">
        <v>43862</v>
      </c>
      <c r="B120" s="47">
        <v>14802.750846860001</v>
      </c>
      <c r="C120" s="47">
        <f t="shared" ref="C120" si="158">G120+K120</f>
        <v>8809.9124514800005</v>
      </c>
      <c r="D120" s="47">
        <f t="shared" ref="D120" si="159">H120+L120</f>
        <v>4638.7506894999997</v>
      </c>
      <c r="E120" s="47">
        <f t="shared" ref="E120" si="160">I120+M120</f>
        <v>1354.0877058800002</v>
      </c>
      <c r="F120" s="47">
        <v>5310.9968917799997</v>
      </c>
      <c r="G120" s="47">
        <v>2821.9128855399999</v>
      </c>
      <c r="H120" s="47">
        <v>2106.0089842399998</v>
      </c>
      <c r="I120" s="47">
        <v>383.07502199999999</v>
      </c>
      <c r="J120" s="47">
        <v>9491.7539550799993</v>
      </c>
      <c r="K120" s="47">
        <v>5987.9995659400001</v>
      </c>
      <c r="L120" s="47">
        <v>2532.7417052599999</v>
      </c>
      <c r="M120" s="47">
        <v>971.01268388000005</v>
      </c>
      <c r="N120" s="47"/>
      <c r="O120" s="47"/>
      <c r="P120" s="47"/>
      <c r="Q120" s="47"/>
    </row>
    <row r="121" spans="1:17" hidden="1" outlineLevel="1" collapsed="1">
      <c r="A121" s="15">
        <v>43891</v>
      </c>
      <c r="B121" s="47">
        <v>17117.863873959999</v>
      </c>
      <c r="C121" s="47">
        <f t="shared" ref="C121" si="161">G121+K121</f>
        <v>10368.109709370001</v>
      </c>
      <c r="D121" s="47">
        <f t="shared" ref="D121" si="162">H121+L121</f>
        <v>5261.6018724000005</v>
      </c>
      <c r="E121" s="47">
        <f t="shared" ref="E121" si="163">I121+M121</f>
        <v>1488.15229219</v>
      </c>
      <c r="F121" s="47">
        <v>6383.2852451400004</v>
      </c>
      <c r="G121" s="47">
        <v>3794.6876603199998</v>
      </c>
      <c r="H121" s="47">
        <v>2205.76127417</v>
      </c>
      <c r="I121" s="47">
        <v>382.83631064999997</v>
      </c>
      <c r="J121" s="47">
        <v>10734.57862882</v>
      </c>
      <c r="K121" s="47">
        <v>6573.4220490500002</v>
      </c>
      <c r="L121" s="47">
        <v>3055.8405982300001</v>
      </c>
      <c r="M121" s="47">
        <v>1105.3159815399999</v>
      </c>
      <c r="N121" s="47"/>
      <c r="O121" s="47"/>
      <c r="P121" s="47"/>
      <c r="Q121" s="47"/>
    </row>
    <row r="122" spans="1:17" hidden="1" outlineLevel="1" collapsed="1">
      <c r="A122" s="15">
        <v>43922</v>
      </c>
      <c r="B122" s="47">
        <v>16635.131158600001</v>
      </c>
      <c r="C122" s="47">
        <f t="shared" ref="C122" si="164">G122+K122</f>
        <v>10294.95530059</v>
      </c>
      <c r="D122" s="47">
        <f t="shared" ref="D122" si="165">H122+L122</f>
        <v>4909.0579123899997</v>
      </c>
      <c r="E122" s="47">
        <f t="shared" ref="E122" si="166">I122+M122</f>
        <v>1431.11794562</v>
      </c>
      <c r="F122" s="47">
        <v>6401.5918817800002</v>
      </c>
      <c r="G122" s="47">
        <v>4069.82142174</v>
      </c>
      <c r="H122" s="47">
        <v>1951.5188379399999</v>
      </c>
      <c r="I122" s="47">
        <v>380.25162210000002</v>
      </c>
      <c r="J122" s="47">
        <v>10233.53927682</v>
      </c>
      <c r="K122" s="47">
        <v>6225.1338788499997</v>
      </c>
      <c r="L122" s="47">
        <v>2957.53907445</v>
      </c>
      <c r="M122" s="47">
        <v>1050.8663235199999</v>
      </c>
      <c r="N122" s="47"/>
      <c r="O122" s="47"/>
      <c r="P122" s="47"/>
      <c r="Q122" s="47"/>
    </row>
    <row r="123" spans="1:17" hidden="1" outlineLevel="1" collapsed="1">
      <c r="A123" s="15">
        <v>43952</v>
      </c>
      <c r="B123" s="47">
        <v>15909.23911158</v>
      </c>
      <c r="C123" s="47">
        <f t="shared" ref="C123" si="167">G123+K123</f>
        <v>10179.3337171</v>
      </c>
      <c r="D123" s="47">
        <f t="shared" ref="D123" si="168">H123+L123</f>
        <v>4292.5337947200005</v>
      </c>
      <c r="E123" s="47">
        <f t="shared" ref="E123" si="169">I123+M123</f>
        <v>1437.37159976</v>
      </c>
      <c r="F123" s="47">
        <v>6256.0297703200004</v>
      </c>
      <c r="G123" s="47">
        <v>3920.8227695300002</v>
      </c>
      <c r="H123" s="47">
        <v>1955.34175138</v>
      </c>
      <c r="I123" s="47">
        <v>379.86524940999999</v>
      </c>
      <c r="J123" s="47">
        <v>9653.2093412600007</v>
      </c>
      <c r="K123" s="47">
        <v>6258.5109475700001</v>
      </c>
      <c r="L123" s="47">
        <v>2337.1920433400001</v>
      </c>
      <c r="M123" s="47">
        <v>1057.50635035</v>
      </c>
      <c r="N123" s="47"/>
      <c r="O123" s="47"/>
      <c r="P123" s="47"/>
      <c r="Q123" s="47"/>
    </row>
    <row r="124" spans="1:17" hidden="1" outlineLevel="1" collapsed="1">
      <c r="A124" s="15">
        <v>43983</v>
      </c>
      <c r="B124" s="47">
        <v>15380.79730192</v>
      </c>
      <c r="C124" s="47">
        <f t="shared" ref="C124" si="170">G124+K124</f>
        <v>9405.6443197200006</v>
      </c>
      <c r="D124" s="47">
        <f t="shared" ref="D124" si="171">H124+L124</f>
        <v>4287.0757957300002</v>
      </c>
      <c r="E124" s="47">
        <f t="shared" ref="E124" si="172">I124+M124</f>
        <v>1688.07718647</v>
      </c>
      <c r="F124" s="47">
        <v>5900.8049711399999</v>
      </c>
      <c r="G124" s="47">
        <v>3647.3573280400001</v>
      </c>
      <c r="H124" s="47">
        <v>1865.94273378</v>
      </c>
      <c r="I124" s="47">
        <v>387.50490932000002</v>
      </c>
      <c r="J124" s="47">
        <v>9479.99233078</v>
      </c>
      <c r="K124" s="47">
        <v>5758.28699168</v>
      </c>
      <c r="L124" s="47">
        <v>2421.13306195</v>
      </c>
      <c r="M124" s="47">
        <v>1300.57227715</v>
      </c>
      <c r="N124" s="47"/>
      <c r="O124" s="47"/>
      <c r="P124" s="47"/>
      <c r="Q124" s="47"/>
    </row>
    <row r="125" spans="1:17" hidden="1" outlineLevel="1" collapsed="1">
      <c r="A125" s="15">
        <v>44013</v>
      </c>
      <c r="B125" s="47">
        <v>15390.22834394</v>
      </c>
      <c r="C125" s="47">
        <f t="shared" ref="C125" si="173">G125+K125</f>
        <v>9167.6542633099998</v>
      </c>
      <c r="D125" s="47">
        <f t="shared" ref="D125" si="174">H125+L125</f>
        <v>4457.90456997</v>
      </c>
      <c r="E125" s="47">
        <f t="shared" ref="E125" si="175">I125+M125</f>
        <v>1764.66951066</v>
      </c>
      <c r="F125" s="47">
        <v>5828.5791655000003</v>
      </c>
      <c r="G125" s="47">
        <v>3543.5673363199999</v>
      </c>
      <c r="H125" s="47">
        <v>1894.19368923</v>
      </c>
      <c r="I125" s="47">
        <v>390.81813994999999</v>
      </c>
      <c r="J125" s="47">
        <v>9561.6491784400005</v>
      </c>
      <c r="K125" s="47">
        <v>5624.0869269900004</v>
      </c>
      <c r="L125" s="47">
        <v>2563.71088074</v>
      </c>
      <c r="M125" s="47">
        <v>1373.8513707100001</v>
      </c>
      <c r="N125" s="47"/>
      <c r="O125" s="47"/>
      <c r="P125" s="47"/>
      <c r="Q125" s="47"/>
    </row>
    <row r="126" spans="1:17" hidden="1" outlineLevel="1" collapsed="1">
      <c r="A126" s="15">
        <v>44044</v>
      </c>
      <c r="B126" s="47">
        <v>14889.987053090001</v>
      </c>
      <c r="C126" s="47">
        <f t="shared" ref="C126" si="176">G126+K126</f>
        <v>8782.9074664799991</v>
      </c>
      <c r="D126" s="47">
        <f t="shared" ref="D126" si="177">H126+L126</f>
        <v>4327.5218037100003</v>
      </c>
      <c r="E126" s="47">
        <f t="shared" ref="E126" si="178">I126+M126</f>
        <v>1779.5577829000001</v>
      </c>
      <c r="F126" s="47">
        <v>5532.7296793799997</v>
      </c>
      <c r="G126" s="47">
        <v>3295.2922685100002</v>
      </c>
      <c r="H126" s="47">
        <v>1845.6198599300001</v>
      </c>
      <c r="I126" s="47">
        <v>391.81755093999999</v>
      </c>
      <c r="J126" s="47">
        <v>9357.2573737099992</v>
      </c>
      <c r="K126" s="47">
        <v>5487.6151979699998</v>
      </c>
      <c r="L126" s="47">
        <v>2481.9019437799998</v>
      </c>
      <c r="M126" s="47">
        <v>1387.7402319600001</v>
      </c>
      <c r="N126" s="47"/>
      <c r="O126" s="47"/>
      <c r="P126" s="47"/>
      <c r="Q126" s="47"/>
    </row>
    <row r="127" spans="1:17" hidden="1" outlineLevel="1" collapsed="1">
      <c r="A127" s="15">
        <v>44075</v>
      </c>
      <c r="B127" s="47">
        <v>15668.59499958</v>
      </c>
      <c r="C127" s="47">
        <f t="shared" ref="C127" si="179">G127+K127</f>
        <v>9594.1799553199999</v>
      </c>
      <c r="D127" s="47">
        <f t="shared" ref="D127" si="180">H127+L127</f>
        <v>4292.3559805499999</v>
      </c>
      <c r="E127" s="47">
        <f t="shared" ref="E127" si="181">I127+M127</f>
        <v>1782.0590637099999</v>
      </c>
      <c r="F127" s="47">
        <v>5680.1319349599999</v>
      </c>
      <c r="G127" s="47">
        <v>3446.76909518</v>
      </c>
      <c r="H127" s="47">
        <v>1843.9415929300001</v>
      </c>
      <c r="I127" s="47">
        <v>389.42124684999999</v>
      </c>
      <c r="J127" s="47">
        <v>9988.4630646200003</v>
      </c>
      <c r="K127" s="47">
        <v>6147.4108601400003</v>
      </c>
      <c r="L127" s="47">
        <v>2448.4143876200001</v>
      </c>
      <c r="M127" s="47">
        <v>1392.6378168599999</v>
      </c>
      <c r="N127" s="47"/>
      <c r="O127" s="47"/>
      <c r="P127" s="47"/>
      <c r="Q127" s="47"/>
    </row>
    <row r="128" spans="1:17" hidden="1" outlineLevel="1" collapsed="1">
      <c r="A128" s="15">
        <v>44105</v>
      </c>
      <c r="B128" s="47">
        <v>16275.9856473</v>
      </c>
      <c r="C128" s="47">
        <f t="shared" ref="C128" si="182">G128+K128</f>
        <v>10274.273613900001</v>
      </c>
      <c r="D128" s="47">
        <f t="shared" ref="D128" si="183">H128+L128</f>
        <v>4201.6230549600004</v>
      </c>
      <c r="E128" s="47">
        <f t="shared" ref="E128" si="184">I128+M128</f>
        <v>1800.0889784400001</v>
      </c>
      <c r="F128" s="47">
        <v>6026.6946578500001</v>
      </c>
      <c r="G128" s="47">
        <v>3871.1620894600001</v>
      </c>
      <c r="H128" s="47">
        <v>1772.19438988</v>
      </c>
      <c r="I128" s="47">
        <v>383.33817850999998</v>
      </c>
      <c r="J128" s="47">
        <v>10249.290989450001</v>
      </c>
      <c r="K128" s="47">
        <v>6403.1115244399998</v>
      </c>
      <c r="L128" s="47">
        <v>2429.42866508</v>
      </c>
      <c r="M128" s="47">
        <v>1416.7507999300001</v>
      </c>
      <c r="N128" s="47"/>
      <c r="O128" s="47"/>
      <c r="P128" s="47"/>
      <c r="Q128" s="47"/>
    </row>
    <row r="129" spans="1:17" hidden="1" outlineLevel="1" collapsed="1">
      <c r="A129" s="15">
        <v>44136</v>
      </c>
      <c r="B129" s="47">
        <v>16238.96134659</v>
      </c>
      <c r="C129" s="47">
        <f t="shared" ref="C129" si="185">G129+K129</f>
        <v>9957.6917333799993</v>
      </c>
      <c r="D129" s="47">
        <f t="shared" ref="D129" si="186">H129+L129</f>
        <v>4381.0688240700001</v>
      </c>
      <c r="E129" s="47">
        <f t="shared" ref="E129" si="187">I129+M129</f>
        <v>1900.2007891399999</v>
      </c>
      <c r="F129" s="47">
        <v>6322.28180084</v>
      </c>
      <c r="G129" s="47">
        <v>3947.5642550600001</v>
      </c>
      <c r="H129" s="47">
        <v>1999.90020271</v>
      </c>
      <c r="I129" s="47">
        <v>374.81734306999999</v>
      </c>
      <c r="J129" s="47">
        <v>9916.6795457499993</v>
      </c>
      <c r="K129" s="47">
        <v>6010.1274783199997</v>
      </c>
      <c r="L129" s="47">
        <v>2381.1686213600001</v>
      </c>
      <c r="M129" s="47">
        <v>1525.38344607</v>
      </c>
      <c r="N129" s="47"/>
      <c r="O129" s="47"/>
      <c r="P129" s="47"/>
      <c r="Q129" s="47"/>
    </row>
    <row r="130" spans="1:17" hidden="1" outlineLevel="1" collapsed="1">
      <c r="A130" s="15">
        <v>44166</v>
      </c>
      <c r="B130" s="47">
        <v>15637.30254053</v>
      </c>
      <c r="C130" s="47">
        <f t="shared" ref="C130" si="188">G130+K130</f>
        <v>9661.6535542800011</v>
      </c>
      <c r="D130" s="47">
        <f t="shared" ref="D130" si="189">H130+L130</f>
        <v>3965.8528921799998</v>
      </c>
      <c r="E130" s="47">
        <f t="shared" ref="E130" si="190">I130+M130</f>
        <v>2009.79609407</v>
      </c>
      <c r="F130" s="47">
        <v>5971.2089153400002</v>
      </c>
      <c r="G130" s="47">
        <v>3543.0798464700001</v>
      </c>
      <c r="H130" s="47">
        <v>2060.72159048</v>
      </c>
      <c r="I130" s="47">
        <v>367.40747838999999</v>
      </c>
      <c r="J130" s="47">
        <v>9666.0936251900002</v>
      </c>
      <c r="K130" s="47">
        <v>6118.5737078100001</v>
      </c>
      <c r="L130" s="47">
        <v>1905.1313017</v>
      </c>
      <c r="M130" s="47">
        <v>1642.3886156799999</v>
      </c>
      <c r="N130" s="47"/>
      <c r="O130" s="47"/>
      <c r="P130" s="47"/>
      <c r="Q130" s="47"/>
    </row>
    <row r="131" spans="1:17" hidden="1" outlineLevel="1" collapsed="1">
      <c r="A131" s="15">
        <v>44197</v>
      </c>
      <c r="B131" s="47">
        <v>15660.88652143</v>
      </c>
      <c r="C131" s="47">
        <f t="shared" ref="C131" si="191">G131+K131</f>
        <v>9536.6371935099996</v>
      </c>
      <c r="D131" s="47">
        <f t="shared" ref="D131" si="192">H131+L131</f>
        <v>4138.0493455399992</v>
      </c>
      <c r="E131" s="47">
        <f t="shared" ref="E131" si="193">I131+M131</f>
        <v>1986.1999823799999</v>
      </c>
      <c r="F131" s="47">
        <v>6022.2388053100003</v>
      </c>
      <c r="G131" s="47">
        <v>3564.1112993400002</v>
      </c>
      <c r="H131" s="47">
        <v>2089.8258296899999</v>
      </c>
      <c r="I131" s="47">
        <v>368.30167627999998</v>
      </c>
      <c r="J131" s="47">
        <v>9638.64771612</v>
      </c>
      <c r="K131" s="47">
        <v>5972.5258941700004</v>
      </c>
      <c r="L131" s="47">
        <v>2048.2235158499998</v>
      </c>
      <c r="M131" s="47">
        <v>1617.8983060999999</v>
      </c>
      <c r="N131" s="47"/>
      <c r="O131" s="47"/>
      <c r="P131" s="47"/>
      <c r="Q131" s="47"/>
    </row>
    <row r="132" spans="1:17" hidden="1" outlineLevel="1" collapsed="1">
      <c r="A132" s="15">
        <v>44228</v>
      </c>
      <c r="B132" s="47">
        <v>15726.39373634</v>
      </c>
      <c r="C132" s="47">
        <f t="shared" ref="C132" si="194">G132+K132</f>
        <v>9701.6624220699996</v>
      </c>
      <c r="D132" s="47">
        <f t="shared" ref="D132" si="195">H132+L132</f>
        <v>4060.1238592</v>
      </c>
      <c r="E132" s="47">
        <f t="shared" ref="E132" si="196">I132+M132</f>
        <v>1964.60745507</v>
      </c>
      <c r="F132" s="47">
        <v>6201.5817406300002</v>
      </c>
      <c r="G132" s="47">
        <v>3754.3866168700001</v>
      </c>
      <c r="H132" s="47">
        <v>2079.6674482600001</v>
      </c>
      <c r="I132" s="47">
        <v>367.52767549999999</v>
      </c>
      <c r="J132" s="47">
        <v>9524.8119957100007</v>
      </c>
      <c r="K132" s="47">
        <v>5947.2758051999999</v>
      </c>
      <c r="L132" s="47">
        <v>1980.4564109400001</v>
      </c>
      <c r="M132" s="47">
        <v>1597.07977957</v>
      </c>
      <c r="N132" s="47"/>
      <c r="O132" s="47"/>
      <c r="P132" s="47"/>
      <c r="Q132" s="47"/>
    </row>
    <row r="133" spans="1:17" hidden="1" outlineLevel="1" collapsed="1">
      <c r="A133" s="15">
        <v>44256</v>
      </c>
      <c r="B133" s="47">
        <v>15696.889069209999</v>
      </c>
      <c r="C133" s="47">
        <f t="shared" ref="C133" si="197">G133+K133</f>
        <v>9835.89782758</v>
      </c>
      <c r="D133" s="47">
        <f t="shared" ref="D133" si="198">H133+L133</f>
        <v>4152.6908049100002</v>
      </c>
      <c r="E133" s="47">
        <f t="shared" ref="E133" si="199">I133+M133</f>
        <v>1708.3004367199999</v>
      </c>
      <c r="F133" s="47">
        <v>6375.3155597200002</v>
      </c>
      <c r="G133" s="47">
        <v>3979.6632146400002</v>
      </c>
      <c r="H133" s="47">
        <v>2224.5799435899999</v>
      </c>
      <c r="I133" s="47">
        <v>171.07240149</v>
      </c>
      <c r="J133" s="47">
        <v>9321.5735094899992</v>
      </c>
      <c r="K133" s="47">
        <v>5856.2346129400003</v>
      </c>
      <c r="L133" s="47">
        <v>1928.1108613199999</v>
      </c>
      <c r="M133" s="47">
        <v>1537.2280352299999</v>
      </c>
      <c r="N133" s="47"/>
      <c r="O133" s="47"/>
      <c r="P133" s="47"/>
      <c r="Q133" s="47"/>
    </row>
    <row r="134" spans="1:17" hidden="1" outlineLevel="1" collapsed="1">
      <c r="A134" s="15">
        <v>44287</v>
      </c>
      <c r="B134" s="47">
        <v>16436.992602089998</v>
      </c>
      <c r="C134" s="47">
        <f t="shared" ref="C134" si="200">G134+K134</f>
        <v>10274.619061400001</v>
      </c>
      <c r="D134" s="47">
        <f t="shared" ref="D134" si="201">H134+L134</f>
        <v>4464.8092566000005</v>
      </c>
      <c r="E134" s="47">
        <f t="shared" ref="E134" si="202">I134+M134</f>
        <v>1697.56428409</v>
      </c>
      <c r="F134" s="47">
        <v>6837.2779934800001</v>
      </c>
      <c r="G134" s="47">
        <v>4225.97968631</v>
      </c>
      <c r="H134" s="47">
        <v>2440.9202922600002</v>
      </c>
      <c r="I134" s="47">
        <v>170.37801490999999</v>
      </c>
      <c r="J134" s="47">
        <v>9599.7146086100001</v>
      </c>
      <c r="K134" s="47">
        <v>6048.6393750899997</v>
      </c>
      <c r="L134" s="47">
        <v>2023.88896434</v>
      </c>
      <c r="M134" s="47">
        <v>1527.18626918</v>
      </c>
      <c r="N134" s="47"/>
      <c r="O134" s="47"/>
      <c r="P134" s="47"/>
      <c r="Q134" s="47"/>
    </row>
    <row r="135" spans="1:17" hidden="1" outlineLevel="1" collapsed="1">
      <c r="A135" s="15">
        <v>44317</v>
      </c>
      <c r="B135" s="47">
        <v>16308.42742769</v>
      </c>
      <c r="C135" s="47">
        <f t="shared" ref="C135" si="203">G135+K135</f>
        <v>10474.21778603</v>
      </c>
      <c r="D135" s="47">
        <f t="shared" ref="D135" si="204">H135+L135</f>
        <v>4104.94092181</v>
      </c>
      <c r="E135" s="47">
        <f t="shared" ref="E135" si="205">I135+M135</f>
        <v>1729.26871985</v>
      </c>
      <c r="F135" s="47">
        <v>7248.7169800700003</v>
      </c>
      <c r="G135" s="47">
        <v>4432.7399105100003</v>
      </c>
      <c r="H135" s="47">
        <v>2571.1132071799998</v>
      </c>
      <c r="I135" s="47">
        <v>244.86386238</v>
      </c>
      <c r="J135" s="47">
        <v>9059.7104476200002</v>
      </c>
      <c r="K135" s="47">
        <v>6041.4778755200005</v>
      </c>
      <c r="L135" s="47">
        <v>1533.8277146299999</v>
      </c>
      <c r="M135" s="47">
        <v>1484.40485747</v>
      </c>
      <c r="N135" s="47"/>
      <c r="O135" s="47"/>
      <c r="P135" s="47"/>
      <c r="Q135" s="47"/>
    </row>
    <row r="136" spans="1:17" hidden="1" outlineLevel="1" collapsed="1">
      <c r="A136" s="15">
        <v>44348</v>
      </c>
      <c r="B136" s="47">
        <v>16153.91692489</v>
      </c>
      <c r="C136" s="47">
        <f t="shared" ref="C136" si="206">G136+K136</f>
        <v>10352.22215713</v>
      </c>
      <c r="D136" s="47">
        <f t="shared" ref="D136" si="207">H136+L136</f>
        <v>4147.8238450899998</v>
      </c>
      <c r="E136" s="47">
        <f t="shared" ref="E136" si="208">I136+M136</f>
        <v>1653.87092267</v>
      </c>
      <c r="F136" s="47">
        <v>7595.0199026299997</v>
      </c>
      <c r="G136" s="47">
        <v>4625.0764299100001</v>
      </c>
      <c r="H136" s="47">
        <v>2724.6635691699998</v>
      </c>
      <c r="I136" s="47">
        <v>245.27990355</v>
      </c>
      <c r="J136" s="47">
        <v>8558.8970222600001</v>
      </c>
      <c r="K136" s="47">
        <v>5727.1457272199996</v>
      </c>
      <c r="L136" s="47">
        <v>1423.16027592</v>
      </c>
      <c r="M136" s="47">
        <v>1408.5910191200001</v>
      </c>
      <c r="N136" s="47"/>
      <c r="O136" s="47"/>
      <c r="P136" s="47"/>
      <c r="Q136" s="47"/>
    </row>
    <row r="137" spans="1:17" hidden="1" outlineLevel="1" collapsed="1">
      <c r="A137" s="15">
        <v>44378</v>
      </c>
      <c r="B137" s="47">
        <v>15465.239409399999</v>
      </c>
      <c r="C137" s="47">
        <f t="shared" ref="C137" si="209">G137+K137</f>
        <v>9947.96018792</v>
      </c>
      <c r="D137" s="47">
        <f t="shared" ref="D137" si="210">H137+L137</f>
        <v>4026.5895326899999</v>
      </c>
      <c r="E137" s="47">
        <f t="shared" ref="E137" si="211">I137+M137</f>
        <v>1490.68968879</v>
      </c>
      <c r="F137" s="47">
        <v>7426.5542387300002</v>
      </c>
      <c r="G137" s="47">
        <v>4541.5010561700001</v>
      </c>
      <c r="H137" s="47">
        <v>2638.93689326</v>
      </c>
      <c r="I137" s="47">
        <v>246.11628930000001</v>
      </c>
      <c r="J137" s="47">
        <v>8038.6851706699999</v>
      </c>
      <c r="K137" s="47">
        <v>5406.4591317499999</v>
      </c>
      <c r="L137" s="47">
        <v>1387.6526394299999</v>
      </c>
      <c r="M137" s="47">
        <v>1244.5733994899999</v>
      </c>
      <c r="N137" s="47"/>
      <c r="O137" s="47"/>
      <c r="P137" s="47"/>
      <c r="Q137" s="47"/>
    </row>
    <row r="138" spans="1:17" hidden="1" outlineLevel="1" collapsed="1">
      <c r="A138" s="15">
        <v>44409</v>
      </c>
      <c r="B138" s="47">
        <v>15078.16181446</v>
      </c>
      <c r="C138" s="47">
        <f t="shared" ref="C138" si="212">G138+K138</f>
        <v>9691.5348029199995</v>
      </c>
      <c r="D138" s="47">
        <f t="shared" ref="D138" si="213">H138+L138</f>
        <v>3932.0119301900004</v>
      </c>
      <c r="E138" s="47">
        <f t="shared" ref="E138" si="214">I138+M138</f>
        <v>1454.6150813500001</v>
      </c>
      <c r="F138" s="47">
        <v>7539.3878336199996</v>
      </c>
      <c r="G138" s="47">
        <v>4477.7124922100002</v>
      </c>
      <c r="H138" s="47">
        <v>2814.2916946400001</v>
      </c>
      <c r="I138" s="47">
        <v>247.38364677000001</v>
      </c>
      <c r="J138" s="47">
        <v>7538.7739808400001</v>
      </c>
      <c r="K138" s="47">
        <v>5213.8223107100002</v>
      </c>
      <c r="L138" s="47">
        <v>1117.7202355500001</v>
      </c>
      <c r="M138" s="47">
        <v>1207.23143458</v>
      </c>
      <c r="N138" s="47"/>
      <c r="O138" s="47"/>
      <c r="P138" s="47"/>
      <c r="Q138" s="47"/>
    </row>
    <row r="139" spans="1:17" hidden="1" outlineLevel="1" collapsed="1">
      <c r="A139" s="15">
        <v>44440</v>
      </c>
      <c r="B139" s="47">
        <v>15874.48176113</v>
      </c>
      <c r="C139" s="47">
        <f t="shared" ref="C139" si="215">G139+K139</f>
        <v>10002.309412639999</v>
      </c>
      <c r="D139" s="47">
        <f t="shared" ref="D139" si="216">H139+L139</f>
        <v>4464.5400889599996</v>
      </c>
      <c r="E139" s="47">
        <f t="shared" ref="E139" si="217">I139+M139</f>
        <v>1407.6322595299998</v>
      </c>
      <c r="F139" s="47">
        <v>7856.2345012599999</v>
      </c>
      <c r="G139" s="47">
        <v>4641.6662420499997</v>
      </c>
      <c r="H139" s="47">
        <v>2968.0174533099998</v>
      </c>
      <c r="I139" s="47">
        <v>246.5508059</v>
      </c>
      <c r="J139" s="47">
        <v>8018.2472598699997</v>
      </c>
      <c r="K139" s="47">
        <v>5360.6431705900004</v>
      </c>
      <c r="L139" s="47">
        <v>1496.52263565</v>
      </c>
      <c r="M139" s="47">
        <v>1161.0814536299999</v>
      </c>
      <c r="N139" s="47"/>
      <c r="O139" s="47"/>
      <c r="P139" s="47"/>
      <c r="Q139" s="47"/>
    </row>
    <row r="140" spans="1:17" hidden="1" outlineLevel="1" collapsed="1">
      <c r="A140" s="15">
        <v>44470</v>
      </c>
      <c r="B140" s="47">
        <v>16305.946894950001</v>
      </c>
      <c r="C140" s="47">
        <f t="shared" ref="C140" si="218">G140+K140</f>
        <v>10434.52093929</v>
      </c>
      <c r="D140" s="47">
        <f t="shared" ref="D140" si="219">H140+L140</f>
        <v>4481.3521702799999</v>
      </c>
      <c r="E140" s="47">
        <f t="shared" ref="E140" si="220">I140+M140</f>
        <v>1390.0737853799999</v>
      </c>
      <c r="F140" s="47">
        <v>8406.6720275499993</v>
      </c>
      <c r="G140" s="47">
        <v>4963.8525434699995</v>
      </c>
      <c r="H140" s="47">
        <v>3187.4788501100002</v>
      </c>
      <c r="I140" s="47">
        <v>255.34063397</v>
      </c>
      <c r="J140" s="47">
        <v>7899.2748674000004</v>
      </c>
      <c r="K140" s="47">
        <v>5470.6683958200001</v>
      </c>
      <c r="L140" s="47">
        <v>1293.8733201699999</v>
      </c>
      <c r="M140" s="47">
        <v>1134.7331514099999</v>
      </c>
      <c r="N140" s="47"/>
      <c r="O140" s="47"/>
      <c r="P140" s="47"/>
      <c r="Q140" s="47"/>
    </row>
    <row r="141" spans="1:17" hidden="1" outlineLevel="1" collapsed="1">
      <c r="A141" s="15">
        <v>44501</v>
      </c>
      <c r="B141" s="47">
        <v>16874.364935109999</v>
      </c>
      <c r="C141" s="47">
        <f t="shared" ref="C141" si="221">G141+K141</f>
        <v>10584.751510460001</v>
      </c>
      <c r="D141" s="47">
        <f t="shared" ref="D141" si="222">H141+L141</f>
        <v>5010.6061484100001</v>
      </c>
      <c r="E141" s="47">
        <f t="shared" ref="E141" si="223">I141+M141</f>
        <v>1279.00727624</v>
      </c>
      <c r="F141" s="47">
        <v>8778.9485008400006</v>
      </c>
      <c r="G141" s="47">
        <v>5000.3735849000004</v>
      </c>
      <c r="H141" s="47">
        <v>3516.4127659400001</v>
      </c>
      <c r="I141" s="47">
        <v>262.16215</v>
      </c>
      <c r="J141" s="47">
        <v>8095.4164342699996</v>
      </c>
      <c r="K141" s="47">
        <v>5584.3779255600002</v>
      </c>
      <c r="L141" s="47">
        <v>1494.19338247</v>
      </c>
      <c r="M141" s="47">
        <v>1016.84512624</v>
      </c>
      <c r="N141" s="47"/>
      <c r="O141" s="47"/>
      <c r="P141" s="47"/>
      <c r="Q141" s="47"/>
    </row>
    <row r="142" spans="1:17" hidden="1" outlineLevel="1" collapsed="1">
      <c r="A142" s="15">
        <v>44531</v>
      </c>
      <c r="B142" s="47">
        <v>17239.986812179999</v>
      </c>
      <c r="C142" s="47">
        <f t="shared" ref="C142" si="224">G142+K142</f>
        <v>10710.868623409999</v>
      </c>
      <c r="D142" s="47">
        <f t="shared" ref="D142" si="225">H142+L142</f>
        <v>5163.0229154799999</v>
      </c>
      <c r="E142" s="47">
        <f t="shared" ref="E142" si="226">I142+M142</f>
        <v>1366.09527329</v>
      </c>
      <c r="F142" s="47">
        <v>9007.2515284300007</v>
      </c>
      <c r="G142" s="47">
        <v>5017.1226877199997</v>
      </c>
      <c r="H142" s="47">
        <v>3642.06102302</v>
      </c>
      <c r="I142" s="47">
        <v>348.06781769000003</v>
      </c>
      <c r="J142" s="47">
        <v>8232.7352837500002</v>
      </c>
      <c r="K142" s="47">
        <v>5693.7459356899999</v>
      </c>
      <c r="L142" s="47">
        <v>1520.9618924599999</v>
      </c>
      <c r="M142" s="47">
        <v>1018.0274556000001</v>
      </c>
      <c r="N142" s="47"/>
      <c r="O142" s="47"/>
      <c r="P142" s="47"/>
      <c r="Q142" s="47"/>
    </row>
    <row r="143" spans="1:17" hidden="1" outlineLevel="1" collapsed="1">
      <c r="A143" s="15">
        <v>44562</v>
      </c>
      <c r="B143" s="47">
        <v>17447.605606519999</v>
      </c>
      <c r="C143" s="47">
        <f t="shared" ref="C143" si="227">G143+K143</f>
        <v>11036.22803928</v>
      </c>
      <c r="D143" s="47">
        <f t="shared" ref="D143" si="228">H143+L143</f>
        <v>4970.9590162599998</v>
      </c>
      <c r="E143" s="47">
        <f t="shared" ref="E143" si="229">I143+M143</f>
        <v>1440.41855098</v>
      </c>
      <c r="F143" s="47">
        <v>8818.0680384999996</v>
      </c>
      <c r="G143" s="47">
        <v>5044.6995654700004</v>
      </c>
      <c r="H143" s="47">
        <v>3391.9847471500002</v>
      </c>
      <c r="I143" s="47">
        <v>381.38372587999999</v>
      </c>
      <c r="J143" s="47">
        <v>8629.5375680199995</v>
      </c>
      <c r="K143" s="47">
        <v>5991.5284738099999</v>
      </c>
      <c r="L143" s="47">
        <v>1578.97426911</v>
      </c>
      <c r="M143" s="47">
        <v>1059.0348251</v>
      </c>
      <c r="N143" s="47"/>
      <c r="O143" s="47"/>
      <c r="P143" s="47"/>
      <c r="Q143" s="47"/>
    </row>
    <row r="144" spans="1:17" hidden="1" outlineLevel="1" collapsed="1">
      <c r="A144" s="15">
        <v>44593</v>
      </c>
      <c r="B144" s="47">
        <v>15270.32199773</v>
      </c>
      <c r="C144" s="47">
        <f t="shared" ref="C144" si="230">G144+K144</f>
        <v>8660.8940646499996</v>
      </c>
      <c r="D144" s="47">
        <f t="shared" ref="D144" si="231">H144+L144</f>
        <v>5066.70681487</v>
      </c>
      <c r="E144" s="47">
        <f t="shared" ref="E144" si="232">I144+M144</f>
        <v>1542.72111821</v>
      </c>
      <c r="F144" s="47">
        <v>9202.3630027100007</v>
      </c>
      <c r="G144" s="47">
        <v>5185.8699480799996</v>
      </c>
      <c r="H144" s="47">
        <v>3558.5994956099998</v>
      </c>
      <c r="I144" s="47">
        <v>457.89355902</v>
      </c>
      <c r="J144" s="47">
        <v>6067.9589950199997</v>
      </c>
      <c r="K144" s="47">
        <v>3475.0241165699999</v>
      </c>
      <c r="L144" s="47">
        <v>1508.1073192599999</v>
      </c>
      <c r="M144" s="47">
        <v>1084.8275591900001</v>
      </c>
      <c r="N144" s="47"/>
      <c r="O144" s="47"/>
      <c r="P144" s="47"/>
      <c r="Q144" s="47"/>
    </row>
    <row r="145" spans="1:17" hidden="1" outlineLevel="1" collapsed="1">
      <c r="A145" s="15">
        <v>44621</v>
      </c>
      <c r="B145" s="47">
        <v>15200.9089912</v>
      </c>
      <c r="C145" s="47">
        <f t="shared" ref="C145" si="233">G145+K145</f>
        <v>8584.6555761599993</v>
      </c>
      <c r="D145" s="47">
        <f t="shared" ref="D145" si="234">H145+L145</f>
        <v>5050.93551458</v>
      </c>
      <c r="E145" s="47">
        <f t="shared" ref="E145" si="235">I145+M145</f>
        <v>1565.3179004599999</v>
      </c>
      <c r="F145" s="47">
        <v>9596.8682443300004</v>
      </c>
      <c r="G145" s="47">
        <v>5540.4519649800004</v>
      </c>
      <c r="H145" s="47">
        <v>3569.0630354899999</v>
      </c>
      <c r="I145" s="47">
        <v>487.35324386000002</v>
      </c>
      <c r="J145" s="47">
        <v>5604.0407468699996</v>
      </c>
      <c r="K145" s="47">
        <v>3044.2036111799998</v>
      </c>
      <c r="L145" s="47">
        <v>1481.8724790900001</v>
      </c>
      <c r="M145" s="47">
        <v>1077.9646565999999</v>
      </c>
      <c r="N145" s="47"/>
      <c r="O145" s="47"/>
      <c r="P145" s="47"/>
      <c r="Q145" s="47"/>
    </row>
    <row r="146" spans="1:17" hidden="1" outlineLevel="1" collapsed="1">
      <c r="A146" s="15">
        <v>44652</v>
      </c>
      <c r="B146" s="47">
        <v>15084.241262850001</v>
      </c>
      <c r="C146" s="47">
        <f t="shared" ref="C146" si="236">G146+K146</f>
        <v>8534.34423298</v>
      </c>
      <c r="D146" s="47">
        <f t="shared" ref="D146" si="237">H146+L146</f>
        <v>5009.8133010299998</v>
      </c>
      <c r="E146" s="47">
        <f t="shared" ref="E146" si="238">I146+M146</f>
        <v>1540.0837288399998</v>
      </c>
      <c r="F146" s="47">
        <v>9544.6474239800009</v>
      </c>
      <c r="G146" s="47">
        <v>5476.6727079700004</v>
      </c>
      <c r="H146" s="47">
        <v>3569.52682078</v>
      </c>
      <c r="I146" s="47">
        <v>498.44789522999997</v>
      </c>
      <c r="J146" s="47">
        <v>5539.5938388699997</v>
      </c>
      <c r="K146" s="47">
        <v>3057.6715250100001</v>
      </c>
      <c r="L146" s="47">
        <v>1440.2864802500001</v>
      </c>
      <c r="M146" s="47">
        <v>1041.63583361</v>
      </c>
      <c r="N146" s="47"/>
      <c r="O146" s="47"/>
      <c r="P146" s="47"/>
      <c r="Q146" s="47"/>
    </row>
    <row r="147" spans="1:17" hidden="1" outlineLevel="1" collapsed="1">
      <c r="A147" s="15">
        <v>44682</v>
      </c>
      <c r="B147" s="47">
        <v>15084.128210569999</v>
      </c>
      <c r="C147" s="47">
        <f t="shared" ref="C147" si="239">G147+K147</f>
        <v>8559.1565443299987</v>
      </c>
      <c r="D147" s="47">
        <f t="shared" ref="D147" si="240">H147+L147</f>
        <v>4981.9822213300004</v>
      </c>
      <c r="E147" s="47">
        <f t="shared" ref="E147" si="241">I147+M147</f>
        <v>1542.98944491</v>
      </c>
      <c r="F147" s="47">
        <v>9795.0027183799994</v>
      </c>
      <c r="G147" s="47">
        <v>5705.9519164699996</v>
      </c>
      <c r="H147" s="47">
        <v>3609.3509367500001</v>
      </c>
      <c r="I147" s="47">
        <v>479.69986516</v>
      </c>
      <c r="J147" s="47">
        <v>5289.1254921899999</v>
      </c>
      <c r="K147" s="47">
        <v>2853.2046278600001</v>
      </c>
      <c r="L147" s="47">
        <v>1372.6312845800001</v>
      </c>
      <c r="M147" s="47">
        <v>1063.28957975</v>
      </c>
      <c r="N147" s="47"/>
      <c r="O147" s="47"/>
      <c r="P147" s="47"/>
      <c r="Q147" s="47"/>
    </row>
    <row r="148" spans="1:17" hidden="1" outlineLevel="1" collapsed="1">
      <c r="A148" s="15">
        <v>44713</v>
      </c>
      <c r="B148" s="47">
        <v>14879.192382089999</v>
      </c>
      <c r="C148" s="47">
        <f t="shared" ref="C148" si="242">G148+K148</f>
        <v>8428.6427572800003</v>
      </c>
      <c r="D148" s="47">
        <f t="shared" ref="D148" si="243">H148+L148</f>
        <v>4911.7945516999998</v>
      </c>
      <c r="E148" s="47">
        <f t="shared" ref="E148" si="244">I148+M148</f>
        <v>1538.75507311</v>
      </c>
      <c r="F148" s="47">
        <v>9865.5079872000006</v>
      </c>
      <c r="G148" s="47">
        <v>5818.9792578300003</v>
      </c>
      <c r="H148" s="47">
        <v>3560.2958051999999</v>
      </c>
      <c r="I148" s="47">
        <v>486.23292416999999</v>
      </c>
      <c r="J148" s="47">
        <v>5013.6843948899996</v>
      </c>
      <c r="K148" s="47">
        <v>2609.66349945</v>
      </c>
      <c r="L148" s="47">
        <v>1351.4987464999999</v>
      </c>
      <c r="M148" s="47">
        <v>1052.5221489400001</v>
      </c>
      <c r="N148" s="47"/>
      <c r="O148" s="47"/>
      <c r="P148" s="47"/>
      <c r="Q148" s="47"/>
    </row>
    <row r="149" spans="1:17" hidden="1" outlineLevel="1" collapsed="1">
      <c r="A149" s="15">
        <v>44743</v>
      </c>
      <c r="B149" s="47">
        <v>16055.582628349999</v>
      </c>
      <c r="C149" s="47">
        <f t="shared" ref="C149" si="245">G149+K149</f>
        <v>9088.9544033599996</v>
      </c>
      <c r="D149" s="47">
        <f t="shared" ref="D149" si="246">H149+L149</f>
        <v>5174.2366281800005</v>
      </c>
      <c r="E149" s="47">
        <f t="shared" ref="E149" si="247">I149+M149</f>
        <v>1792.39159681</v>
      </c>
      <c r="F149" s="47">
        <v>9789.8988078900002</v>
      </c>
      <c r="G149" s="47">
        <v>5730.9385410300001</v>
      </c>
      <c r="H149" s="47">
        <v>3556.9428329000002</v>
      </c>
      <c r="I149" s="47">
        <v>502.01743396000001</v>
      </c>
      <c r="J149" s="47">
        <v>6265.6838204599999</v>
      </c>
      <c r="K149" s="47">
        <v>3358.0158623299999</v>
      </c>
      <c r="L149" s="47">
        <v>1617.29379528</v>
      </c>
      <c r="M149" s="47">
        <v>1290.3741628499999</v>
      </c>
      <c r="N149" s="47"/>
      <c r="O149" s="47"/>
      <c r="P149" s="47"/>
      <c r="Q149" s="47"/>
    </row>
    <row r="150" spans="1:17" hidden="1" outlineLevel="1" collapsed="1">
      <c r="A150" s="15">
        <v>44774</v>
      </c>
      <c r="B150" s="47">
        <v>16090.65895379</v>
      </c>
      <c r="C150" s="47">
        <f t="shared" ref="C150" si="248">G150+K150</f>
        <v>8987.594005590001</v>
      </c>
      <c r="D150" s="47">
        <f t="shared" ref="D150" si="249">H150+L150</f>
        <v>5274.6597509900002</v>
      </c>
      <c r="E150" s="47">
        <f t="shared" ref="E150" si="250">I150+M150</f>
        <v>1828.4051972100001</v>
      </c>
      <c r="F150" s="47">
        <v>9805.3038503099997</v>
      </c>
      <c r="G150" s="47">
        <v>5619.5028929500004</v>
      </c>
      <c r="H150" s="47">
        <v>3690.8604350099999</v>
      </c>
      <c r="I150" s="47">
        <v>494.94052234999998</v>
      </c>
      <c r="J150" s="47">
        <v>6285.3551034800003</v>
      </c>
      <c r="K150" s="47">
        <v>3368.0911126400001</v>
      </c>
      <c r="L150" s="47">
        <v>1583.7993159800001</v>
      </c>
      <c r="M150" s="47">
        <v>1333.4646748600001</v>
      </c>
      <c r="N150" s="47"/>
      <c r="O150" s="47"/>
      <c r="P150" s="47"/>
      <c r="Q150" s="47"/>
    </row>
    <row r="151" spans="1:17" hidden="1" outlineLevel="1" collapsed="1">
      <c r="A151" s="15">
        <v>44805</v>
      </c>
      <c r="B151" s="47">
        <v>15981.666893760001</v>
      </c>
      <c r="C151" s="47">
        <f t="shared" ref="C151" si="251">G151+K151</f>
        <v>8998.2223365200007</v>
      </c>
      <c r="D151" s="47">
        <f t="shared" ref="D151" si="252">H151+L151</f>
        <v>5154.8107555999995</v>
      </c>
      <c r="E151" s="47">
        <f t="shared" ref="E151" si="253">I151+M151</f>
        <v>1828.63380164</v>
      </c>
      <c r="F151" s="47">
        <v>9714.4696899999999</v>
      </c>
      <c r="G151" s="47">
        <v>5618.4296371299997</v>
      </c>
      <c r="H151" s="47">
        <v>3603.6120778999998</v>
      </c>
      <c r="I151" s="47">
        <v>492.42797496999998</v>
      </c>
      <c r="J151" s="47">
        <v>6267.1972037599999</v>
      </c>
      <c r="K151" s="47">
        <v>3379.7926993900001</v>
      </c>
      <c r="L151" s="47">
        <v>1551.1986777</v>
      </c>
      <c r="M151" s="47">
        <v>1336.2058266700001</v>
      </c>
      <c r="N151" s="47"/>
      <c r="O151" s="47"/>
      <c r="P151" s="47"/>
      <c r="Q151" s="47"/>
    </row>
    <row r="152" spans="1:17" hidden="1" outlineLevel="1" collapsed="1">
      <c r="A152" s="15">
        <v>44835</v>
      </c>
      <c r="B152" s="47">
        <v>15899.527066140001</v>
      </c>
      <c r="C152" s="47">
        <f t="shared" ref="C152" si="254">G152+K152</f>
        <v>9011.5218295000013</v>
      </c>
      <c r="D152" s="47">
        <f t="shared" ref="D152" si="255">H152+L152</f>
        <v>5064.0440277400003</v>
      </c>
      <c r="E152" s="47">
        <f t="shared" ref="E152" si="256">I152+M152</f>
        <v>1823.9612089</v>
      </c>
      <c r="F152" s="47">
        <v>9522.0933005400002</v>
      </c>
      <c r="G152" s="47">
        <v>5546.4576307200005</v>
      </c>
      <c r="H152" s="47">
        <v>3487.43140739</v>
      </c>
      <c r="I152" s="47">
        <v>488.20426242999997</v>
      </c>
      <c r="J152" s="47">
        <v>6377.4337655999998</v>
      </c>
      <c r="K152" s="47">
        <v>3465.06419878</v>
      </c>
      <c r="L152" s="47">
        <v>1576.61262035</v>
      </c>
      <c r="M152" s="47">
        <v>1335.75694647</v>
      </c>
      <c r="N152" s="47"/>
      <c r="O152" s="47"/>
      <c r="P152" s="47"/>
      <c r="Q152" s="47"/>
    </row>
    <row r="153" spans="1:17" hidden="1" outlineLevel="1" collapsed="1">
      <c r="A153" s="15">
        <v>44866</v>
      </c>
      <c r="B153" s="47">
        <v>15210.3023619</v>
      </c>
      <c r="C153" s="47">
        <f t="shared" ref="C153" si="257">G153+K153</f>
        <v>8323.2001357900008</v>
      </c>
      <c r="D153" s="47">
        <f t="shared" ref="D153" si="258">H153+L153</f>
        <v>5020.3183464399999</v>
      </c>
      <c r="E153" s="47">
        <f t="shared" ref="E153" si="259">I153+M153</f>
        <v>1866.7838796699998</v>
      </c>
      <c r="F153" s="47">
        <v>9007.2288857700005</v>
      </c>
      <c r="G153" s="47">
        <v>5093.2009647699997</v>
      </c>
      <c r="H153" s="47">
        <v>3408.2089262600002</v>
      </c>
      <c r="I153" s="47">
        <v>505.81899473999999</v>
      </c>
      <c r="J153" s="47">
        <v>6203.07347613</v>
      </c>
      <c r="K153" s="47">
        <v>3229.9991710200002</v>
      </c>
      <c r="L153" s="47">
        <v>1612.1094201799999</v>
      </c>
      <c r="M153" s="47">
        <v>1360.9648849299999</v>
      </c>
      <c r="N153" s="47"/>
      <c r="O153" s="47"/>
      <c r="P153" s="47"/>
      <c r="Q153" s="47"/>
    </row>
    <row r="154" spans="1:17" hidden="1" outlineLevel="1" collapsed="1">
      <c r="A154" s="15">
        <v>44896</v>
      </c>
      <c r="B154" s="47">
        <v>14989.11717643</v>
      </c>
      <c r="C154" s="47">
        <f t="shared" ref="C154" si="260">G154+K154</f>
        <v>8239.96404239</v>
      </c>
      <c r="D154" s="47">
        <f t="shared" ref="D154" si="261">H154+L154</f>
        <v>4876.6594688900004</v>
      </c>
      <c r="E154" s="47">
        <f t="shared" ref="E154" si="262">I154+M154</f>
        <v>1872.49366515</v>
      </c>
      <c r="F154" s="47">
        <v>8836.2290231499992</v>
      </c>
      <c r="G154" s="47">
        <v>5019.7984759499996</v>
      </c>
      <c r="H154" s="47">
        <v>3314.41017422</v>
      </c>
      <c r="I154" s="47">
        <v>502.02037297999999</v>
      </c>
      <c r="J154" s="47">
        <v>6152.8881532799996</v>
      </c>
      <c r="K154" s="47">
        <v>3220.16556644</v>
      </c>
      <c r="L154" s="47">
        <v>1562.2492946699999</v>
      </c>
      <c r="M154" s="47">
        <v>1370.4732921699999</v>
      </c>
      <c r="N154" s="47"/>
      <c r="O154" s="47"/>
      <c r="P154" s="47"/>
      <c r="Q154" s="47"/>
    </row>
    <row r="155" spans="1:17" hidden="1" outlineLevel="1" collapsed="1">
      <c r="A155" s="15">
        <v>44927</v>
      </c>
      <c r="B155" s="47">
        <v>14723.219498320001</v>
      </c>
      <c r="C155" s="47">
        <f t="shared" ref="C155" si="263">G155+K155</f>
        <v>7933.1271008099993</v>
      </c>
      <c r="D155" s="47">
        <f t="shared" ref="D155" si="264">H155+L155</f>
        <v>4915.2759849699996</v>
      </c>
      <c r="E155" s="47">
        <f t="shared" ref="E155" si="265">I155+M155</f>
        <v>1874.8164125399999</v>
      </c>
      <c r="F155" s="47">
        <v>8515.6112298799999</v>
      </c>
      <c r="G155" s="47">
        <v>4695.37551472</v>
      </c>
      <c r="H155" s="47">
        <v>3325.69374457</v>
      </c>
      <c r="I155" s="47">
        <v>494.54197059000001</v>
      </c>
      <c r="J155" s="47">
        <v>6207.6082684399998</v>
      </c>
      <c r="K155" s="47">
        <v>3237.7515860899998</v>
      </c>
      <c r="L155" s="47">
        <v>1589.5822404</v>
      </c>
      <c r="M155" s="47">
        <v>1380.27444195</v>
      </c>
      <c r="N155" s="47"/>
      <c r="O155" s="47"/>
      <c r="P155" s="47"/>
      <c r="Q155" s="47"/>
    </row>
    <row r="156" spans="1:17" hidden="1" outlineLevel="1" collapsed="1">
      <c r="A156" s="15">
        <v>44958</v>
      </c>
      <c r="B156" s="47">
        <v>14321.29252915</v>
      </c>
      <c r="C156" s="47">
        <f t="shared" ref="C156" si="266">G156+K156</f>
        <v>7592.4825483700006</v>
      </c>
      <c r="D156" s="47">
        <f t="shared" ref="D156" si="267">H156+L156</f>
        <v>4897.8597967300002</v>
      </c>
      <c r="E156" s="47">
        <f t="shared" ref="E156" si="268">I156+M156</f>
        <v>1830.95018405</v>
      </c>
      <c r="F156" s="47">
        <v>8209.5838936500004</v>
      </c>
      <c r="G156" s="47">
        <v>4403.4253802200001</v>
      </c>
      <c r="H156" s="47">
        <v>3321.0638721999999</v>
      </c>
      <c r="I156" s="47">
        <v>485.09464122999998</v>
      </c>
      <c r="J156" s="47">
        <v>6111.7086355000001</v>
      </c>
      <c r="K156" s="47">
        <v>3189.0571681500001</v>
      </c>
      <c r="L156" s="47">
        <v>1576.7959245300001</v>
      </c>
      <c r="M156" s="47">
        <v>1345.85554282</v>
      </c>
      <c r="N156" s="47"/>
      <c r="O156" s="47"/>
      <c r="P156" s="47"/>
      <c r="Q156" s="47"/>
    </row>
    <row r="157" spans="1:17" hidden="1" outlineLevel="1" collapsed="1">
      <c r="A157" s="15">
        <v>44986</v>
      </c>
      <c r="B157" s="47">
        <v>14235.96104088</v>
      </c>
      <c r="C157" s="47">
        <f t="shared" ref="C157" si="269">G157+K157</f>
        <v>7428.0010983400007</v>
      </c>
      <c r="D157" s="47">
        <f t="shared" ref="D157" si="270">H157+L157</f>
        <v>4940.3978647900003</v>
      </c>
      <c r="E157" s="47">
        <f t="shared" ref="E157" si="271">I157+M157</f>
        <v>1867.5620777500001</v>
      </c>
      <c r="F157" s="47">
        <v>8091.4266538100001</v>
      </c>
      <c r="G157" s="47">
        <v>4341.9762416200001</v>
      </c>
      <c r="H157" s="47">
        <v>3248.1600246100002</v>
      </c>
      <c r="I157" s="47">
        <v>501.29038758000002</v>
      </c>
      <c r="J157" s="47">
        <v>6144.5343870699999</v>
      </c>
      <c r="K157" s="47">
        <v>3086.0248567200001</v>
      </c>
      <c r="L157" s="47">
        <v>1692.2378401799999</v>
      </c>
      <c r="M157" s="47">
        <v>1366.2716901700001</v>
      </c>
      <c r="N157" s="47"/>
      <c r="O157" s="47"/>
      <c r="P157" s="47"/>
      <c r="Q157" s="47"/>
    </row>
    <row r="158" spans="1:17" hidden="1" outlineLevel="1" collapsed="1">
      <c r="A158" s="15">
        <v>45017</v>
      </c>
      <c r="B158" s="47">
        <v>13966.616820830001</v>
      </c>
      <c r="C158" s="47">
        <f t="shared" ref="C158" si="272">G158+K158</f>
        <v>7292.6279492100002</v>
      </c>
      <c r="D158" s="47">
        <f t="shared" ref="D158" si="273">H158+L158</f>
        <v>4806.8796981300002</v>
      </c>
      <c r="E158" s="47">
        <f t="shared" ref="E158" si="274">I158+M158</f>
        <v>1867.1091734900001</v>
      </c>
      <c r="F158" s="47">
        <v>8028.0930480999996</v>
      </c>
      <c r="G158" s="47">
        <v>4211.4973035800003</v>
      </c>
      <c r="H158" s="47">
        <v>3321.3353256599999</v>
      </c>
      <c r="I158" s="47">
        <v>495.26041886000002</v>
      </c>
      <c r="J158" s="47">
        <v>5938.52377273</v>
      </c>
      <c r="K158" s="47">
        <v>3081.1306456299999</v>
      </c>
      <c r="L158" s="47">
        <v>1485.5443724700001</v>
      </c>
      <c r="M158" s="47">
        <v>1371.84875463</v>
      </c>
      <c r="N158" s="47"/>
      <c r="O158" s="47"/>
      <c r="P158" s="47"/>
      <c r="Q158" s="47"/>
    </row>
    <row r="159" spans="1:17" hidden="1" outlineLevel="1" collapsed="1">
      <c r="A159" s="15">
        <v>45047</v>
      </c>
      <c r="B159" s="47">
        <v>12972.75205544</v>
      </c>
      <c r="C159" s="47">
        <f t="shared" ref="C159" si="275">G159+K159</f>
        <v>6635.4239997599998</v>
      </c>
      <c r="D159" s="47">
        <f t="shared" ref="D159" si="276">H159+L159</f>
        <v>4737.3504923999999</v>
      </c>
      <c r="E159" s="47">
        <f t="shared" ref="E159" si="277">I159+M159</f>
        <v>1599.9775632800001</v>
      </c>
      <c r="F159" s="47">
        <v>7830.8093688600002</v>
      </c>
      <c r="G159" s="47">
        <v>4299.3617901099997</v>
      </c>
      <c r="H159" s="47">
        <v>3267.7925244500002</v>
      </c>
      <c r="I159" s="47">
        <v>263.65505430000002</v>
      </c>
      <c r="J159" s="47">
        <v>5141.9426865799996</v>
      </c>
      <c r="K159" s="47">
        <v>2336.0622096500001</v>
      </c>
      <c r="L159" s="47">
        <v>1469.5579679499999</v>
      </c>
      <c r="M159" s="47">
        <v>1336.3225089800001</v>
      </c>
      <c r="N159" s="47"/>
      <c r="O159" s="47"/>
      <c r="P159" s="47"/>
      <c r="Q159" s="47"/>
    </row>
    <row r="160" spans="1:17" hidden="1" outlineLevel="1" collapsed="1">
      <c r="A160" s="15">
        <v>45078</v>
      </c>
      <c r="B160" s="47">
        <v>12870.511702960001</v>
      </c>
      <c r="C160" s="47">
        <f t="shared" ref="C160" si="278">G160+K160</f>
        <v>6661.8588937599998</v>
      </c>
      <c r="D160" s="47">
        <f t="shared" ref="D160" si="279">H160+L160</f>
        <v>4608.3839683999995</v>
      </c>
      <c r="E160" s="47">
        <f t="shared" ref="E160" si="280">I160+M160</f>
        <v>1600.2688407999999</v>
      </c>
      <c r="F160" s="47">
        <v>7964.80917288</v>
      </c>
      <c r="G160" s="47">
        <v>4424.3165450200004</v>
      </c>
      <c r="H160" s="47">
        <v>3281.1830419399998</v>
      </c>
      <c r="I160" s="47">
        <v>259.30958592000002</v>
      </c>
      <c r="J160" s="47">
        <v>4905.7025300799996</v>
      </c>
      <c r="K160" s="47">
        <v>2237.5423487399999</v>
      </c>
      <c r="L160" s="47">
        <v>1327.2009264599999</v>
      </c>
      <c r="M160" s="47">
        <v>1340.9592548799999</v>
      </c>
      <c r="N160" s="47"/>
      <c r="O160" s="47"/>
      <c r="P160" s="47"/>
      <c r="Q160" s="47"/>
    </row>
    <row r="161" spans="1:17" hidden="1" outlineLevel="1" collapsed="1">
      <c r="A161" s="15">
        <v>45108</v>
      </c>
      <c r="B161" s="47">
        <v>12542.68601406</v>
      </c>
      <c r="C161" s="47">
        <f t="shared" ref="C161" si="281">G161+K161</f>
        <v>6364.7521933899998</v>
      </c>
      <c r="D161" s="47">
        <f t="shared" ref="D161" si="282">H161+L161</f>
        <v>4596.3460086599998</v>
      </c>
      <c r="E161" s="47">
        <f t="shared" ref="E161" si="283">I161+M161</f>
        <v>1581.5878120099999</v>
      </c>
      <c r="F161" s="47">
        <v>7730.63271076</v>
      </c>
      <c r="G161" s="47">
        <v>4226.4997008299997</v>
      </c>
      <c r="H161" s="47">
        <v>3272.5709996800001</v>
      </c>
      <c r="I161" s="47">
        <v>231.56201024999999</v>
      </c>
      <c r="J161" s="47">
        <v>4812.0533033000002</v>
      </c>
      <c r="K161" s="47">
        <v>2138.2524925600001</v>
      </c>
      <c r="L161" s="47">
        <v>1323.7750089799999</v>
      </c>
      <c r="M161" s="47">
        <v>1350.0258017599999</v>
      </c>
      <c r="N161" s="47"/>
      <c r="O161" s="47"/>
      <c r="P161" s="47"/>
      <c r="Q161" s="47"/>
    </row>
    <row r="162" spans="1:17" hidden="1" outlineLevel="1" collapsed="1">
      <c r="A162" s="15">
        <v>45139</v>
      </c>
      <c r="B162" s="47">
        <v>12776.55444274</v>
      </c>
      <c r="C162" s="47">
        <f t="shared" ref="C162" si="284">G162+K162</f>
        <v>6548.8833824600006</v>
      </c>
      <c r="D162" s="47">
        <f t="shared" ref="D162" si="285">H162+L162</f>
        <v>4652.7804659899994</v>
      </c>
      <c r="E162" s="47">
        <f t="shared" ref="E162" si="286">I162+M162</f>
        <v>1574.8905942899999</v>
      </c>
      <c r="F162" s="47">
        <v>7877.5299729799999</v>
      </c>
      <c r="G162" s="47">
        <v>4294.8804354200001</v>
      </c>
      <c r="H162" s="47">
        <v>3345.9927490599998</v>
      </c>
      <c r="I162" s="47">
        <v>236.6567885</v>
      </c>
      <c r="J162" s="47">
        <v>4899.0244697600001</v>
      </c>
      <c r="K162" s="47">
        <v>2254.00294704</v>
      </c>
      <c r="L162" s="47">
        <v>1306.78771693</v>
      </c>
      <c r="M162" s="47">
        <v>1338.2338057899999</v>
      </c>
      <c r="N162" s="47"/>
      <c r="O162" s="47"/>
      <c r="P162" s="47"/>
      <c r="Q162" s="47"/>
    </row>
    <row r="163" spans="1:17" hidden="1" outlineLevel="1" collapsed="1">
      <c r="A163" s="15">
        <v>45170</v>
      </c>
      <c r="B163" s="47">
        <v>12679.437820650001</v>
      </c>
      <c r="C163" s="47">
        <f t="shared" ref="C163" si="287">G163+K163</f>
        <v>6361.9350455200001</v>
      </c>
      <c r="D163" s="47">
        <f t="shared" ref="D163" si="288">H163+L163</f>
        <v>4785.9450173300002</v>
      </c>
      <c r="E163" s="47">
        <f t="shared" ref="E163" si="289">I163+M163</f>
        <v>1531.5577578</v>
      </c>
      <c r="F163" s="47">
        <v>7910.0283302199996</v>
      </c>
      <c r="G163" s="47">
        <v>4223.7617408899996</v>
      </c>
      <c r="H163" s="47">
        <v>3465.84892683</v>
      </c>
      <c r="I163" s="47">
        <v>220.41766250000001</v>
      </c>
      <c r="J163" s="47">
        <v>4769.40949043</v>
      </c>
      <c r="K163" s="47">
        <v>2138.1733046300001</v>
      </c>
      <c r="L163" s="47">
        <v>1320.0960904999999</v>
      </c>
      <c r="M163" s="47">
        <v>1311.1400953</v>
      </c>
      <c r="N163" s="47"/>
      <c r="O163" s="47"/>
      <c r="P163" s="47"/>
      <c r="Q163" s="47"/>
    </row>
    <row r="164" spans="1:17" hidden="1" outlineLevel="1" collapsed="1">
      <c r="A164" s="15">
        <v>45200</v>
      </c>
      <c r="B164" s="47">
        <v>12860.79299523</v>
      </c>
      <c r="C164" s="47">
        <f t="shared" ref="C164" si="290">G164+K164</f>
        <v>6455.9805154299993</v>
      </c>
      <c r="D164" s="47">
        <f t="shared" ref="D164" si="291">H164+L164</f>
        <v>4864.6239663300003</v>
      </c>
      <c r="E164" s="47">
        <f t="shared" ref="E164" si="292">I164+M164</f>
        <v>1540.1885134700001</v>
      </c>
      <c r="F164" s="47">
        <v>8048.9294465000003</v>
      </c>
      <c r="G164" s="47">
        <v>4301.2826569299996</v>
      </c>
      <c r="H164" s="47">
        <v>3512.53729974</v>
      </c>
      <c r="I164" s="47">
        <v>235.10948983</v>
      </c>
      <c r="J164" s="47">
        <v>4811.8635487299998</v>
      </c>
      <c r="K164" s="47">
        <v>2154.6978585000002</v>
      </c>
      <c r="L164" s="47">
        <v>1352.08666659</v>
      </c>
      <c r="M164" s="47">
        <v>1305.0790236400001</v>
      </c>
      <c r="N164" s="47"/>
      <c r="O164" s="47"/>
      <c r="P164" s="47"/>
      <c r="Q164" s="47"/>
    </row>
    <row r="165" spans="1:17" hidden="1" outlineLevel="1" collapsed="1">
      <c r="A165" s="15">
        <v>45231</v>
      </c>
      <c r="B165" s="47">
        <v>12836.196428069999</v>
      </c>
      <c r="C165" s="47">
        <f t="shared" ref="C165" si="293">G165+K165</f>
        <v>6485.8772527199999</v>
      </c>
      <c r="D165" s="47">
        <f t="shared" ref="D165" si="294">H165+L165</f>
        <v>4294.58445631</v>
      </c>
      <c r="E165" s="47">
        <f t="shared" ref="E165" si="295">I165+M165</f>
        <v>2055.7347190400001</v>
      </c>
      <c r="F165" s="47">
        <v>7940.4518696599998</v>
      </c>
      <c r="G165" s="47">
        <v>4251.8677252099997</v>
      </c>
      <c r="H165" s="47">
        <v>3458.2245396799999</v>
      </c>
      <c r="I165" s="47">
        <v>230.35960477</v>
      </c>
      <c r="J165" s="47">
        <v>4895.7445584099996</v>
      </c>
      <c r="K165" s="47">
        <v>2234.0095275100002</v>
      </c>
      <c r="L165" s="47">
        <v>836.35991663000004</v>
      </c>
      <c r="M165" s="47">
        <v>1825.37511427</v>
      </c>
      <c r="N165" s="47"/>
      <c r="O165" s="47"/>
      <c r="P165" s="47"/>
      <c r="Q165" s="47"/>
    </row>
    <row r="166" spans="1:17" hidden="1" outlineLevel="1" collapsed="1">
      <c r="A166" s="15">
        <v>45261</v>
      </c>
      <c r="B166" s="47">
        <v>13105.207209689999</v>
      </c>
      <c r="C166" s="47">
        <f t="shared" ref="C166" si="296">G166+K166</f>
        <v>6589.6036106800002</v>
      </c>
      <c r="D166" s="47">
        <f t="shared" ref="D166" si="297">H166+L166</f>
        <v>4419.4308709500001</v>
      </c>
      <c r="E166" s="47">
        <f t="shared" ref="E166" si="298">I166+M166</f>
        <v>2096.1727280600003</v>
      </c>
      <c r="F166" s="47">
        <v>7806.2006759799997</v>
      </c>
      <c r="G166" s="47">
        <v>4101.0060925400003</v>
      </c>
      <c r="H166" s="47">
        <v>3526.2384063499999</v>
      </c>
      <c r="I166" s="47">
        <v>178.95617709000001</v>
      </c>
      <c r="J166" s="47">
        <v>5299.0065337100004</v>
      </c>
      <c r="K166" s="47">
        <v>2488.5975181399999</v>
      </c>
      <c r="L166" s="47">
        <v>893.19246459999999</v>
      </c>
      <c r="M166" s="47">
        <v>1917.2165509700001</v>
      </c>
      <c r="N166" s="47"/>
      <c r="O166" s="47"/>
      <c r="P166" s="47"/>
      <c r="Q166" s="47"/>
    </row>
    <row r="167" spans="1:17" hidden="1" outlineLevel="1" collapsed="1">
      <c r="A167" s="15">
        <v>45292</v>
      </c>
      <c r="B167" s="47">
        <v>13010.489493139999</v>
      </c>
      <c r="C167" s="47">
        <f t="shared" ref="C167" si="299">G167+K167</f>
        <v>6811.35641029</v>
      </c>
      <c r="D167" s="47">
        <f t="shared" ref="D167" si="300">H167+L167</f>
        <v>4165.2235180100006</v>
      </c>
      <c r="E167" s="47">
        <f t="shared" ref="E167" si="301">I167+M167</f>
        <v>2033.90956484</v>
      </c>
      <c r="F167" s="47">
        <v>7922.7167698699996</v>
      </c>
      <c r="G167" s="47">
        <v>4288.3734373300003</v>
      </c>
      <c r="H167" s="47">
        <v>3487.5840855800002</v>
      </c>
      <c r="I167" s="47">
        <v>146.75924696000001</v>
      </c>
      <c r="J167" s="47">
        <v>5087.7727232699999</v>
      </c>
      <c r="K167" s="47">
        <v>2522.9829729600001</v>
      </c>
      <c r="L167" s="47">
        <v>677.63943243000006</v>
      </c>
      <c r="M167" s="47">
        <v>1887.1503178800001</v>
      </c>
      <c r="N167" s="47"/>
      <c r="O167" s="47"/>
      <c r="P167" s="47"/>
      <c r="Q167" s="47"/>
    </row>
    <row r="168" spans="1:17" hidden="1" outlineLevel="1" collapsed="1">
      <c r="A168" s="15">
        <v>45323</v>
      </c>
      <c r="B168" s="47">
        <v>13108.09508816</v>
      </c>
      <c r="C168" s="47">
        <f t="shared" ref="C168" si="302">G168+K168</f>
        <v>6863.5757318899996</v>
      </c>
      <c r="D168" s="47">
        <f t="shared" ref="D168" si="303">H168+L168</f>
        <v>4235.5906221200003</v>
      </c>
      <c r="E168" s="47">
        <f t="shared" ref="E168" si="304">I168+M168</f>
        <v>2008.9287341499999</v>
      </c>
      <c r="F168" s="47">
        <v>8037.6488060000001</v>
      </c>
      <c r="G168" s="47">
        <v>4337.5766988699997</v>
      </c>
      <c r="H168" s="47">
        <v>3545.27285119</v>
      </c>
      <c r="I168" s="47">
        <v>154.79925593999999</v>
      </c>
      <c r="J168" s="47">
        <v>5070.44628216</v>
      </c>
      <c r="K168" s="47">
        <v>2525.9990330199998</v>
      </c>
      <c r="L168" s="47">
        <v>690.31777093000005</v>
      </c>
      <c r="M168" s="47">
        <v>1854.1294782099999</v>
      </c>
      <c r="N168" s="47"/>
      <c r="O168" s="47"/>
      <c r="P168" s="47"/>
      <c r="Q168" s="47"/>
    </row>
    <row r="169" spans="1:17" hidden="1" outlineLevel="1" collapsed="1">
      <c r="A169" s="15">
        <v>45352</v>
      </c>
      <c r="B169" s="47">
        <v>13183.047144579999</v>
      </c>
      <c r="C169" s="47">
        <f t="shared" ref="C169" si="305">G169+K169</f>
        <v>6764.2997735400004</v>
      </c>
      <c r="D169" s="47">
        <f t="shared" ref="D169" si="306">H169+L169</f>
        <v>4365.4454861499999</v>
      </c>
      <c r="E169" s="47">
        <f t="shared" ref="E169" si="307">I169+M169</f>
        <v>2053.3018848900001</v>
      </c>
      <c r="F169" s="47">
        <v>8136.6527474300001</v>
      </c>
      <c r="G169" s="47">
        <v>4343.1204665699997</v>
      </c>
      <c r="H169" s="47">
        <v>3637.0745112300001</v>
      </c>
      <c r="I169" s="47">
        <v>156.45776963</v>
      </c>
      <c r="J169" s="47">
        <v>5046.3943971500003</v>
      </c>
      <c r="K169" s="47">
        <v>2421.1793069700002</v>
      </c>
      <c r="L169" s="47">
        <v>728.37097491999998</v>
      </c>
      <c r="M169" s="47">
        <v>1896.8441152600001</v>
      </c>
      <c r="N169" s="47"/>
      <c r="O169" s="47"/>
      <c r="P169" s="47"/>
      <c r="Q169" s="47"/>
    </row>
    <row r="170" spans="1:17" hidden="1" outlineLevel="1" collapsed="1">
      <c r="A170" s="15">
        <v>45383</v>
      </c>
      <c r="B170" s="47">
        <v>13208.47050456</v>
      </c>
      <c r="C170" s="47">
        <f t="shared" ref="C170" si="308">G170+K170</f>
        <v>6794.4000455999994</v>
      </c>
      <c r="D170" s="47">
        <f t="shared" ref="D170" si="309">H170+L170</f>
        <v>4368.7477491</v>
      </c>
      <c r="E170" s="47">
        <f t="shared" ref="E170" si="310">I170+M170</f>
        <v>2045.32270986</v>
      </c>
      <c r="F170" s="47">
        <v>8082.86758577</v>
      </c>
      <c r="G170" s="47">
        <v>4256.1229498499997</v>
      </c>
      <c r="H170" s="47">
        <v>3671.3376140599999</v>
      </c>
      <c r="I170" s="47">
        <v>155.40702185999999</v>
      </c>
      <c r="J170" s="47">
        <v>5125.6029187900003</v>
      </c>
      <c r="K170" s="47">
        <v>2538.2770957500002</v>
      </c>
      <c r="L170" s="47">
        <v>697.41013504</v>
      </c>
      <c r="M170" s="47">
        <v>1889.915688</v>
      </c>
      <c r="N170" s="47"/>
      <c r="O170" s="47"/>
      <c r="P170" s="47"/>
      <c r="Q170" s="47"/>
    </row>
    <row r="171" spans="1:17" hidden="1" outlineLevel="1" collapsed="1">
      <c r="A171" s="15">
        <v>45413</v>
      </c>
      <c r="B171" s="47">
        <v>12875.68776413</v>
      </c>
      <c r="C171" s="47">
        <f t="shared" ref="C171" si="311">G171+K171</f>
        <v>6553.4236144300003</v>
      </c>
      <c r="D171" s="47">
        <f t="shared" ref="D171" si="312">H171+L171</f>
        <v>4258.0857818200002</v>
      </c>
      <c r="E171" s="47">
        <f t="shared" ref="E171" si="313">I171+M171</f>
        <v>2064.1783678799998</v>
      </c>
      <c r="F171" s="47">
        <v>7843.2464028900004</v>
      </c>
      <c r="G171" s="47">
        <v>4040.1680025000001</v>
      </c>
      <c r="H171" s="47">
        <v>3646.7379824</v>
      </c>
      <c r="I171" s="47">
        <v>156.34041798999999</v>
      </c>
      <c r="J171" s="47">
        <v>5032.4413612400003</v>
      </c>
      <c r="K171" s="47">
        <v>2513.2556119300002</v>
      </c>
      <c r="L171" s="47">
        <v>611.34779942</v>
      </c>
      <c r="M171" s="47">
        <v>1907.8379498899999</v>
      </c>
      <c r="N171" s="47"/>
      <c r="O171" s="47"/>
      <c r="P171" s="47"/>
      <c r="Q171" s="47"/>
    </row>
    <row r="172" spans="1:17" hidden="1" outlineLevel="1" collapsed="1">
      <c r="A172" s="15">
        <v>45444</v>
      </c>
      <c r="B172" s="47">
        <v>13296.352351310001</v>
      </c>
      <c r="C172" s="47">
        <f t="shared" ref="C172" si="314">G172+K172</f>
        <v>6793.7394192899992</v>
      </c>
      <c r="D172" s="47">
        <f t="shared" ref="D172" si="315">H172+L172</f>
        <v>4408.8652513500001</v>
      </c>
      <c r="E172" s="47">
        <f t="shared" ref="E172" si="316">I172+M172</f>
        <v>2093.7476806700001</v>
      </c>
      <c r="F172" s="47">
        <v>8193.4246346399996</v>
      </c>
      <c r="G172" s="47">
        <v>4195.7254365099998</v>
      </c>
      <c r="H172" s="47">
        <v>3798.3940872100002</v>
      </c>
      <c r="I172" s="47">
        <v>199.30511092</v>
      </c>
      <c r="J172" s="47">
        <v>5102.9277166700003</v>
      </c>
      <c r="K172" s="47">
        <v>2598.0139827799999</v>
      </c>
      <c r="L172" s="47">
        <v>610.47116414000004</v>
      </c>
      <c r="M172" s="47">
        <v>1894.4425697500001</v>
      </c>
      <c r="N172" s="47"/>
      <c r="O172" s="47"/>
      <c r="P172" s="47"/>
      <c r="Q172" s="47"/>
    </row>
    <row r="173" spans="1:17" hidden="1" outlineLevel="1" collapsed="1">
      <c r="A173" s="15">
        <v>45474</v>
      </c>
      <c r="B173" s="47">
        <v>13146.71605241</v>
      </c>
      <c r="C173" s="47">
        <f t="shared" ref="C173" si="317">G173+K173</f>
        <v>7061.7177186900008</v>
      </c>
      <c r="D173" s="47">
        <f t="shared" ref="D173" si="318">H173+L173</f>
        <v>4006.01436229</v>
      </c>
      <c r="E173" s="47">
        <f t="shared" ref="E173" si="319">I173+M173</f>
        <v>2078.9839714300001</v>
      </c>
      <c r="F173" s="47">
        <v>8298.0031314900007</v>
      </c>
      <c r="G173" s="47">
        <v>4273.4542890000002</v>
      </c>
      <c r="H173" s="47">
        <v>3865.2595269399999</v>
      </c>
      <c r="I173" s="47">
        <v>159.28931555</v>
      </c>
      <c r="J173" s="47">
        <v>4848.7129209200002</v>
      </c>
      <c r="K173" s="47">
        <v>2788.2634296900001</v>
      </c>
      <c r="L173" s="47">
        <v>140.75483535000001</v>
      </c>
      <c r="M173" s="47">
        <v>1919.69465588</v>
      </c>
      <c r="N173" s="47"/>
      <c r="O173" s="47"/>
      <c r="P173" s="47"/>
      <c r="Q173" s="47"/>
    </row>
    <row r="174" spans="1:17" hidden="1" outlineLevel="1" collapsed="1">
      <c r="A174" s="15">
        <v>45505</v>
      </c>
      <c r="B174" s="47">
        <v>13081.80822884</v>
      </c>
      <c r="C174" s="47">
        <f t="shared" ref="C174" si="320">G174+K174</f>
        <v>7060.0346785599995</v>
      </c>
      <c r="D174" s="47">
        <f t="shared" ref="D174" si="321">H174+L174</f>
        <v>3945.34906387</v>
      </c>
      <c r="E174" s="47">
        <f t="shared" ref="E174" si="322">I174+M174</f>
        <v>2076.4244864100001</v>
      </c>
      <c r="F174" s="47">
        <v>8194.3489576600005</v>
      </c>
      <c r="G174" s="47">
        <v>4219.7108041800002</v>
      </c>
      <c r="H174" s="47">
        <v>3806.78307189</v>
      </c>
      <c r="I174" s="47">
        <v>167.85508159</v>
      </c>
      <c r="J174" s="47">
        <v>4887.4592711799996</v>
      </c>
      <c r="K174" s="47">
        <v>2840.3238743799998</v>
      </c>
      <c r="L174" s="47">
        <v>138.56599198000001</v>
      </c>
      <c r="M174" s="47">
        <v>1908.56940482</v>
      </c>
      <c r="N174" s="47"/>
      <c r="O174" s="47"/>
      <c r="P174" s="47"/>
      <c r="Q174" s="47"/>
    </row>
    <row r="175" spans="1:17" hidden="1" outlineLevel="1" collapsed="1">
      <c r="A175" s="15">
        <v>45536</v>
      </c>
      <c r="B175" s="47">
        <v>13341.031172450001</v>
      </c>
      <c r="C175" s="47">
        <f t="shared" ref="C175" si="323">G175+K175</f>
        <v>6933.3539621700002</v>
      </c>
      <c r="D175" s="47">
        <f t="shared" ref="D175" si="324">H175+L175</f>
        <v>4330.1259749399997</v>
      </c>
      <c r="E175" s="47">
        <f t="shared" ref="E175" si="325">I175+M175</f>
        <v>2077.5512353399999</v>
      </c>
      <c r="F175" s="47">
        <v>8458.8251392099992</v>
      </c>
      <c r="G175" s="47">
        <v>4323.6124575699996</v>
      </c>
      <c r="H175" s="47">
        <v>3962.83064952</v>
      </c>
      <c r="I175" s="47">
        <v>172.38203211999999</v>
      </c>
      <c r="J175" s="47">
        <v>4882.2060332399997</v>
      </c>
      <c r="K175" s="47">
        <v>2609.7415046000001</v>
      </c>
      <c r="L175" s="47">
        <v>367.29532541999998</v>
      </c>
      <c r="M175" s="47">
        <v>1905.1692032200001</v>
      </c>
      <c r="N175" s="47"/>
      <c r="O175" s="47"/>
      <c r="P175" s="47"/>
      <c r="Q175" s="47"/>
    </row>
    <row r="176" spans="1:17" hidden="1" outlineLevel="1" collapsed="1">
      <c r="A176" s="15">
        <v>45566</v>
      </c>
      <c r="B176" s="47">
        <v>13464.67547604</v>
      </c>
      <c r="C176" s="47">
        <f t="shared" ref="C176" si="326">G176+K176</f>
        <v>7141.8001851200006</v>
      </c>
      <c r="D176" s="47">
        <f t="shared" ref="D176" si="327">H176+L176</f>
        <v>4277.06124568</v>
      </c>
      <c r="E176" s="47">
        <f t="shared" ref="E176" si="328">I176+M176</f>
        <v>2045.8140452399998</v>
      </c>
      <c r="F176" s="47">
        <v>8647.9784214400006</v>
      </c>
      <c r="G176" s="47">
        <v>4578.59108543</v>
      </c>
      <c r="H176" s="47">
        <v>3887.97281488</v>
      </c>
      <c r="I176" s="47">
        <v>181.41452113</v>
      </c>
      <c r="J176" s="47">
        <v>4816.6970546000002</v>
      </c>
      <c r="K176" s="47">
        <v>2563.2090996900001</v>
      </c>
      <c r="L176" s="47">
        <v>389.08843080000003</v>
      </c>
      <c r="M176" s="47">
        <v>1864.3995241099999</v>
      </c>
      <c r="N176" s="47"/>
      <c r="O176" s="47"/>
      <c r="P176" s="47"/>
      <c r="Q176" s="47"/>
    </row>
    <row r="177" spans="1:17" collapsed="1">
      <c r="A177" s="15">
        <v>45597</v>
      </c>
      <c r="B177" s="47">
        <v>13915.66025379</v>
      </c>
      <c r="C177" s="47">
        <f t="shared" ref="C177" si="329">G177+K177</f>
        <v>7252.1904770900001</v>
      </c>
      <c r="D177" s="47">
        <f t="shared" ref="D177" si="330">H177+L177</f>
        <v>4638.7799924999999</v>
      </c>
      <c r="E177" s="47">
        <f t="shared" ref="E177" si="331">I177+M177</f>
        <v>2024.6897842000001</v>
      </c>
      <c r="F177" s="47">
        <v>9084.1996458199992</v>
      </c>
      <c r="G177" s="47">
        <v>4663.7727310700002</v>
      </c>
      <c r="H177" s="47">
        <v>4238.0488434199997</v>
      </c>
      <c r="I177" s="47">
        <v>182.37807133000001</v>
      </c>
      <c r="J177" s="47">
        <v>4831.4606079699997</v>
      </c>
      <c r="K177" s="47">
        <v>2588.4177460199999</v>
      </c>
      <c r="L177" s="47">
        <v>400.73114908000002</v>
      </c>
      <c r="M177" s="47">
        <v>1842.3117128700001</v>
      </c>
      <c r="N177" s="47"/>
      <c r="O177" s="47"/>
      <c r="P177" s="47"/>
      <c r="Q177" s="47"/>
    </row>
    <row r="178" spans="1:17">
      <c r="A178" s="15">
        <v>45627</v>
      </c>
      <c r="B178" s="47">
        <v>13293.79187843</v>
      </c>
      <c r="C178" s="47">
        <f t="shared" ref="C178" si="332">G178+K178</f>
        <v>7172.5719448899999</v>
      </c>
      <c r="D178" s="47">
        <f t="shared" ref="D178" si="333">H178+L178</f>
        <v>4129.1477210499997</v>
      </c>
      <c r="E178" s="47">
        <f t="shared" ref="E178" si="334">I178+M178</f>
        <v>1992.0722124900001</v>
      </c>
      <c r="F178" s="47">
        <v>8533.7981657399996</v>
      </c>
      <c r="G178" s="47">
        <v>4529.1141648000003</v>
      </c>
      <c r="H178" s="47">
        <v>3853.4650053</v>
      </c>
      <c r="I178" s="47">
        <v>151.21899564</v>
      </c>
      <c r="J178" s="47">
        <v>4759.9937126900004</v>
      </c>
      <c r="K178" s="47">
        <v>2643.4577800900001</v>
      </c>
      <c r="L178" s="47">
        <v>275.68271575</v>
      </c>
      <c r="M178" s="47">
        <v>1840.8532168500001</v>
      </c>
      <c r="N178" s="47"/>
      <c r="O178" s="47"/>
      <c r="P178" s="47"/>
      <c r="Q178" s="47"/>
    </row>
    <row r="179" spans="1:17">
      <c r="A179" s="15">
        <v>45658</v>
      </c>
      <c r="B179" s="47">
        <v>13139.203520630001</v>
      </c>
      <c r="C179" s="47">
        <f t="shared" ref="C179" si="335">G179+K179</f>
        <v>7088.0921094000005</v>
      </c>
      <c r="D179" s="47">
        <f t="shared" ref="D179" si="336">H179+L179</f>
        <v>4087.1985489900003</v>
      </c>
      <c r="E179" s="47">
        <f t="shared" ref="E179" si="337">I179+M179</f>
        <v>1963.9128622400001</v>
      </c>
      <c r="F179" s="47">
        <v>8414.4642732200009</v>
      </c>
      <c r="G179" s="47">
        <v>4459.20701138</v>
      </c>
      <c r="H179" s="47">
        <v>3808.5812425600002</v>
      </c>
      <c r="I179" s="47">
        <v>146.67601927999999</v>
      </c>
      <c r="J179" s="47">
        <v>4724.7392474099997</v>
      </c>
      <c r="K179" s="47">
        <v>2628.88509802</v>
      </c>
      <c r="L179" s="47">
        <v>278.61730642999999</v>
      </c>
      <c r="M179" s="47">
        <v>1817.2368429600001</v>
      </c>
      <c r="N179" s="47"/>
      <c r="O179" s="47"/>
      <c r="P179" s="47"/>
      <c r="Q179" s="47"/>
    </row>
    <row r="180" spans="1:17">
      <c r="A180" s="15">
        <v>45689</v>
      </c>
      <c r="B180" s="47">
        <v>13383.307512449999</v>
      </c>
      <c r="C180" s="47">
        <f t="shared" ref="C180" si="338">G180+K180</f>
        <v>7292.6430450999997</v>
      </c>
      <c r="D180" s="47">
        <f t="shared" ref="D180" si="339">H180+L180</f>
        <v>4159.6057924500001</v>
      </c>
      <c r="E180" s="47">
        <f t="shared" ref="E180" si="340">I180+M180</f>
        <v>1931.0586749000001</v>
      </c>
      <c r="F180" s="47">
        <v>8588.4202425999993</v>
      </c>
      <c r="G180" s="47">
        <v>4500.6079293299999</v>
      </c>
      <c r="H180" s="47">
        <v>3939.5071215100002</v>
      </c>
      <c r="I180" s="47">
        <v>148.30519176000001</v>
      </c>
      <c r="J180" s="47">
        <v>4794.8872698499999</v>
      </c>
      <c r="K180" s="47">
        <v>2792.0351157700002</v>
      </c>
      <c r="L180" s="47">
        <v>220.09867094000001</v>
      </c>
      <c r="M180" s="47">
        <v>1782.7534831400001</v>
      </c>
      <c r="N180" s="47"/>
      <c r="O180" s="47"/>
      <c r="P180" s="47"/>
      <c r="Q180" s="47"/>
    </row>
    <row r="181" spans="1:17">
      <c r="A181" s="15">
        <v>45717</v>
      </c>
      <c r="B181" s="47">
        <v>13355.154632039999</v>
      </c>
      <c r="C181" s="47">
        <f t="shared" ref="C181" si="341">G181+K181</f>
        <v>7588.8739982799998</v>
      </c>
      <c r="D181" s="47">
        <f t="shared" ref="D181" si="342">H181+L181</f>
        <v>3834.7456437599999</v>
      </c>
      <c r="E181" s="47">
        <f t="shared" ref="E181" si="343">I181+M181</f>
        <v>1931.5349900000001</v>
      </c>
      <c r="F181" s="47">
        <v>8491.7083371799999</v>
      </c>
      <c r="G181" s="47">
        <v>4711.2861362699996</v>
      </c>
      <c r="H181" s="47">
        <v>3632.2236945499999</v>
      </c>
      <c r="I181" s="47">
        <v>148.19850636000001</v>
      </c>
      <c r="J181" s="47">
        <v>4863.4462948600003</v>
      </c>
      <c r="K181" s="47">
        <v>2877.5878620100002</v>
      </c>
      <c r="L181" s="47">
        <v>202.52194921</v>
      </c>
      <c r="M181" s="47">
        <v>1783.3364836400001</v>
      </c>
      <c r="N181" s="47"/>
      <c r="O181" s="47"/>
      <c r="P181" s="47"/>
      <c r="Q181" s="47"/>
    </row>
    <row r="182" spans="1:17">
      <c r="A182" s="15">
        <v>45748</v>
      </c>
      <c r="B182" s="47">
        <v>13595.02294836</v>
      </c>
      <c r="C182" s="47">
        <f t="shared" ref="C182" si="344">G182+K182</f>
        <v>7748.4544774899996</v>
      </c>
      <c r="D182" s="47">
        <f t="shared" ref="D182" si="345">H182+L182</f>
        <v>3870.7273132700002</v>
      </c>
      <c r="E182" s="47">
        <f t="shared" ref="E182" si="346">I182+M182</f>
        <v>1975.8411576000001</v>
      </c>
      <c r="F182" s="47">
        <v>8730.2818395699996</v>
      </c>
      <c r="G182" s="47">
        <v>4910.7659489899997</v>
      </c>
      <c r="H182" s="47">
        <v>3666.3414659300001</v>
      </c>
      <c r="I182" s="47">
        <v>153.17442464999999</v>
      </c>
      <c r="J182" s="47">
        <v>4864.74110879</v>
      </c>
      <c r="K182" s="47">
        <v>2837.6885284999998</v>
      </c>
      <c r="L182" s="47">
        <v>204.38584734</v>
      </c>
      <c r="M182" s="47">
        <v>1822.6667329500001</v>
      </c>
      <c r="N182" s="47"/>
      <c r="O182" s="47"/>
      <c r="P182" s="47"/>
      <c r="Q182" s="47"/>
    </row>
    <row r="183" spans="1:17">
      <c r="A183" s="15">
        <v>45778</v>
      </c>
      <c r="B183" s="47">
        <v>13634.276229790001</v>
      </c>
      <c r="C183" s="47">
        <f t="shared" ref="C183" si="347">G183+K183</f>
        <v>7769.0841082400002</v>
      </c>
      <c r="D183" s="47">
        <f t="shared" ref="D183" si="348">H183+L183</f>
        <v>3915.6576027299998</v>
      </c>
      <c r="E183" s="47">
        <f t="shared" ref="E183" si="349">I183+M183</f>
        <v>1949.5345188199999</v>
      </c>
      <c r="F183" s="47">
        <v>8810.4717590599994</v>
      </c>
      <c r="G183" s="47">
        <v>4872.8116665699999</v>
      </c>
      <c r="H183" s="47">
        <v>3786.2328622</v>
      </c>
      <c r="I183" s="47">
        <v>151.42723029000001</v>
      </c>
      <c r="J183" s="47">
        <v>4823.8044707299996</v>
      </c>
      <c r="K183" s="47">
        <v>2896.2724416699998</v>
      </c>
      <c r="L183" s="47">
        <v>129.42474053000001</v>
      </c>
      <c r="M183" s="47">
        <v>1798.10728853</v>
      </c>
      <c r="N183" s="47"/>
      <c r="O183" s="47"/>
      <c r="P183" s="47"/>
      <c r="Q183" s="47"/>
    </row>
    <row r="184" spans="1:17">
      <c r="A184" s="15">
        <v>45809</v>
      </c>
      <c r="B184" s="47">
        <v>13715.507994760001</v>
      </c>
      <c r="C184" s="47">
        <f t="shared" ref="C184" si="350">G184+K184</f>
        <v>7833.5059864600007</v>
      </c>
      <c r="D184" s="47">
        <f t="shared" ref="D184" si="351">H184+L184</f>
        <v>3846.1150374900003</v>
      </c>
      <c r="E184" s="47">
        <f t="shared" ref="E184" si="352">I184+M184</f>
        <v>2035.8869708100001</v>
      </c>
      <c r="F184" s="47">
        <v>8719.9163176500006</v>
      </c>
      <c r="G184" s="47">
        <v>4783.1062528900002</v>
      </c>
      <c r="H184" s="47">
        <v>3724.1276456800001</v>
      </c>
      <c r="I184" s="47">
        <v>212.68241907999999</v>
      </c>
      <c r="J184" s="47">
        <v>4995.5916771100001</v>
      </c>
      <c r="K184" s="47">
        <v>3050.3997335700001</v>
      </c>
      <c r="L184" s="47">
        <v>121.98739181000001</v>
      </c>
      <c r="M184" s="47">
        <v>1823.20455173</v>
      </c>
      <c r="N184" s="47"/>
      <c r="O184" s="47"/>
      <c r="P184" s="47"/>
      <c r="Q184" s="47"/>
    </row>
    <row r="185" spans="1:17">
      <c r="A185" s="15">
        <v>45839</v>
      </c>
      <c r="B185" s="47">
        <v>13585.98167721</v>
      </c>
      <c r="C185" s="47">
        <f t="shared" ref="C185" si="353">G185+K185</f>
        <v>7740.7087898299997</v>
      </c>
      <c r="D185" s="47">
        <f t="shared" ref="D185" si="354">H185+L185</f>
        <v>3834.6915740300001</v>
      </c>
      <c r="E185" s="47">
        <f t="shared" ref="E185" si="355">I185+M185</f>
        <v>2010.5813133500001</v>
      </c>
      <c r="F185" s="47">
        <v>8775.7774274900003</v>
      </c>
      <c r="G185" s="47">
        <v>4793.3232822600003</v>
      </c>
      <c r="H185" s="47">
        <v>3760.71114498</v>
      </c>
      <c r="I185" s="47">
        <v>221.74300024999999</v>
      </c>
      <c r="J185" s="47">
        <v>4810.20424972</v>
      </c>
      <c r="K185" s="47">
        <v>2947.3855075699998</v>
      </c>
      <c r="L185" s="47">
        <v>73.980429049999998</v>
      </c>
      <c r="M185" s="47">
        <v>1788.8383131000001</v>
      </c>
      <c r="N185" s="47"/>
      <c r="O185" s="47"/>
      <c r="P185" s="47"/>
      <c r="Q185" s="47"/>
    </row>
    <row r="186" spans="1:17">
      <c r="A186" s="15">
        <v>45870</v>
      </c>
      <c r="B186" s="47">
        <v>13388.565959179999</v>
      </c>
      <c r="C186" s="47">
        <f t="shared" ref="C186" si="356">G186+K186</f>
        <v>7506.3542706999997</v>
      </c>
      <c r="D186" s="47">
        <f t="shared" ref="D186" si="357">H186+L186</f>
        <v>3885.2120112299999</v>
      </c>
      <c r="E186" s="47">
        <f t="shared" ref="E186" si="358">I186+M186</f>
        <v>1996.9996772500001</v>
      </c>
      <c r="F186" s="47">
        <v>8775.0876307300005</v>
      </c>
      <c r="G186" s="47">
        <v>4730.0902206399996</v>
      </c>
      <c r="H186" s="47">
        <v>3807.6760437600001</v>
      </c>
      <c r="I186" s="47">
        <v>237.32136632999999</v>
      </c>
      <c r="J186" s="47">
        <v>4613.4783284499999</v>
      </c>
      <c r="K186" s="47">
        <v>2776.26405006</v>
      </c>
      <c r="L186" s="47">
        <v>77.535967470000003</v>
      </c>
      <c r="M186" s="47">
        <v>1759.6783109200001</v>
      </c>
      <c r="N186" s="47"/>
      <c r="O186" s="47"/>
      <c r="P186" s="47"/>
      <c r="Q186" s="47"/>
    </row>
    <row r="187" spans="1:17">
      <c r="A187" s="15">
        <v>45901</v>
      </c>
      <c r="B187" s="47">
        <v>13961.16016078</v>
      </c>
      <c r="C187" s="47">
        <f t="shared" ref="C187" si="359">G187+K187</f>
        <v>8044.0369694000001</v>
      </c>
      <c r="D187" s="47">
        <f t="shared" ref="D187" si="360">H187+L187</f>
        <v>3937.9570971499998</v>
      </c>
      <c r="E187" s="47">
        <f t="shared" ref="E187" si="361">I187+M187</f>
        <v>1979.16609423</v>
      </c>
      <c r="F187" s="47">
        <v>9294.1112241499995</v>
      </c>
      <c r="G187" s="47">
        <v>5203.4068339799996</v>
      </c>
      <c r="H187" s="47">
        <v>3858.0514365899999</v>
      </c>
      <c r="I187" s="47">
        <v>232.65295358</v>
      </c>
      <c r="J187" s="47">
        <v>4667.0489366299998</v>
      </c>
      <c r="K187" s="47">
        <v>2840.63013542</v>
      </c>
      <c r="L187" s="47">
        <v>79.905660560000001</v>
      </c>
      <c r="M187" s="47">
        <v>1746.51314065</v>
      </c>
      <c r="N187" s="47"/>
      <c r="O187" s="47"/>
      <c r="P187" s="47"/>
      <c r="Q187" s="47"/>
    </row>
    <row r="188" spans="1:17">
      <c r="A188" s="15">
        <v>45931</v>
      </c>
      <c r="B188" s="47">
        <v>14449.17542487</v>
      </c>
      <c r="C188" s="47">
        <f t="shared" ref="C188" si="362">G188+K188</f>
        <v>8398.4397208000009</v>
      </c>
      <c r="D188" s="47">
        <f t="shared" ref="D188" si="363">H188+L188</f>
        <v>4123.79716121</v>
      </c>
      <c r="E188" s="47">
        <f t="shared" ref="E188" si="364">I188+M188</f>
        <v>1926.9385428600001</v>
      </c>
      <c r="F188" s="47">
        <v>9219.1455154399991</v>
      </c>
      <c r="G188" s="47">
        <v>5052.8228302500002</v>
      </c>
      <c r="H188" s="47">
        <v>3990.9685172300001</v>
      </c>
      <c r="I188" s="47">
        <v>175.35416796000001</v>
      </c>
      <c r="J188" s="47">
        <v>5230.0299094299999</v>
      </c>
      <c r="K188" s="47">
        <v>3345.6168905499999</v>
      </c>
      <c r="L188" s="47">
        <v>132.82864398000001</v>
      </c>
      <c r="M188" s="47">
        <v>1751.5843749000001</v>
      </c>
      <c r="N188" s="47"/>
      <c r="O188" s="47"/>
      <c r="P188" s="47"/>
      <c r="Q188" s="47"/>
    </row>
    <row r="189" spans="1:17">
      <c r="A189" s="15">
        <v>45962</v>
      </c>
      <c r="B189" s="47">
        <v>14817.454935080001</v>
      </c>
      <c r="C189" s="47">
        <f t="shared" ref="C189" si="365">G189+K189</f>
        <v>8616.7367854500008</v>
      </c>
      <c r="D189" s="47">
        <f t="shared" ref="D189" si="366">H189+L189</f>
        <v>4270.8859378999996</v>
      </c>
      <c r="E189" s="47">
        <f t="shared" ref="E189" si="367">I189+M189</f>
        <v>1929.8322117299999</v>
      </c>
      <c r="F189" s="47">
        <v>9531.3778574700009</v>
      </c>
      <c r="G189" s="47">
        <v>5218.9640209199997</v>
      </c>
      <c r="H189" s="47">
        <v>4139.2215993299997</v>
      </c>
      <c r="I189" s="47">
        <v>173.19223722000001</v>
      </c>
      <c r="J189" s="47">
        <v>5286.0770776099998</v>
      </c>
      <c r="K189" s="47">
        <v>3397.7727645300001</v>
      </c>
      <c r="L189" s="47">
        <v>131.66433857000001</v>
      </c>
      <c r="M189" s="47">
        <v>1756.63997451</v>
      </c>
      <c r="N189" s="47"/>
      <c r="O189" s="47"/>
      <c r="P189" s="47"/>
      <c r="Q189" s="47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2" outlineLevelRow="1"/>
  <cols>
    <col min="1" max="1" width="11" style="8" customWidth="1"/>
    <col min="2" max="2" width="9.6640625" style="8" customWidth="1"/>
    <col min="3" max="13" width="9.33203125" style="8" customWidth="1"/>
    <col min="14" max="16384" width="9.109375" style="8"/>
  </cols>
  <sheetData>
    <row r="1" spans="1:17" ht="13.8">
      <c r="A1" s="27" t="s">
        <v>131</v>
      </c>
      <c r="B1" s="17"/>
    </row>
    <row r="2" spans="1:17" ht="5.25" customHeight="1"/>
    <row r="3" spans="1:17" ht="28.5" customHeight="1">
      <c r="A3" s="197" t="s">
        <v>78</v>
      </c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24"/>
      <c r="O3" s="24"/>
      <c r="P3" s="24"/>
    </row>
    <row r="4" spans="1:17" ht="12.75" customHeight="1">
      <c r="A4" s="18" t="s">
        <v>130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</row>
    <row r="5" spans="1:17" ht="12.75" customHeight="1">
      <c r="A5" s="19" t="s">
        <v>229</v>
      </c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</row>
    <row r="6" spans="1:17" s="9" customFormat="1" ht="12.75" customHeight="1">
      <c r="A6" s="199" t="s">
        <v>0</v>
      </c>
      <c r="B6" s="188" t="s">
        <v>16</v>
      </c>
      <c r="C6" s="207" t="s">
        <v>7</v>
      </c>
      <c r="D6" s="208"/>
      <c r="E6" s="209"/>
      <c r="F6" s="204" t="s">
        <v>2</v>
      </c>
      <c r="G6" s="205"/>
      <c r="H6" s="205"/>
      <c r="I6" s="205"/>
      <c r="J6" s="205"/>
      <c r="K6" s="205"/>
      <c r="L6" s="205"/>
      <c r="M6" s="206"/>
      <c r="N6" s="25"/>
      <c r="O6" s="25"/>
      <c r="P6" s="25"/>
    </row>
    <row r="7" spans="1:17" s="9" customFormat="1" ht="16.5" customHeight="1">
      <c r="A7" s="200"/>
      <c r="B7" s="188"/>
      <c r="C7" s="210"/>
      <c r="D7" s="211"/>
      <c r="E7" s="212"/>
      <c r="F7" s="204" t="s">
        <v>17</v>
      </c>
      <c r="G7" s="205"/>
      <c r="H7" s="205"/>
      <c r="I7" s="206"/>
      <c r="J7" s="204" t="s">
        <v>9</v>
      </c>
      <c r="K7" s="205"/>
      <c r="L7" s="205"/>
      <c r="M7" s="206"/>
      <c r="N7" s="25"/>
      <c r="O7" s="25"/>
      <c r="P7" s="25"/>
    </row>
    <row r="8" spans="1:17" s="9" customFormat="1" ht="82.5" customHeight="1">
      <c r="A8" s="201"/>
      <c r="B8" s="188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  <c r="N8" s="25"/>
      <c r="O8" s="25"/>
      <c r="P8" s="25"/>
    </row>
    <row r="9" spans="1:17" s="9" customFormat="1" ht="13.8" hidden="1">
      <c r="A9" s="133"/>
      <c r="B9" s="132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25"/>
      <c r="O9" s="25"/>
      <c r="P9" s="25"/>
    </row>
    <row r="10" spans="1:17" s="9" customFormat="1" ht="12" customHeight="1">
      <c r="A10" s="23">
        <v>1</v>
      </c>
      <c r="B10" s="22">
        <v>2</v>
      </c>
      <c r="C10" s="23">
        <v>3</v>
      </c>
      <c r="D10" s="22">
        <v>4</v>
      </c>
      <c r="E10" s="23">
        <v>5</v>
      </c>
      <c r="F10" s="22">
        <v>6</v>
      </c>
      <c r="G10" s="23">
        <v>7</v>
      </c>
      <c r="H10" s="22">
        <v>8</v>
      </c>
      <c r="I10" s="23">
        <v>9</v>
      </c>
      <c r="J10" s="22">
        <v>10</v>
      </c>
      <c r="K10" s="23">
        <v>11</v>
      </c>
      <c r="L10" s="22">
        <v>12</v>
      </c>
      <c r="M10" s="23">
        <v>13</v>
      </c>
      <c r="N10" s="25"/>
      <c r="O10" s="25"/>
      <c r="P10" s="25"/>
    </row>
    <row r="11" spans="1:17" ht="12.75" hidden="1" customHeight="1" outlineLevel="1">
      <c r="A11" s="15">
        <v>40544</v>
      </c>
      <c r="B11" s="47">
        <v>5956.1839108300001</v>
      </c>
      <c r="C11" s="47">
        <f>G11+K11</f>
        <v>647.58225686000003</v>
      </c>
      <c r="D11" s="47">
        <f t="shared" ref="D11:E26" si="0">H11+L11</f>
        <v>1007.24876655</v>
      </c>
      <c r="E11" s="47">
        <f t="shared" si="0"/>
        <v>4301.3528874200001</v>
      </c>
      <c r="F11" s="47">
        <v>2017.69599894</v>
      </c>
      <c r="G11" s="47">
        <v>596.93775079</v>
      </c>
      <c r="H11" s="47">
        <v>568.19663837999997</v>
      </c>
      <c r="I11" s="47">
        <v>852.56160977000002</v>
      </c>
      <c r="J11" s="47">
        <v>3938.4879118899999</v>
      </c>
      <c r="K11" s="47">
        <v>50.644506069999998</v>
      </c>
      <c r="L11" s="47">
        <v>439.05212817</v>
      </c>
      <c r="M11" s="47">
        <v>3448.7912776500002</v>
      </c>
      <c r="N11" s="47"/>
      <c r="O11" s="47"/>
      <c r="P11" s="47"/>
      <c r="Q11" s="122"/>
    </row>
    <row r="12" spans="1:17" ht="12.75" hidden="1" customHeight="1" outlineLevel="1">
      <c r="A12" s="15">
        <v>40575</v>
      </c>
      <c r="B12" s="47">
        <v>5932.4893287499999</v>
      </c>
      <c r="C12" s="47">
        <f t="shared" ref="C12:E67" si="1">G12+K12</f>
        <v>679.29599234999989</v>
      </c>
      <c r="D12" s="47">
        <f t="shared" si="0"/>
        <v>1007.9943327199999</v>
      </c>
      <c r="E12" s="47">
        <f t="shared" si="0"/>
        <v>4245.1990036799998</v>
      </c>
      <c r="F12" s="47">
        <v>2037.6065580699999</v>
      </c>
      <c r="G12" s="47">
        <v>617.40782850999994</v>
      </c>
      <c r="H12" s="47">
        <v>569.22190966999995</v>
      </c>
      <c r="I12" s="47">
        <v>850.97681989</v>
      </c>
      <c r="J12" s="47">
        <v>3894.8827706799998</v>
      </c>
      <c r="K12" s="47">
        <v>61.888163839999997</v>
      </c>
      <c r="L12" s="47">
        <v>438.77242304999999</v>
      </c>
      <c r="M12" s="47">
        <v>3394.2221837900001</v>
      </c>
      <c r="N12" s="47"/>
      <c r="O12" s="47"/>
      <c r="P12" s="47"/>
      <c r="Q12" s="122"/>
    </row>
    <row r="13" spans="1:17" ht="12.75" hidden="1" customHeight="1" outlineLevel="1">
      <c r="A13" s="15">
        <v>40603</v>
      </c>
      <c r="B13" s="47">
        <v>5903.8920937000003</v>
      </c>
      <c r="C13" s="47">
        <f t="shared" si="1"/>
        <v>749.61483255999997</v>
      </c>
      <c r="D13" s="47">
        <f t="shared" si="0"/>
        <v>968.70035145999998</v>
      </c>
      <c r="E13" s="47">
        <f t="shared" si="0"/>
        <v>4185.5769096799995</v>
      </c>
      <c r="F13" s="47">
        <v>2069.1270691</v>
      </c>
      <c r="G13" s="47">
        <v>685.16581819999999</v>
      </c>
      <c r="H13" s="47">
        <v>542.30297243999996</v>
      </c>
      <c r="I13" s="47">
        <v>841.65827846000002</v>
      </c>
      <c r="J13" s="47">
        <v>3834.7650245999998</v>
      </c>
      <c r="K13" s="47">
        <v>64.449014360000007</v>
      </c>
      <c r="L13" s="47">
        <v>426.39737902000002</v>
      </c>
      <c r="M13" s="47">
        <v>3343.91863122</v>
      </c>
      <c r="N13" s="47"/>
      <c r="O13" s="47"/>
      <c r="P13" s="47"/>
      <c r="Q13" s="122"/>
    </row>
    <row r="14" spans="1:17" ht="12.75" hidden="1" customHeight="1" outlineLevel="1">
      <c r="A14" s="15">
        <v>40634</v>
      </c>
      <c r="B14" s="47">
        <v>5938.8879184099997</v>
      </c>
      <c r="C14" s="47">
        <f t="shared" si="1"/>
        <v>800.47329047999995</v>
      </c>
      <c r="D14" s="47">
        <f t="shared" si="0"/>
        <v>971.88094090999994</v>
      </c>
      <c r="E14" s="47">
        <f t="shared" si="0"/>
        <v>4166.5336870199999</v>
      </c>
      <c r="F14" s="47">
        <v>2137.6859998700002</v>
      </c>
      <c r="G14" s="47">
        <v>747.14113444999998</v>
      </c>
      <c r="H14" s="47">
        <v>548.84866496999996</v>
      </c>
      <c r="I14" s="47">
        <v>841.69620044999999</v>
      </c>
      <c r="J14" s="47">
        <v>3801.20191854</v>
      </c>
      <c r="K14" s="47">
        <v>53.33215603</v>
      </c>
      <c r="L14" s="47">
        <v>423.03227593999998</v>
      </c>
      <c r="M14" s="47">
        <v>3324.8374865699998</v>
      </c>
      <c r="N14" s="47"/>
      <c r="O14" s="47"/>
      <c r="P14" s="47"/>
      <c r="Q14" s="122"/>
    </row>
    <row r="15" spans="1:17" ht="12.75" hidden="1" customHeight="1" outlineLevel="1">
      <c r="A15" s="15">
        <v>40664</v>
      </c>
      <c r="B15" s="47">
        <v>5968.2746021900002</v>
      </c>
      <c r="C15" s="47">
        <f t="shared" si="1"/>
        <v>876.58170471999995</v>
      </c>
      <c r="D15" s="47">
        <f t="shared" si="0"/>
        <v>983.77245176999998</v>
      </c>
      <c r="E15" s="47">
        <f t="shared" si="0"/>
        <v>4107.9204456999996</v>
      </c>
      <c r="F15" s="47">
        <v>2196.7631402799998</v>
      </c>
      <c r="G15" s="47">
        <v>793.79531944999997</v>
      </c>
      <c r="H15" s="47">
        <v>571.46383106999997</v>
      </c>
      <c r="I15" s="47">
        <v>831.50398975999997</v>
      </c>
      <c r="J15" s="47">
        <v>3771.51146191</v>
      </c>
      <c r="K15" s="47">
        <v>82.786385269999997</v>
      </c>
      <c r="L15" s="47">
        <v>412.30862070000001</v>
      </c>
      <c r="M15" s="47">
        <v>3276.4164559400001</v>
      </c>
      <c r="N15" s="47"/>
      <c r="O15" s="47"/>
      <c r="P15" s="47"/>
      <c r="Q15" s="122"/>
    </row>
    <row r="16" spans="1:17" ht="12.75" hidden="1" customHeight="1" outlineLevel="1">
      <c r="A16" s="15">
        <v>40695</v>
      </c>
      <c r="B16" s="47">
        <v>5989.6588036100002</v>
      </c>
      <c r="C16" s="47">
        <f t="shared" si="1"/>
        <v>920.16391288999989</v>
      </c>
      <c r="D16" s="47">
        <f t="shared" si="0"/>
        <v>1002.0724081599999</v>
      </c>
      <c r="E16" s="47">
        <f t="shared" si="0"/>
        <v>4067.4224825599999</v>
      </c>
      <c r="F16" s="47">
        <v>2269.3201618100002</v>
      </c>
      <c r="G16" s="47">
        <v>830.62375398999995</v>
      </c>
      <c r="H16" s="47">
        <v>594.03047478999997</v>
      </c>
      <c r="I16" s="47">
        <v>844.66593303000002</v>
      </c>
      <c r="J16" s="47">
        <v>3720.3386418</v>
      </c>
      <c r="K16" s="47">
        <v>89.540158899999994</v>
      </c>
      <c r="L16" s="47">
        <v>408.04193336999998</v>
      </c>
      <c r="M16" s="47">
        <v>3222.75654953</v>
      </c>
      <c r="N16" s="47"/>
      <c r="O16" s="47"/>
      <c r="P16" s="47"/>
      <c r="Q16" s="122"/>
    </row>
    <row r="17" spans="1:17" ht="12.75" hidden="1" customHeight="1" outlineLevel="1">
      <c r="A17" s="15">
        <v>40725</v>
      </c>
      <c r="B17" s="47">
        <v>5964.5846168199996</v>
      </c>
      <c r="C17" s="47">
        <f t="shared" si="1"/>
        <v>940.68599698000003</v>
      </c>
      <c r="D17" s="47">
        <f t="shared" si="0"/>
        <v>1013.53203801</v>
      </c>
      <c r="E17" s="47">
        <f t="shared" si="0"/>
        <v>4010.3665818300001</v>
      </c>
      <c r="F17" s="47">
        <v>2313.6545415000001</v>
      </c>
      <c r="G17" s="47">
        <v>848.87837122999997</v>
      </c>
      <c r="H17" s="47">
        <v>609.10012649999999</v>
      </c>
      <c r="I17" s="47">
        <v>855.67604376999998</v>
      </c>
      <c r="J17" s="47">
        <v>3650.93007532</v>
      </c>
      <c r="K17" s="47">
        <v>91.80762575</v>
      </c>
      <c r="L17" s="47">
        <v>404.43191151000002</v>
      </c>
      <c r="M17" s="47">
        <v>3154.6905380600001</v>
      </c>
      <c r="N17" s="47"/>
      <c r="O17" s="47"/>
      <c r="P17" s="47"/>
      <c r="Q17" s="122"/>
    </row>
    <row r="18" spans="1:17" ht="12.75" hidden="1" customHeight="1" outlineLevel="1">
      <c r="A18" s="15">
        <v>40756</v>
      </c>
      <c r="B18" s="47">
        <v>5918.8309413200004</v>
      </c>
      <c r="C18" s="47">
        <f t="shared" si="1"/>
        <v>924.44193155000005</v>
      </c>
      <c r="D18" s="47">
        <f t="shared" si="0"/>
        <v>1037.2604351100001</v>
      </c>
      <c r="E18" s="47">
        <f t="shared" si="0"/>
        <v>3957.1285746599997</v>
      </c>
      <c r="F18" s="47">
        <v>2348.96048539</v>
      </c>
      <c r="G18" s="47">
        <v>846.74583341000005</v>
      </c>
      <c r="H18" s="47">
        <v>627.99305460000005</v>
      </c>
      <c r="I18" s="47">
        <v>874.22159738000005</v>
      </c>
      <c r="J18" s="47">
        <v>3569.8704559299999</v>
      </c>
      <c r="K18" s="47">
        <v>77.696098140000004</v>
      </c>
      <c r="L18" s="47">
        <v>409.26738051000001</v>
      </c>
      <c r="M18" s="47">
        <v>3082.9069772799999</v>
      </c>
      <c r="N18" s="47"/>
      <c r="O18" s="47"/>
      <c r="P18" s="47"/>
      <c r="Q18" s="122"/>
    </row>
    <row r="19" spans="1:17" ht="12.75" hidden="1" customHeight="1" outlineLevel="1">
      <c r="A19" s="15">
        <v>40787</v>
      </c>
      <c r="B19" s="47">
        <v>5858.7520294599999</v>
      </c>
      <c r="C19" s="47">
        <f t="shared" si="1"/>
        <v>974.07097509000005</v>
      </c>
      <c r="D19" s="47">
        <f t="shared" si="0"/>
        <v>1018.44986225</v>
      </c>
      <c r="E19" s="47">
        <f t="shared" si="0"/>
        <v>3866.2311921199998</v>
      </c>
      <c r="F19" s="47">
        <v>2406.98419345</v>
      </c>
      <c r="G19" s="47">
        <v>881.63107944000001</v>
      </c>
      <c r="H19" s="47">
        <v>642.28334748999998</v>
      </c>
      <c r="I19" s="47">
        <v>883.06976652000003</v>
      </c>
      <c r="J19" s="47">
        <v>3451.7678360099999</v>
      </c>
      <c r="K19" s="47">
        <v>92.439895649999997</v>
      </c>
      <c r="L19" s="47">
        <v>376.16651475999998</v>
      </c>
      <c r="M19" s="47">
        <v>2983.1614255999998</v>
      </c>
      <c r="N19" s="47"/>
      <c r="O19" s="47"/>
      <c r="P19" s="47"/>
      <c r="Q19" s="122"/>
    </row>
    <row r="20" spans="1:17" ht="12.75" hidden="1" customHeight="1" outlineLevel="1">
      <c r="A20" s="15">
        <v>40817</v>
      </c>
      <c r="B20" s="47">
        <v>5838.4941484199999</v>
      </c>
      <c r="C20" s="47">
        <f t="shared" si="1"/>
        <v>979.12344799999994</v>
      </c>
      <c r="D20" s="47">
        <f t="shared" si="0"/>
        <v>1037.8111219899999</v>
      </c>
      <c r="E20" s="47">
        <f t="shared" si="0"/>
        <v>3821.5595784299999</v>
      </c>
      <c r="F20" s="47">
        <v>2461.5954006400002</v>
      </c>
      <c r="G20" s="47">
        <v>899.25948603999996</v>
      </c>
      <c r="H20" s="47">
        <v>656.40518360999999</v>
      </c>
      <c r="I20" s="47">
        <v>905.93073099000003</v>
      </c>
      <c r="J20" s="47">
        <v>3376.8987477800001</v>
      </c>
      <c r="K20" s="47">
        <v>79.863961959999997</v>
      </c>
      <c r="L20" s="47">
        <v>381.40593838000001</v>
      </c>
      <c r="M20" s="47">
        <v>2915.6288474399998</v>
      </c>
      <c r="N20" s="47"/>
      <c r="O20" s="47"/>
      <c r="P20" s="47"/>
      <c r="Q20" s="122"/>
    </row>
    <row r="21" spans="1:17" ht="12.75" hidden="1" customHeight="1" outlineLevel="1">
      <c r="A21" s="15">
        <v>40848</v>
      </c>
      <c r="B21" s="47">
        <v>5756.7404252599999</v>
      </c>
      <c r="C21" s="47">
        <f t="shared" si="1"/>
        <v>1015.2566028800001</v>
      </c>
      <c r="D21" s="47">
        <f t="shared" si="0"/>
        <v>1059.2452892900001</v>
      </c>
      <c r="E21" s="47">
        <f t="shared" si="0"/>
        <v>3682.2385330900001</v>
      </c>
      <c r="F21" s="47">
        <v>2561.3213569999998</v>
      </c>
      <c r="G21" s="47">
        <v>919.92181959000004</v>
      </c>
      <c r="H21" s="47">
        <v>700.02286388000005</v>
      </c>
      <c r="I21" s="47">
        <v>941.37667352999995</v>
      </c>
      <c r="J21" s="47">
        <v>3195.4190682600001</v>
      </c>
      <c r="K21" s="47">
        <v>95.334783290000004</v>
      </c>
      <c r="L21" s="47">
        <v>359.22242541000003</v>
      </c>
      <c r="M21" s="47">
        <v>2740.8618595600001</v>
      </c>
      <c r="N21" s="47"/>
      <c r="O21" s="47"/>
      <c r="P21" s="47"/>
      <c r="Q21" s="122"/>
    </row>
    <row r="22" spans="1:17" ht="12.75" hidden="1" customHeight="1" outlineLevel="1">
      <c r="A22" s="15">
        <v>40878</v>
      </c>
      <c r="B22" s="47">
        <v>5504.4465386700003</v>
      </c>
      <c r="C22" s="47">
        <f t="shared" si="1"/>
        <v>987.69485804999999</v>
      </c>
      <c r="D22" s="47">
        <f t="shared" si="0"/>
        <v>1052.5654999000001</v>
      </c>
      <c r="E22" s="47">
        <f t="shared" si="0"/>
        <v>3464.1861807199998</v>
      </c>
      <c r="F22" s="47">
        <v>2572.83933054</v>
      </c>
      <c r="G22" s="47">
        <v>910.09267967000005</v>
      </c>
      <c r="H22" s="47">
        <v>707.06483644000002</v>
      </c>
      <c r="I22" s="47">
        <v>955.68181443000003</v>
      </c>
      <c r="J22" s="47">
        <v>2931.6072081299999</v>
      </c>
      <c r="K22" s="47">
        <v>77.602178379999998</v>
      </c>
      <c r="L22" s="47">
        <v>345.50066346</v>
      </c>
      <c r="M22" s="47">
        <v>2508.5043662899998</v>
      </c>
      <c r="N22" s="47"/>
      <c r="O22" s="47"/>
      <c r="P22" s="47"/>
      <c r="Q22" s="122"/>
    </row>
    <row r="23" spans="1:17" ht="12.75" hidden="1" customHeight="1" outlineLevel="1">
      <c r="A23" s="15">
        <v>40909</v>
      </c>
      <c r="B23" s="47">
        <v>5451.09057708</v>
      </c>
      <c r="C23" s="47">
        <f t="shared" si="1"/>
        <v>994.02141096999992</v>
      </c>
      <c r="D23" s="47">
        <f t="shared" si="0"/>
        <v>1034.5734662</v>
      </c>
      <c r="E23" s="47">
        <f t="shared" si="0"/>
        <v>3422.49569991</v>
      </c>
      <c r="F23" s="47">
        <v>2571.9895201999998</v>
      </c>
      <c r="G23" s="47">
        <v>915.70291643999997</v>
      </c>
      <c r="H23" s="47">
        <v>700.44857754999998</v>
      </c>
      <c r="I23" s="47">
        <v>955.83802620999995</v>
      </c>
      <c r="J23" s="47">
        <v>2879.1010568800002</v>
      </c>
      <c r="K23" s="47">
        <v>78.318494529999995</v>
      </c>
      <c r="L23" s="47">
        <v>334.12488865</v>
      </c>
      <c r="M23" s="47">
        <v>2466.6576737</v>
      </c>
      <c r="N23" s="47"/>
      <c r="O23" s="47"/>
      <c r="P23" s="47"/>
      <c r="Q23" s="122"/>
    </row>
    <row r="24" spans="1:17" ht="12.75" hidden="1" customHeight="1" outlineLevel="1">
      <c r="A24" s="15">
        <v>40940</v>
      </c>
      <c r="B24" s="47">
        <v>5397.0208144899998</v>
      </c>
      <c r="C24" s="47">
        <f t="shared" si="1"/>
        <v>1002.5340560899999</v>
      </c>
      <c r="D24" s="47">
        <f t="shared" si="0"/>
        <v>1041.94349083</v>
      </c>
      <c r="E24" s="47">
        <f t="shared" si="0"/>
        <v>3352.5432675699999</v>
      </c>
      <c r="F24" s="47">
        <v>2597.45361834</v>
      </c>
      <c r="G24" s="47">
        <v>923.58239107999998</v>
      </c>
      <c r="H24" s="47">
        <v>710.23292006999998</v>
      </c>
      <c r="I24" s="47">
        <v>963.63830718999998</v>
      </c>
      <c r="J24" s="47">
        <v>2799.5671961500002</v>
      </c>
      <c r="K24" s="47">
        <v>78.951665009999999</v>
      </c>
      <c r="L24" s="47">
        <v>331.71057076</v>
      </c>
      <c r="M24" s="47">
        <v>2388.9049603799999</v>
      </c>
      <c r="N24" s="47"/>
      <c r="O24" s="47"/>
      <c r="P24" s="47"/>
      <c r="Q24" s="122"/>
    </row>
    <row r="25" spans="1:17" ht="12.75" hidden="1" customHeight="1" outlineLevel="1">
      <c r="A25" s="15">
        <v>40969</v>
      </c>
      <c r="B25" s="47">
        <v>5329.1241809800003</v>
      </c>
      <c r="C25" s="47">
        <f t="shared" si="1"/>
        <v>965.16078857000002</v>
      </c>
      <c r="D25" s="47">
        <f t="shared" si="0"/>
        <v>1071.2987717000001</v>
      </c>
      <c r="E25" s="47">
        <f t="shared" si="0"/>
        <v>3292.6646207099998</v>
      </c>
      <c r="F25" s="47">
        <v>2609.82783032</v>
      </c>
      <c r="G25" s="47">
        <v>890.54621308000003</v>
      </c>
      <c r="H25" s="47">
        <v>756.00986169999999</v>
      </c>
      <c r="I25" s="47">
        <v>963.27175553999996</v>
      </c>
      <c r="J25" s="47">
        <v>2719.2963506599999</v>
      </c>
      <c r="K25" s="47">
        <v>74.614575489999993</v>
      </c>
      <c r="L25" s="47">
        <v>315.28890999999999</v>
      </c>
      <c r="M25" s="47">
        <v>2329.3928651699998</v>
      </c>
      <c r="N25" s="47"/>
      <c r="O25" s="47"/>
      <c r="P25" s="47"/>
      <c r="Q25" s="122"/>
    </row>
    <row r="26" spans="1:17" ht="12.75" hidden="1" customHeight="1" outlineLevel="1">
      <c r="A26" s="15">
        <v>41000</v>
      </c>
      <c r="B26" s="47">
        <v>5279.5215300899999</v>
      </c>
      <c r="C26" s="47">
        <f t="shared" si="1"/>
        <v>967.03402062000009</v>
      </c>
      <c r="D26" s="47">
        <f t="shared" si="0"/>
        <v>1086.25000727</v>
      </c>
      <c r="E26" s="47">
        <f t="shared" si="0"/>
        <v>3226.2375022000001</v>
      </c>
      <c r="F26" s="47">
        <v>2633.6994813699998</v>
      </c>
      <c r="G26" s="47">
        <v>893.24224302000005</v>
      </c>
      <c r="H26" s="47">
        <v>778.11503809999999</v>
      </c>
      <c r="I26" s="47">
        <v>962.34220025000002</v>
      </c>
      <c r="J26" s="47">
        <v>2645.8220487200001</v>
      </c>
      <c r="K26" s="47">
        <v>73.791777600000003</v>
      </c>
      <c r="L26" s="47">
        <v>308.13496916999998</v>
      </c>
      <c r="M26" s="47">
        <v>2263.89530195</v>
      </c>
      <c r="N26" s="47"/>
      <c r="O26" s="47"/>
      <c r="P26" s="47"/>
      <c r="Q26" s="122"/>
    </row>
    <row r="27" spans="1:17" ht="12.75" hidden="1" customHeight="1" outlineLevel="1">
      <c r="A27" s="15">
        <v>41030</v>
      </c>
      <c r="B27" s="47">
        <v>5302.0986475099999</v>
      </c>
      <c r="C27" s="47">
        <f t="shared" si="1"/>
        <v>998.84536159000004</v>
      </c>
      <c r="D27" s="47">
        <f t="shared" si="1"/>
        <v>1107.14267281</v>
      </c>
      <c r="E27" s="47">
        <f t="shared" si="1"/>
        <v>3196.1106131099996</v>
      </c>
      <c r="F27" s="47">
        <v>2701.28543059</v>
      </c>
      <c r="G27" s="47">
        <v>924.61429138000005</v>
      </c>
      <c r="H27" s="47">
        <v>802.31253927</v>
      </c>
      <c r="I27" s="47">
        <v>974.35859993999998</v>
      </c>
      <c r="J27" s="47">
        <v>2600.8132169199998</v>
      </c>
      <c r="K27" s="47">
        <v>74.231070209999999</v>
      </c>
      <c r="L27" s="47">
        <v>304.83013354000002</v>
      </c>
      <c r="M27" s="47">
        <v>2221.7520131699998</v>
      </c>
      <c r="N27" s="47"/>
      <c r="O27" s="47"/>
      <c r="P27" s="47"/>
      <c r="Q27" s="122"/>
    </row>
    <row r="28" spans="1:17" ht="12.75" hidden="1" customHeight="1" outlineLevel="1">
      <c r="A28" s="15">
        <v>41061</v>
      </c>
      <c r="B28" s="47">
        <v>5236.2719517699998</v>
      </c>
      <c r="C28" s="47">
        <f t="shared" si="1"/>
        <v>980.06913655000005</v>
      </c>
      <c r="D28" s="47">
        <f t="shared" si="1"/>
        <v>1119.8791432800001</v>
      </c>
      <c r="E28" s="47">
        <f t="shared" si="1"/>
        <v>3136.3236719399997</v>
      </c>
      <c r="F28" s="47">
        <v>2721.1469862600002</v>
      </c>
      <c r="G28" s="47">
        <v>923.90875195000001</v>
      </c>
      <c r="H28" s="47">
        <v>819.92183304000002</v>
      </c>
      <c r="I28" s="47">
        <v>977.31640127000003</v>
      </c>
      <c r="J28" s="47">
        <v>2515.12496551</v>
      </c>
      <c r="K28" s="47">
        <v>56.1603846</v>
      </c>
      <c r="L28" s="47">
        <v>299.95731024000003</v>
      </c>
      <c r="M28" s="47">
        <v>2159.0072706699998</v>
      </c>
      <c r="N28" s="47"/>
      <c r="O28" s="47"/>
      <c r="P28" s="47"/>
      <c r="Q28" s="122"/>
    </row>
    <row r="29" spans="1:17" ht="12.75" hidden="1" customHeight="1" outlineLevel="1">
      <c r="A29" s="15">
        <v>41091</v>
      </c>
      <c r="B29" s="47">
        <v>5188.4598972399999</v>
      </c>
      <c r="C29" s="47">
        <f t="shared" si="1"/>
        <v>977.24085029000003</v>
      </c>
      <c r="D29" s="47">
        <f t="shared" si="1"/>
        <v>1117.36038867</v>
      </c>
      <c r="E29" s="47">
        <f t="shared" si="1"/>
        <v>3093.8586582799999</v>
      </c>
      <c r="F29" s="47">
        <v>2725.08259275</v>
      </c>
      <c r="G29" s="47">
        <v>921.46293642000001</v>
      </c>
      <c r="H29" s="47">
        <v>824.88422242000001</v>
      </c>
      <c r="I29" s="47">
        <v>978.73543390999998</v>
      </c>
      <c r="J29" s="47">
        <v>2463.3773044899999</v>
      </c>
      <c r="K29" s="47">
        <v>55.777913869999999</v>
      </c>
      <c r="L29" s="47">
        <v>292.47616625000001</v>
      </c>
      <c r="M29" s="47">
        <v>2115.1232243700001</v>
      </c>
      <c r="N29" s="47"/>
      <c r="O29" s="47"/>
      <c r="P29" s="47"/>
      <c r="Q29" s="122"/>
    </row>
    <row r="30" spans="1:17" ht="12.75" hidden="1" customHeight="1" outlineLevel="1">
      <c r="A30" s="15">
        <v>41122</v>
      </c>
      <c r="B30" s="47">
        <v>5172.9232417800004</v>
      </c>
      <c r="C30" s="47">
        <f t="shared" si="1"/>
        <v>991.19985251999992</v>
      </c>
      <c r="D30" s="47">
        <f t="shared" si="1"/>
        <v>1132.3314027399999</v>
      </c>
      <c r="E30" s="47">
        <f t="shared" si="1"/>
        <v>3049.3919865199996</v>
      </c>
      <c r="F30" s="47">
        <v>2755.1984315499999</v>
      </c>
      <c r="G30" s="47">
        <v>934.71311079999998</v>
      </c>
      <c r="H30" s="47">
        <v>842.72643855000001</v>
      </c>
      <c r="I30" s="47">
        <v>977.75888220000002</v>
      </c>
      <c r="J30" s="47">
        <v>2417.72481023</v>
      </c>
      <c r="K30" s="47">
        <v>56.486741719999998</v>
      </c>
      <c r="L30" s="47">
        <v>289.60496418999998</v>
      </c>
      <c r="M30" s="47">
        <v>2071.6331043199998</v>
      </c>
      <c r="N30" s="47"/>
      <c r="O30" s="47"/>
      <c r="P30" s="47"/>
      <c r="Q30" s="122"/>
    </row>
    <row r="31" spans="1:17" ht="12.75" hidden="1" customHeight="1" outlineLevel="1">
      <c r="A31" s="15">
        <v>41153</v>
      </c>
      <c r="B31" s="47">
        <v>5144.12743847</v>
      </c>
      <c r="C31" s="47">
        <f t="shared" si="1"/>
        <v>1005.64976113</v>
      </c>
      <c r="D31" s="47">
        <f t="shared" si="1"/>
        <v>1134.91980663</v>
      </c>
      <c r="E31" s="47">
        <f t="shared" si="1"/>
        <v>3003.5578707100003</v>
      </c>
      <c r="F31" s="47">
        <v>2784.6231935999999</v>
      </c>
      <c r="G31" s="47">
        <v>950.82402653999998</v>
      </c>
      <c r="H31" s="47">
        <v>846.77808842000002</v>
      </c>
      <c r="I31" s="47">
        <v>987.02107864000004</v>
      </c>
      <c r="J31" s="47">
        <v>2359.5042448700001</v>
      </c>
      <c r="K31" s="47">
        <v>54.825734590000003</v>
      </c>
      <c r="L31" s="47">
        <v>288.14171821000002</v>
      </c>
      <c r="M31" s="47">
        <v>2016.53679207</v>
      </c>
      <c r="N31" s="47"/>
      <c r="O31" s="47"/>
      <c r="P31" s="47"/>
      <c r="Q31" s="122"/>
    </row>
    <row r="32" spans="1:17" ht="12.75" hidden="1" customHeight="1" outlineLevel="1">
      <c r="A32" s="15">
        <v>41183</v>
      </c>
      <c r="B32" s="47">
        <v>5125.6439539700004</v>
      </c>
      <c r="C32" s="47">
        <f t="shared" si="1"/>
        <v>1024.4498092599999</v>
      </c>
      <c r="D32" s="47">
        <f t="shared" si="1"/>
        <v>1148.7417788</v>
      </c>
      <c r="E32" s="47">
        <f t="shared" si="1"/>
        <v>2952.45236591</v>
      </c>
      <c r="F32" s="47">
        <v>2802.5971178700001</v>
      </c>
      <c r="G32" s="47">
        <v>965.02204898000002</v>
      </c>
      <c r="H32" s="47">
        <v>859.15497756000002</v>
      </c>
      <c r="I32" s="47">
        <v>978.42009132999999</v>
      </c>
      <c r="J32" s="47">
        <v>2323.0468360999998</v>
      </c>
      <c r="K32" s="47">
        <v>59.427760280000001</v>
      </c>
      <c r="L32" s="47">
        <v>289.58680124</v>
      </c>
      <c r="M32" s="47">
        <v>1974.0322745799999</v>
      </c>
      <c r="N32" s="47"/>
      <c r="O32" s="47"/>
      <c r="P32" s="47"/>
      <c r="Q32" s="122"/>
    </row>
    <row r="33" spans="1:17" ht="12.75" hidden="1" customHeight="1" outlineLevel="1">
      <c r="A33" s="15">
        <v>41214</v>
      </c>
      <c r="B33" s="47">
        <v>5120.2957044200002</v>
      </c>
      <c r="C33" s="47">
        <f t="shared" si="1"/>
        <v>1037.8653098100001</v>
      </c>
      <c r="D33" s="47">
        <f t="shared" si="1"/>
        <v>1167.48026723</v>
      </c>
      <c r="E33" s="47">
        <f t="shared" si="1"/>
        <v>2914.9501273799997</v>
      </c>
      <c r="F33" s="47">
        <v>2829.0285561300002</v>
      </c>
      <c r="G33" s="47">
        <v>978.52336656</v>
      </c>
      <c r="H33" s="47">
        <v>877.24269721999997</v>
      </c>
      <c r="I33" s="47">
        <v>973.26249235</v>
      </c>
      <c r="J33" s="47">
        <v>2291.26714829</v>
      </c>
      <c r="K33" s="47">
        <v>59.34194325</v>
      </c>
      <c r="L33" s="47">
        <v>290.23757001000001</v>
      </c>
      <c r="M33" s="47">
        <v>1941.6876350299999</v>
      </c>
      <c r="N33" s="47"/>
      <c r="O33" s="47"/>
      <c r="P33" s="47"/>
      <c r="Q33" s="122"/>
    </row>
    <row r="34" spans="1:17" ht="12.75" hidden="1" customHeight="1" outlineLevel="1">
      <c r="A34" s="15">
        <v>41244</v>
      </c>
      <c r="B34" s="47">
        <v>5036.8996427499997</v>
      </c>
      <c r="C34" s="47">
        <f t="shared" si="1"/>
        <v>1055.13648676</v>
      </c>
      <c r="D34" s="47">
        <f t="shared" si="1"/>
        <v>1148.3360983100001</v>
      </c>
      <c r="E34" s="47">
        <f t="shared" si="1"/>
        <v>2833.42705768</v>
      </c>
      <c r="F34" s="47">
        <v>2818.3608628699999</v>
      </c>
      <c r="G34" s="47">
        <v>994.82748742000001</v>
      </c>
      <c r="H34" s="47">
        <v>862.80060617000004</v>
      </c>
      <c r="I34" s="47">
        <v>960.73276927999996</v>
      </c>
      <c r="J34" s="47">
        <v>2218.5387798800002</v>
      </c>
      <c r="K34" s="47">
        <v>60.30899934</v>
      </c>
      <c r="L34" s="47">
        <v>285.53549213999997</v>
      </c>
      <c r="M34" s="47">
        <v>1872.6942884</v>
      </c>
      <c r="N34" s="47"/>
      <c r="O34" s="47"/>
      <c r="P34" s="47"/>
      <c r="Q34" s="122"/>
    </row>
    <row r="35" spans="1:17" ht="12.75" hidden="1" customHeight="1" outlineLevel="1">
      <c r="A35" s="15">
        <v>41275</v>
      </c>
      <c r="B35" s="47">
        <v>5009.7612835800001</v>
      </c>
      <c r="C35" s="47">
        <f t="shared" si="1"/>
        <v>1068.8854434899999</v>
      </c>
      <c r="D35" s="47">
        <f t="shared" si="1"/>
        <v>1136.18976406</v>
      </c>
      <c r="E35" s="47">
        <f t="shared" si="1"/>
        <v>2804.6860760299996</v>
      </c>
      <c r="F35" s="47">
        <v>2813.41514345</v>
      </c>
      <c r="G35" s="47">
        <v>1004.91196166</v>
      </c>
      <c r="H35" s="47">
        <v>853.89587782000001</v>
      </c>
      <c r="I35" s="47">
        <v>954.60730396999998</v>
      </c>
      <c r="J35" s="47">
        <v>2196.3461401300001</v>
      </c>
      <c r="K35" s="47">
        <v>63.973481829999997</v>
      </c>
      <c r="L35" s="47">
        <v>282.29388624000001</v>
      </c>
      <c r="M35" s="47">
        <v>1850.0787720599999</v>
      </c>
      <c r="N35" s="47"/>
      <c r="O35" s="47"/>
      <c r="P35" s="47"/>
      <c r="Q35" s="122"/>
    </row>
    <row r="36" spans="1:17" ht="12.75" hidden="1" customHeight="1" outlineLevel="1">
      <c r="A36" s="15">
        <v>41306</v>
      </c>
      <c r="B36" s="47">
        <v>4999.1997592899997</v>
      </c>
      <c r="C36" s="47">
        <f t="shared" si="1"/>
        <v>1200.9843729700001</v>
      </c>
      <c r="D36" s="47">
        <f t="shared" si="1"/>
        <v>1047.27938348</v>
      </c>
      <c r="E36" s="47">
        <f t="shared" si="1"/>
        <v>2750.9360028399997</v>
      </c>
      <c r="F36" s="47">
        <v>2825.82297178</v>
      </c>
      <c r="G36" s="47">
        <v>1062.99605737</v>
      </c>
      <c r="H36" s="47">
        <v>827.93417427999998</v>
      </c>
      <c r="I36" s="47">
        <v>934.89274012999999</v>
      </c>
      <c r="J36" s="47">
        <v>2173.3767875100002</v>
      </c>
      <c r="K36" s="47">
        <v>137.98831559999999</v>
      </c>
      <c r="L36" s="47">
        <v>219.3452092</v>
      </c>
      <c r="M36" s="47">
        <v>1816.0432627099999</v>
      </c>
      <c r="N36" s="47"/>
      <c r="O36" s="47"/>
      <c r="P36" s="47"/>
      <c r="Q36" s="122"/>
    </row>
    <row r="37" spans="1:17" ht="12.75" hidden="1" customHeight="1" outlineLevel="1">
      <c r="A37" s="15">
        <v>41334</v>
      </c>
      <c r="B37" s="47">
        <v>5029.4294220299998</v>
      </c>
      <c r="C37" s="47">
        <f t="shared" si="1"/>
        <v>1240.9727844500001</v>
      </c>
      <c r="D37" s="47">
        <f t="shared" si="1"/>
        <v>1063.8622723199999</v>
      </c>
      <c r="E37" s="47">
        <f t="shared" si="1"/>
        <v>2724.5943652599999</v>
      </c>
      <c r="F37" s="47">
        <v>2874.1092563900002</v>
      </c>
      <c r="G37" s="47">
        <v>1101.04124456</v>
      </c>
      <c r="H37" s="47">
        <v>845.31308809999996</v>
      </c>
      <c r="I37" s="47">
        <v>927.75492372999997</v>
      </c>
      <c r="J37" s="47">
        <v>2155.3201656400001</v>
      </c>
      <c r="K37" s="47">
        <v>139.93153989000001</v>
      </c>
      <c r="L37" s="47">
        <v>218.54918422</v>
      </c>
      <c r="M37" s="47">
        <v>1796.8394415299999</v>
      </c>
      <c r="N37" s="47"/>
      <c r="O37" s="47"/>
      <c r="P37" s="47"/>
      <c r="Q37" s="122"/>
    </row>
    <row r="38" spans="1:17" ht="12.75" hidden="1" customHeight="1" outlineLevel="1">
      <c r="A38" s="15">
        <v>41365</v>
      </c>
      <c r="B38" s="47">
        <v>5089.4824211200003</v>
      </c>
      <c r="C38" s="47">
        <f t="shared" si="1"/>
        <v>1299.8669543400001</v>
      </c>
      <c r="D38" s="47">
        <f t="shared" si="1"/>
        <v>1086.70174941</v>
      </c>
      <c r="E38" s="47">
        <f t="shared" si="1"/>
        <v>2702.9137173700001</v>
      </c>
      <c r="F38" s="47">
        <v>2959.8913766700002</v>
      </c>
      <c r="G38" s="47">
        <v>1161.3063644900001</v>
      </c>
      <c r="H38" s="47">
        <v>869.32197198999995</v>
      </c>
      <c r="I38" s="47">
        <v>929.26304018999997</v>
      </c>
      <c r="J38" s="47">
        <v>2129.59104445</v>
      </c>
      <c r="K38" s="47">
        <v>138.56058985000001</v>
      </c>
      <c r="L38" s="47">
        <v>217.37977742000001</v>
      </c>
      <c r="M38" s="47">
        <v>1773.65067718</v>
      </c>
      <c r="N38" s="47"/>
      <c r="O38" s="47"/>
      <c r="P38" s="47"/>
      <c r="Q38" s="122"/>
    </row>
    <row r="39" spans="1:17" ht="12.75" hidden="1" customHeight="1" outlineLevel="1">
      <c r="A39" s="15">
        <v>41395</v>
      </c>
      <c r="B39" s="47">
        <v>5082.2501751299997</v>
      </c>
      <c r="C39" s="47">
        <f t="shared" si="1"/>
        <v>1333.9258410999998</v>
      </c>
      <c r="D39" s="47">
        <f t="shared" si="1"/>
        <v>1083.8631999199999</v>
      </c>
      <c r="E39" s="47">
        <f t="shared" si="1"/>
        <v>2664.4611341099999</v>
      </c>
      <c r="F39" s="47">
        <v>2993.97354236</v>
      </c>
      <c r="G39" s="47">
        <v>1192.6131943099999</v>
      </c>
      <c r="H39" s="47">
        <v>876.88123181000003</v>
      </c>
      <c r="I39" s="47">
        <v>924.47911624000005</v>
      </c>
      <c r="J39" s="47">
        <v>2088.2766327700001</v>
      </c>
      <c r="K39" s="47">
        <v>141.31264679</v>
      </c>
      <c r="L39" s="47">
        <v>206.98196811</v>
      </c>
      <c r="M39" s="47">
        <v>1739.9820178699999</v>
      </c>
      <c r="N39" s="47"/>
      <c r="O39" s="47"/>
      <c r="P39" s="47"/>
      <c r="Q39" s="122"/>
    </row>
    <row r="40" spans="1:17" ht="12.75" hidden="1" customHeight="1" outlineLevel="1">
      <c r="A40" s="15">
        <v>41426</v>
      </c>
      <c r="B40" s="47">
        <v>5014.5988620400003</v>
      </c>
      <c r="C40" s="47">
        <f t="shared" si="1"/>
        <v>1325.4182908399998</v>
      </c>
      <c r="D40" s="47">
        <f t="shared" si="1"/>
        <v>1082.9233940199999</v>
      </c>
      <c r="E40" s="47">
        <f t="shared" si="1"/>
        <v>2606.2571771799999</v>
      </c>
      <c r="F40" s="47">
        <v>2970.9144130200002</v>
      </c>
      <c r="G40" s="47">
        <v>1183.6352325099999</v>
      </c>
      <c r="H40" s="47">
        <v>883.68941748999998</v>
      </c>
      <c r="I40" s="47">
        <v>903.58976301999996</v>
      </c>
      <c r="J40" s="47">
        <v>2043.6844490200001</v>
      </c>
      <c r="K40" s="47">
        <v>141.78305832999999</v>
      </c>
      <c r="L40" s="47">
        <v>199.23397653000001</v>
      </c>
      <c r="M40" s="47">
        <v>1702.6674141599999</v>
      </c>
      <c r="N40" s="47"/>
      <c r="O40" s="47"/>
      <c r="P40" s="47"/>
      <c r="Q40" s="122"/>
    </row>
    <row r="41" spans="1:17" ht="12.75" hidden="1" customHeight="1" outlineLevel="1">
      <c r="A41" s="15">
        <v>41456</v>
      </c>
      <c r="B41" s="47">
        <v>4956.3973931600003</v>
      </c>
      <c r="C41" s="47">
        <f t="shared" si="1"/>
        <v>1320.4611458900001</v>
      </c>
      <c r="D41" s="47">
        <f t="shared" si="1"/>
        <v>1077.19273724</v>
      </c>
      <c r="E41" s="47">
        <f t="shared" si="1"/>
        <v>2558.7435100299999</v>
      </c>
      <c r="F41" s="47">
        <v>2963.85481192</v>
      </c>
      <c r="G41" s="47">
        <v>1179.4093899300001</v>
      </c>
      <c r="H41" s="47">
        <v>883.70497765000005</v>
      </c>
      <c r="I41" s="47">
        <v>900.74044433999995</v>
      </c>
      <c r="J41" s="47">
        <v>1992.5425812399999</v>
      </c>
      <c r="K41" s="47">
        <v>141.05175596000001</v>
      </c>
      <c r="L41" s="47">
        <v>193.48775959</v>
      </c>
      <c r="M41" s="47">
        <v>1658.0030656900001</v>
      </c>
      <c r="N41" s="47"/>
      <c r="O41" s="47"/>
      <c r="P41" s="47"/>
      <c r="Q41" s="122"/>
    </row>
    <row r="42" spans="1:17" ht="12.75" hidden="1" customHeight="1" outlineLevel="1">
      <c r="A42" s="15">
        <v>41487</v>
      </c>
      <c r="B42" s="47">
        <v>4966.4649372000003</v>
      </c>
      <c r="C42" s="47">
        <f t="shared" si="1"/>
        <v>1348.8673740700001</v>
      </c>
      <c r="D42" s="47">
        <f t="shared" si="1"/>
        <v>1081.9319163</v>
      </c>
      <c r="E42" s="47">
        <f t="shared" si="1"/>
        <v>2535.6656468299998</v>
      </c>
      <c r="F42" s="47">
        <v>2992.5637024399998</v>
      </c>
      <c r="G42" s="47">
        <v>1205.9048920600001</v>
      </c>
      <c r="H42" s="47">
        <v>888.65279432</v>
      </c>
      <c r="I42" s="47">
        <v>898.00601605999998</v>
      </c>
      <c r="J42" s="47">
        <v>1973.9012347600001</v>
      </c>
      <c r="K42" s="47">
        <v>142.96248201</v>
      </c>
      <c r="L42" s="47">
        <v>193.27912198000001</v>
      </c>
      <c r="M42" s="47">
        <v>1637.6596307699999</v>
      </c>
      <c r="N42" s="47"/>
      <c r="O42" s="47"/>
      <c r="P42" s="47"/>
      <c r="Q42" s="122"/>
    </row>
    <row r="43" spans="1:17" ht="12.75" hidden="1" customHeight="1" outlineLevel="1">
      <c r="A43" s="15">
        <v>41518</v>
      </c>
      <c r="B43" s="47">
        <v>4942.62780303</v>
      </c>
      <c r="C43" s="47">
        <f t="shared" si="1"/>
        <v>1365.83910111</v>
      </c>
      <c r="D43" s="47">
        <f t="shared" si="1"/>
        <v>1092.34331438</v>
      </c>
      <c r="E43" s="47">
        <f t="shared" si="1"/>
        <v>2484.44538754</v>
      </c>
      <c r="F43" s="47">
        <v>3017.6044896200001</v>
      </c>
      <c r="G43" s="47">
        <v>1223.77309324</v>
      </c>
      <c r="H43" s="47">
        <v>899.57888952999997</v>
      </c>
      <c r="I43" s="47">
        <v>894.25250685000003</v>
      </c>
      <c r="J43" s="47">
        <v>1925.0233134099999</v>
      </c>
      <c r="K43" s="47">
        <v>142.06600786999999</v>
      </c>
      <c r="L43" s="47">
        <v>192.76442485000001</v>
      </c>
      <c r="M43" s="47">
        <v>1590.19288069</v>
      </c>
      <c r="N43" s="47"/>
      <c r="O43" s="47"/>
      <c r="P43" s="47"/>
      <c r="Q43" s="122"/>
    </row>
    <row r="44" spans="1:17" ht="12.75" hidden="1" customHeight="1" outlineLevel="1">
      <c r="A44" s="15">
        <v>41548</v>
      </c>
      <c r="B44" s="47">
        <v>4910.6874745100004</v>
      </c>
      <c r="C44" s="47">
        <f t="shared" si="1"/>
        <v>1379.1460568500002</v>
      </c>
      <c r="D44" s="47">
        <f t="shared" si="1"/>
        <v>1068.2568143599999</v>
      </c>
      <c r="E44" s="47">
        <f t="shared" si="1"/>
        <v>2463.2846033000001</v>
      </c>
      <c r="F44" s="47">
        <v>3006.8122601499999</v>
      </c>
      <c r="G44" s="47">
        <v>1236.9001777200001</v>
      </c>
      <c r="H44" s="47">
        <v>874.40476425999998</v>
      </c>
      <c r="I44" s="47">
        <v>895.50731816999996</v>
      </c>
      <c r="J44" s="47">
        <v>1903.87521436</v>
      </c>
      <c r="K44" s="47">
        <v>142.24587912999999</v>
      </c>
      <c r="L44" s="47">
        <v>193.85205010000001</v>
      </c>
      <c r="M44" s="47">
        <v>1567.7772851300001</v>
      </c>
      <c r="N44" s="47"/>
      <c r="O44" s="47"/>
      <c r="P44" s="47"/>
      <c r="Q44" s="122"/>
    </row>
    <row r="45" spans="1:17" ht="12.75" hidden="1" customHeight="1" outlineLevel="1">
      <c r="A45" s="15">
        <v>41579</v>
      </c>
      <c r="B45" s="47">
        <v>4772.7143321100002</v>
      </c>
      <c r="C45" s="47">
        <f t="shared" si="1"/>
        <v>1339.23511321</v>
      </c>
      <c r="D45" s="47">
        <f t="shared" si="1"/>
        <v>1054.83858371</v>
      </c>
      <c r="E45" s="47">
        <f t="shared" si="1"/>
        <v>2378.64063519</v>
      </c>
      <c r="F45" s="47">
        <v>2974.6411946399999</v>
      </c>
      <c r="G45" s="47">
        <v>1238.21999714</v>
      </c>
      <c r="H45" s="47">
        <v>864.51031266999996</v>
      </c>
      <c r="I45" s="47">
        <v>871.91088482999999</v>
      </c>
      <c r="J45" s="47">
        <v>1798.0731374699999</v>
      </c>
      <c r="K45" s="47">
        <v>101.01511607</v>
      </c>
      <c r="L45" s="47">
        <v>190.32827104</v>
      </c>
      <c r="M45" s="47">
        <v>1506.72975036</v>
      </c>
      <c r="N45" s="47"/>
      <c r="O45" s="47"/>
      <c r="P45" s="47"/>
      <c r="Q45" s="122"/>
    </row>
    <row r="46" spans="1:17" ht="12.75" hidden="1" customHeight="1" outlineLevel="1">
      <c r="A46" s="15">
        <v>41609</v>
      </c>
      <c r="B46" s="47">
        <v>4791.2139659300001</v>
      </c>
      <c r="C46" s="47">
        <f t="shared" si="1"/>
        <v>1369.1047739000001</v>
      </c>
      <c r="D46" s="47">
        <f t="shared" si="1"/>
        <v>1082.2336920600001</v>
      </c>
      <c r="E46" s="47">
        <f t="shared" si="1"/>
        <v>2339.87549997</v>
      </c>
      <c r="F46" s="47">
        <v>3031.78870078</v>
      </c>
      <c r="G46" s="47">
        <v>1269.7352435299999</v>
      </c>
      <c r="H46" s="47">
        <v>898.31987549999997</v>
      </c>
      <c r="I46" s="47">
        <v>863.73358174999998</v>
      </c>
      <c r="J46" s="47">
        <v>1759.4252651500001</v>
      </c>
      <c r="K46" s="47">
        <v>99.369530370000007</v>
      </c>
      <c r="L46" s="47">
        <v>183.91381655999999</v>
      </c>
      <c r="M46" s="47">
        <v>1476.14191822</v>
      </c>
      <c r="N46" s="47"/>
      <c r="O46" s="47"/>
      <c r="P46" s="47"/>
      <c r="Q46" s="122"/>
    </row>
    <row r="47" spans="1:17" ht="12.75" hidden="1" customHeight="1" outlineLevel="1">
      <c r="A47" s="15">
        <v>41640</v>
      </c>
      <c r="B47" s="47">
        <v>4804.4998437499999</v>
      </c>
      <c r="C47" s="47">
        <f t="shared" si="1"/>
        <v>1388.1675029200001</v>
      </c>
      <c r="D47" s="47">
        <f t="shared" si="1"/>
        <v>1101.1782294499999</v>
      </c>
      <c r="E47" s="47">
        <f t="shared" si="1"/>
        <v>2315.1541113799999</v>
      </c>
      <c r="F47" s="47">
        <v>3067.62686063</v>
      </c>
      <c r="G47" s="47">
        <v>1287.9211156599999</v>
      </c>
      <c r="H47" s="47">
        <v>916.92584841999997</v>
      </c>
      <c r="I47" s="47">
        <v>862.77989654999999</v>
      </c>
      <c r="J47" s="47">
        <v>1736.8729831200001</v>
      </c>
      <c r="K47" s="47">
        <v>100.24638726000001</v>
      </c>
      <c r="L47" s="47">
        <v>184.25238103000001</v>
      </c>
      <c r="M47" s="47">
        <v>1452.37421483</v>
      </c>
      <c r="N47" s="47"/>
      <c r="O47" s="47"/>
      <c r="P47" s="47"/>
      <c r="Q47" s="122"/>
    </row>
    <row r="48" spans="1:17" ht="12.75" hidden="1" customHeight="1" outlineLevel="1">
      <c r="A48" s="15">
        <v>41671</v>
      </c>
      <c r="B48" s="47">
        <v>5236.0065414199998</v>
      </c>
      <c r="C48" s="47">
        <f t="shared" si="1"/>
        <v>1423.4523377700002</v>
      </c>
      <c r="D48" s="47">
        <f t="shared" si="1"/>
        <v>1236.5549763399999</v>
      </c>
      <c r="E48" s="47">
        <f t="shared" si="1"/>
        <v>2575.9992273100002</v>
      </c>
      <c r="F48" s="47">
        <v>3111.2976853199998</v>
      </c>
      <c r="G48" s="47">
        <v>1320.9028020400001</v>
      </c>
      <c r="H48" s="47">
        <v>941.73762446000001</v>
      </c>
      <c r="I48" s="47">
        <v>848.65725882000004</v>
      </c>
      <c r="J48" s="47">
        <v>2124.7088561</v>
      </c>
      <c r="K48" s="47">
        <v>102.54953573</v>
      </c>
      <c r="L48" s="47">
        <v>294.81735187999999</v>
      </c>
      <c r="M48" s="47">
        <v>1727.34196849</v>
      </c>
      <c r="N48" s="47"/>
      <c r="O48" s="47"/>
      <c r="P48" s="47"/>
      <c r="Q48" s="122"/>
    </row>
    <row r="49" spans="1:17" ht="12.75" hidden="1" customHeight="1" outlineLevel="1">
      <c r="A49" s="15">
        <v>41699</v>
      </c>
      <c r="B49" s="47">
        <v>5414.8433975199996</v>
      </c>
      <c r="C49" s="47">
        <f t="shared" si="1"/>
        <v>1483.83374467</v>
      </c>
      <c r="D49" s="47">
        <f t="shared" si="1"/>
        <v>1149.8097478499999</v>
      </c>
      <c r="E49" s="47">
        <f t="shared" si="1"/>
        <v>2781.1999049999999</v>
      </c>
      <c r="F49" s="47">
        <v>3123.7251491900001</v>
      </c>
      <c r="G49" s="47">
        <v>1349.8305024700001</v>
      </c>
      <c r="H49" s="47">
        <v>916.98098869</v>
      </c>
      <c r="I49" s="47">
        <v>856.91365802999997</v>
      </c>
      <c r="J49" s="47">
        <v>2291.1182483299999</v>
      </c>
      <c r="K49" s="47">
        <v>134.00324219999999</v>
      </c>
      <c r="L49" s="47">
        <v>232.82875916</v>
      </c>
      <c r="M49" s="47">
        <v>1924.2862469700001</v>
      </c>
      <c r="N49" s="47"/>
      <c r="O49" s="47"/>
      <c r="P49" s="47"/>
      <c r="Q49" s="122"/>
    </row>
    <row r="50" spans="1:17" ht="12.75" hidden="1" customHeight="1" outlineLevel="1">
      <c r="A50" s="15">
        <v>41730</v>
      </c>
      <c r="B50" s="47">
        <v>5465.0562057799998</v>
      </c>
      <c r="C50" s="47">
        <f t="shared" si="1"/>
        <v>1469.69716518</v>
      </c>
      <c r="D50" s="47">
        <f t="shared" si="1"/>
        <v>1185.6429759500002</v>
      </c>
      <c r="E50" s="47">
        <f t="shared" si="1"/>
        <v>2809.7160646499997</v>
      </c>
      <c r="F50" s="47">
        <v>3130.6939889999999</v>
      </c>
      <c r="G50" s="47">
        <v>1372.10021932</v>
      </c>
      <c r="H50" s="47">
        <v>917.35737097000003</v>
      </c>
      <c r="I50" s="47">
        <v>841.23639871</v>
      </c>
      <c r="J50" s="47">
        <v>2334.3622167799999</v>
      </c>
      <c r="K50" s="47">
        <v>97.596945860000005</v>
      </c>
      <c r="L50" s="47">
        <v>268.28560498000002</v>
      </c>
      <c r="M50" s="47">
        <v>1968.4796659399999</v>
      </c>
      <c r="N50" s="47"/>
      <c r="O50" s="47"/>
      <c r="P50" s="47"/>
      <c r="Q50" s="122"/>
    </row>
    <row r="51" spans="1:17" ht="12.75" hidden="1" customHeight="1" outlineLevel="1">
      <c r="A51" s="15">
        <v>41760</v>
      </c>
      <c r="B51" s="47">
        <v>5630.2556717999996</v>
      </c>
      <c r="C51" s="47">
        <f t="shared" si="1"/>
        <v>1470.7262067500001</v>
      </c>
      <c r="D51" s="47">
        <f t="shared" si="1"/>
        <v>1253.2665056799999</v>
      </c>
      <c r="E51" s="47">
        <f t="shared" si="1"/>
        <v>2906.2629593699999</v>
      </c>
      <c r="F51" s="47">
        <v>3116.6022563000001</v>
      </c>
      <c r="G51" s="47">
        <v>1370.47162854</v>
      </c>
      <c r="H51" s="47">
        <v>917.18113934999997</v>
      </c>
      <c r="I51" s="47">
        <v>828.94948840999996</v>
      </c>
      <c r="J51" s="47">
        <v>2513.6534154999999</v>
      </c>
      <c r="K51" s="47">
        <v>100.25457821000001</v>
      </c>
      <c r="L51" s="47">
        <v>336.08536633</v>
      </c>
      <c r="M51" s="47">
        <v>2077.3134709599999</v>
      </c>
      <c r="N51" s="47"/>
      <c r="O51" s="47"/>
      <c r="P51" s="47"/>
      <c r="Q51" s="122"/>
    </row>
    <row r="52" spans="1:17" ht="12.75" hidden="1" customHeight="1" outlineLevel="1">
      <c r="A52" s="15">
        <v>41791</v>
      </c>
      <c r="B52" s="47">
        <v>4950.7650397999996</v>
      </c>
      <c r="C52" s="47">
        <f t="shared" si="1"/>
        <v>1478.09350019</v>
      </c>
      <c r="D52" s="47">
        <f t="shared" si="1"/>
        <v>974.41993005000006</v>
      </c>
      <c r="E52" s="47">
        <f t="shared" si="1"/>
        <v>2498.2516095599999</v>
      </c>
      <c r="F52" s="47">
        <v>2921.5422667100001</v>
      </c>
      <c r="G52" s="47">
        <v>1357.81414176</v>
      </c>
      <c r="H52" s="47">
        <v>810.60104162000005</v>
      </c>
      <c r="I52" s="47">
        <v>753.12708333</v>
      </c>
      <c r="J52" s="47">
        <v>2029.2227730899999</v>
      </c>
      <c r="K52" s="47">
        <v>120.27935843</v>
      </c>
      <c r="L52" s="47">
        <v>163.81888842999999</v>
      </c>
      <c r="M52" s="47">
        <v>1745.1245262299999</v>
      </c>
      <c r="N52" s="47"/>
      <c r="O52" s="47"/>
      <c r="P52" s="47"/>
      <c r="Q52" s="122"/>
    </row>
    <row r="53" spans="1:17" ht="12.75" hidden="1" customHeight="1" outlineLevel="1">
      <c r="A53" s="15">
        <v>41821</v>
      </c>
      <c r="B53" s="47">
        <v>4934.0054798800002</v>
      </c>
      <c r="C53" s="47">
        <f t="shared" si="1"/>
        <v>1477.95636102</v>
      </c>
      <c r="D53" s="47">
        <f t="shared" si="1"/>
        <v>947.52856497000005</v>
      </c>
      <c r="E53" s="47">
        <f t="shared" si="1"/>
        <v>2508.52055389</v>
      </c>
      <c r="F53" s="47">
        <v>2877.9988987400002</v>
      </c>
      <c r="G53" s="47">
        <v>1348.8564016299999</v>
      </c>
      <c r="H53" s="47">
        <v>779.45695360000002</v>
      </c>
      <c r="I53" s="47">
        <v>749.68554351</v>
      </c>
      <c r="J53" s="47">
        <v>2056.00658114</v>
      </c>
      <c r="K53" s="47">
        <v>129.09995939000001</v>
      </c>
      <c r="L53" s="47">
        <v>168.07161137</v>
      </c>
      <c r="M53" s="47">
        <v>1758.8350103800001</v>
      </c>
      <c r="N53" s="47"/>
      <c r="O53" s="47"/>
      <c r="P53" s="47"/>
      <c r="Q53" s="122"/>
    </row>
    <row r="54" spans="1:17" ht="13.8" hidden="1" outlineLevel="1">
      <c r="A54" s="15">
        <v>41852</v>
      </c>
      <c r="B54" s="47">
        <v>5327.273948</v>
      </c>
      <c r="C54" s="47">
        <f t="shared" si="1"/>
        <v>1510.1125784200001</v>
      </c>
      <c r="D54" s="47">
        <f t="shared" si="1"/>
        <v>1006.9942199100001</v>
      </c>
      <c r="E54" s="47">
        <f t="shared" si="1"/>
        <v>2810.1671496700001</v>
      </c>
      <c r="F54" s="47">
        <v>2878.5417770499998</v>
      </c>
      <c r="G54" s="47">
        <v>1370.99370365</v>
      </c>
      <c r="H54" s="47">
        <v>760.68711712000004</v>
      </c>
      <c r="I54" s="47">
        <v>746.86095627999998</v>
      </c>
      <c r="J54" s="47">
        <v>2448.7321709500002</v>
      </c>
      <c r="K54" s="47">
        <v>139.11887476999999</v>
      </c>
      <c r="L54" s="47">
        <v>246.30710278999999</v>
      </c>
      <c r="M54" s="47">
        <v>2063.3061933899999</v>
      </c>
      <c r="N54" s="47"/>
      <c r="O54" s="47"/>
      <c r="P54" s="47"/>
      <c r="Q54" s="122"/>
    </row>
    <row r="55" spans="1:17" ht="13.8" hidden="1" outlineLevel="1" collapsed="1">
      <c r="A55" s="15">
        <v>41883</v>
      </c>
      <c r="B55" s="47">
        <v>5193.7675908299998</v>
      </c>
      <c r="C55" s="47">
        <f t="shared" si="1"/>
        <v>1474.3297272</v>
      </c>
      <c r="D55" s="47">
        <f t="shared" si="1"/>
        <v>1042.1151169</v>
      </c>
      <c r="E55" s="47">
        <f t="shared" si="1"/>
        <v>2677.3227467299998</v>
      </c>
      <c r="F55" s="47">
        <v>2850.65285997</v>
      </c>
      <c r="G55" s="47">
        <v>1356.35406779</v>
      </c>
      <c r="H55" s="47">
        <v>758.17969882</v>
      </c>
      <c r="I55" s="47">
        <v>736.11909335999997</v>
      </c>
      <c r="J55" s="47">
        <v>2343.1147308599998</v>
      </c>
      <c r="K55" s="47">
        <v>117.97565941000001</v>
      </c>
      <c r="L55" s="47">
        <v>283.93541807999998</v>
      </c>
      <c r="M55" s="47">
        <v>1941.20365337</v>
      </c>
      <c r="N55" s="47"/>
      <c r="O55" s="47"/>
      <c r="P55" s="47"/>
      <c r="Q55" s="122"/>
    </row>
    <row r="56" spans="1:17" ht="13.8" hidden="1" outlineLevel="1" collapsed="1">
      <c r="A56" s="15">
        <v>41913</v>
      </c>
      <c r="B56" s="47">
        <v>5105.0205047099998</v>
      </c>
      <c r="C56" s="47">
        <f t="shared" si="1"/>
        <v>1500.2234597000001</v>
      </c>
      <c r="D56" s="47">
        <f t="shared" si="1"/>
        <v>968.78919197000005</v>
      </c>
      <c r="E56" s="47">
        <f t="shared" si="1"/>
        <v>2636.0078530399996</v>
      </c>
      <c r="F56" s="47">
        <v>2800.6939273600001</v>
      </c>
      <c r="G56" s="47">
        <v>1346.0846069700001</v>
      </c>
      <c r="H56" s="47">
        <v>728.07080870000004</v>
      </c>
      <c r="I56" s="47">
        <v>726.53851168999995</v>
      </c>
      <c r="J56" s="47">
        <v>2304.3265773500002</v>
      </c>
      <c r="K56" s="47">
        <v>154.13885273</v>
      </c>
      <c r="L56" s="47">
        <v>240.71838327</v>
      </c>
      <c r="M56" s="47">
        <v>1909.4693413499999</v>
      </c>
      <c r="N56" s="47"/>
      <c r="O56" s="47"/>
      <c r="P56" s="47"/>
      <c r="Q56" s="122"/>
    </row>
    <row r="57" spans="1:17" ht="13.8" hidden="1" outlineLevel="1" collapsed="1">
      <c r="A57" s="15">
        <v>41944</v>
      </c>
      <c r="B57" s="47">
        <v>5421.9918923599998</v>
      </c>
      <c r="C57" s="47">
        <f t="shared" si="1"/>
        <v>1513.0022191200001</v>
      </c>
      <c r="D57" s="47">
        <f t="shared" si="1"/>
        <v>1009.4665298699999</v>
      </c>
      <c r="E57" s="47">
        <f t="shared" si="1"/>
        <v>2899.5231433700001</v>
      </c>
      <c r="F57" s="47">
        <v>2796.4452698099999</v>
      </c>
      <c r="G57" s="47">
        <v>1339.2981085900001</v>
      </c>
      <c r="H57" s="47">
        <v>730.23085734999995</v>
      </c>
      <c r="I57" s="47">
        <v>726.91630386999998</v>
      </c>
      <c r="J57" s="47">
        <v>2625.5466225499999</v>
      </c>
      <c r="K57" s="47">
        <v>173.70411053000001</v>
      </c>
      <c r="L57" s="47">
        <v>279.23567251999998</v>
      </c>
      <c r="M57" s="47">
        <v>2172.6068395000002</v>
      </c>
      <c r="N57" s="47"/>
      <c r="O57" s="47"/>
      <c r="P57" s="47"/>
      <c r="Q57" s="122"/>
    </row>
    <row r="58" spans="1:17" ht="13.8" hidden="1" outlineLevel="1" collapsed="1">
      <c r="A58" s="15">
        <v>41974</v>
      </c>
      <c r="B58" s="47">
        <v>5408.0083404999996</v>
      </c>
      <c r="C58" s="47">
        <f t="shared" si="1"/>
        <v>1555.1585180100001</v>
      </c>
      <c r="D58" s="47">
        <f t="shared" si="1"/>
        <v>939.95983293000006</v>
      </c>
      <c r="E58" s="47">
        <f t="shared" si="1"/>
        <v>2912.8899895599998</v>
      </c>
      <c r="F58" s="47">
        <v>2800.3031385200002</v>
      </c>
      <c r="G58" s="47">
        <v>1363.97077816</v>
      </c>
      <c r="H58" s="47">
        <v>716.51765807000004</v>
      </c>
      <c r="I58" s="47">
        <v>719.81470229000001</v>
      </c>
      <c r="J58" s="47">
        <v>2607.7052019799999</v>
      </c>
      <c r="K58" s="47">
        <v>191.18773985000001</v>
      </c>
      <c r="L58" s="47">
        <v>223.44217485999999</v>
      </c>
      <c r="M58" s="47">
        <v>2193.07528727</v>
      </c>
      <c r="N58" s="47"/>
      <c r="O58" s="47"/>
      <c r="P58" s="47"/>
      <c r="Q58" s="122"/>
    </row>
    <row r="59" spans="1:17" ht="13.8" hidden="1" outlineLevel="1" collapsed="1">
      <c r="A59" s="15">
        <v>42005</v>
      </c>
      <c r="B59" s="47">
        <v>5423.4712521800002</v>
      </c>
      <c r="C59" s="47">
        <f t="shared" si="1"/>
        <v>1524.9923442499999</v>
      </c>
      <c r="D59" s="47">
        <f t="shared" si="1"/>
        <v>934.39628117999996</v>
      </c>
      <c r="E59" s="47">
        <f t="shared" si="1"/>
        <v>2964.0826267499997</v>
      </c>
      <c r="F59" s="47">
        <v>2760.6650634799998</v>
      </c>
      <c r="G59" s="47">
        <v>1333.68255372</v>
      </c>
      <c r="H59" s="47">
        <v>706.95550290999995</v>
      </c>
      <c r="I59" s="47">
        <v>720.02700685000002</v>
      </c>
      <c r="J59" s="47">
        <v>2662.8061886999999</v>
      </c>
      <c r="K59" s="47">
        <v>191.30979052999999</v>
      </c>
      <c r="L59" s="47">
        <v>227.44077827000001</v>
      </c>
      <c r="M59" s="47">
        <v>2244.0556198999998</v>
      </c>
      <c r="N59" s="47"/>
      <c r="O59" s="47"/>
      <c r="P59" s="47"/>
      <c r="Q59" s="122"/>
    </row>
    <row r="60" spans="1:17" ht="13.8" hidden="1" outlineLevel="1" collapsed="1">
      <c r="A60" s="15">
        <v>42036</v>
      </c>
      <c r="B60" s="47">
        <v>7245.9862233100002</v>
      </c>
      <c r="C60" s="47">
        <f t="shared" si="1"/>
        <v>1673.6478475500001</v>
      </c>
      <c r="D60" s="47">
        <f t="shared" si="1"/>
        <v>1080.9198406400001</v>
      </c>
      <c r="E60" s="47">
        <f t="shared" si="1"/>
        <v>4491.4185351200003</v>
      </c>
      <c r="F60" s="47">
        <v>2758.0270447399998</v>
      </c>
      <c r="G60" s="47">
        <v>1347.1854039100001</v>
      </c>
      <c r="H60" s="47">
        <v>687.25051470999995</v>
      </c>
      <c r="I60" s="47">
        <v>723.59112612000001</v>
      </c>
      <c r="J60" s="47">
        <v>4487.9591785700004</v>
      </c>
      <c r="K60" s="47">
        <v>326.46244364</v>
      </c>
      <c r="L60" s="47">
        <v>393.66932593000001</v>
      </c>
      <c r="M60" s="47">
        <v>3767.827409</v>
      </c>
      <c r="N60" s="47"/>
      <c r="O60" s="47"/>
      <c r="P60" s="47"/>
      <c r="Q60" s="122"/>
    </row>
    <row r="61" spans="1:17" ht="13.8" hidden="1" outlineLevel="1" collapsed="1">
      <c r="A61" s="15">
        <v>42064</v>
      </c>
      <c r="B61" s="47">
        <v>6451.2604925899996</v>
      </c>
      <c r="C61" s="47">
        <f t="shared" si="1"/>
        <v>1630.16707294</v>
      </c>
      <c r="D61" s="47">
        <f t="shared" si="1"/>
        <v>992.46167278000007</v>
      </c>
      <c r="E61" s="47">
        <f t="shared" si="1"/>
        <v>3828.6317468699999</v>
      </c>
      <c r="F61" s="47">
        <v>2786.8126087099999</v>
      </c>
      <c r="G61" s="47">
        <v>1381.8374010699999</v>
      </c>
      <c r="H61" s="47">
        <v>669.69454381000003</v>
      </c>
      <c r="I61" s="47">
        <v>735.28066382999998</v>
      </c>
      <c r="J61" s="47">
        <v>3664.4478838800001</v>
      </c>
      <c r="K61" s="47">
        <v>248.32967187</v>
      </c>
      <c r="L61" s="47">
        <v>322.76712896999999</v>
      </c>
      <c r="M61" s="47">
        <v>3093.35108304</v>
      </c>
      <c r="N61" s="47"/>
      <c r="O61" s="47"/>
      <c r="P61" s="47"/>
      <c r="Q61" s="122"/>
    </row>
    <row r="62" spans="1:17" ht="13.8" hidden="1" outlineLevel="1" collapsed="1">
      <c r="A62" s="15">
        <v>42095</v>
      </c>
      <c r="B62" s="47">
        <v>6070.4741152500001</v>
      </c>
      <c r="C62" s="47">
        <f t="shared" si="1"/>
        <v>1605.80375</v>
      </c>
      <c r="D62" s="47">
        <f t="shared" si="1"/>
        <v>962.64515344000006</v>
      </c>
      <c r="E62" s="47">
        <f t="shared" si="1"/>
        <v>3502.0252118099997</v>
      </c>
      <c r="F62" s="47">
        <v>2809.2748981700001</v>
      </c>
      <c r="G62" s="47">
        <v>1378.67854167</v>
      </c>
      <c r="H62" s="47">
        <v>675.98667774</v>
      </c>
      <c r="I62" s="47">
        <v>754.60967875999995</v>
      </c>
      <c r="J62" s="47">
        <v>3261.1992170799999</v>
      </c>
      <c r="K62" s="47">
        <v>227.12520832999999</v>
      </c>
      <c r="L62" s="47">
        <v>286.6584757</v>
      </c>
      <c r="M62" s="47">
        <v>2747.4155330499998</v>
      </c>
      <c r="N62" s="47"/>
      <c r="O62" s="47"/>
      <c r="P62" s="47"/>
      <c r="Q62" s="122"/>
    </row>
    <row r="63" spans="1:17" ht="13.8" hidden="1" outlineLevel="1" collapsed="1">
      <c r="A63" s="15">
        <v>42125</v>
      </c>
      <c r="B63" s="47">
        <v>5546.2442022100004</v>
      </c>
      <c r="C63" s="47">
        <f t="shared" si="1"/>
        <v>1595.0269116499999</v>
      </c>
      <c r="D63" s="47">
        <f t="shared" si="1"/>
        <v>873.63016294999989</v>
      </c>
      <c r="E63" s="47">
        <f t="shared" si="1"/>
        <v>3077.5871276099997</v>
      </c>
      <c r="F63" s="47">
        <v>2728.48481588</v>
      </c>
      <c r="G63" s="47">
        <v>1375.11932753</v>
      </c>
      <c r="H63" s="47">
        <v>626.62056930999995</v>
      </c>
      <c r="I63" s="47">
        <v>726.74491904000001</v>
      </c>
      <c r="J63" s="47">
        <v>2817.7593863299999</v>
      </c>
      <c r="K63" s="47">
        <v>219.90758412</v>
      </c>
      <c r="L63" s="47">
        <v>247.00959363999999</v>
      </c>
      <c r="M63" s="47">
        <v>2350.8422085699999</v>
      </c>
      <c r="N63" s="47"/>
      <c r="O63" s="47"/>
      <c r="P63" s="47"/>
      <c r="Q63" s="122"/>
    </row>
    <row r="64" spans="1:17" ht="13.8" hidden="1" outlineLevel="1" collapsed="1">
      <c r="A64" s="15">
        <v>42156</v>
      </c>
      <c r="B64" s="47">
        <v>5674.40019691</v>
      </c>
      <c r="C64" s="47">
        <f t="shared" si="1"/>
        <v>1580.1413535600002</v>
      </c>
      <c r="D64" s="47">
        <f t="shared" si="1"/>
        <v>974.78113097999994</v>
      </c>
      <c r="E64" s="47">
        <f t="shared" si="1"/>
        <v>3119.4777123700001</v>
      </c>
      <c r="F64" s="47">
        <v>2729.7440670000001</v>
      </c>
      <c r="G64" s="47">
        <v>1357.1520294500001</v>
      </c>
      <c r="H64" s="47">
        <v>633.09819957000002</v>
      </c>
      <c r="I64" s="47">
        <v>739.49383797999997</v>
      </c>
      <c r="J64" s="47">
        <v>2944.6561299099999</v>
      </c>
      <c r="K64" s="47">
        <v>222.98932411000001</v>
      </c>
      <c r="L64" s="47">
        <v>341.68293140999998</v>
      </c>
      <c r="M64" s="47">
        <v>2379.98387439</v>
      </c>
      <c r="N64" s="47"/>
      <c r="O64" s="47"/>
      <c r="P64" s="47"/>
      <c r="Q64" s="122"/>
    </row>
    <row r="65" spans="1:17" ht="13.8" hidden="1" outlineLevel="1" collapsed="1">
      <c r="A65" s="15">
        <v>42186</v>
      </c>
      <c r="B65" s="47">
        <v>5713.2614688200001</v>
      </c>
      <c r="C65" s="47">
        <f t="shared" si="1"/>
        <v>1569.6167783799999</v>
      </c>
      <c r="D65" s="47">
        <f t="shared" si="1"/>
        <v>987.29684447</v>
      </c>
      <c r="E65" s="47">
        <f t="shared" si="1"/>
        <v>3156.34784597</v>
      </c>
      <c r="F65" s="47">
        <v>2714.51660072</v>
      </c>
      <c r="G65" s="47">
        <v>1337.20206235</v>
      </c>
      <c r="H65" s="47">
        <v>633.59116504999997</v>
      </c>
      <c r="I65" s="47">
        <v>743.72337331999995</v>
      </c>
      <c r="J65" s="47">
        <v>2998.7448681000001</v>
      </c>
      <c r="K65" s="47">
        <v>232.41471602999999</v>
      </c>
      <c r="L65" s="47">
        <v>353.70567942000002</v>
      </c>
      <c r="M65" s="47">
        <v>2412.6244726499999</v>
      </c>
      <c r="N65" s="47"/>
      <c r="O65" s="47"/>
      <c r="P65" s="47"/>
      <c r="Q65" s="122"/>
    </row>
    <row r="66" spans="1:17" ht="13.8" hidden="1" outlineLevel="1" collapsed="1">
      <c r="A66" s="15">
        <v>42217</v>
      </c>
      <c r="B66" s="47">
        <v>5540.8478969899998</v>
      </c>
      <c r="C66" s="47">
        <f t="shared" si="1"/>
        <v>1491.8133479200001</v>
      </c>
      <c r="D66" s="47">
        <f t="shared" si="1"/>
        <v>977.09135177000007</v>
      </c>
      <c r="E66" s="47">
        <f t="shared" si="1"/>
        <v>3071.9431973000001</v>
      </c>
      <c r="F66" s="47">
        <v>2624.5916492599999</v>
      </c>
      <c r="G66" s="47">
        <v>1260.77121842</v>
      </c>
      <c r="H66" s="47">
        <v>626.08223075000001</v>
      </c>
      <c r="I66" s="47">
        <v>737.73820008999996</v>
      </c>
      <c r="J66" s="47">
        <v>2916.2562477299998</v>
      </c>
      <c r="K66" s="47">
        <v>231.04212949999999</v>
      </c>
      <c r="L66" s="47">
        <v>351.00912102000001</v>
      </c>
      <c r="M66" s="47">
        <v>2334.2049972099999</v>
      </c>
      <c r="N66" s="47"/>
      <c r="O66" s="47"/>
      <c r="P66" s="47"/>
      <c r="Q66" s="122"/>
    </row>
    <row r="67" spans="1:17" ht="13.8" hidden="1" outlineLevel="1" collapsed="1">
      <c r="A67" s="15">
        <v>42248</v>
      </c>
      <c r="B67" s="47">
        <v>5553.6425260599999</v>
      </c>
      <c r="C67" s="47">
        <f t="shared" si="1"/>
        <v>1501.2588234099999</v>
      </c>
      <c r="D67" s="47">
        <f t="shared" si="1"/>
        <v>970.61570969000002</v>
      </c>
      <c r="E67" s="47">
        <f t="shared" si="1"/>
        <v>3081.7679929599999</v>
      </c>
      <c r="F67" s="47">
        <v>2608.79190449</v>
      </c>
      <c r="G67" s="47">
        <v>1263.5964179099999</v>
      </c>
      <c r="H67" s="47">
        <v>612.67528344000004</v>
      </c>
      <c r="I67" s="47">
        <v>732.52020314000004</v>
      </c>
      <c r="J67" s="47">
        <v>2944.8506215699999</v>
      </c>
      <c r="K67" s="47">
        <v>237.66240550000001</v>
      </c>
      <c r="L67" s="47">
        <v>357.94042624999997</v>
      </c>
      <c r="M67" s="47">
        <v>2349.24778982</v>
      </c>
      <c r="N67" s="47"/>
      <c r="O67" s="47"/>
      <c r="P67" s="47"/>
      <c r="Q67" s="122"/>
    </row>
    <row r="68" spans="1:17" ht="13.8" hidden="1" outlineLevel="1" collapsed="1">
      <c r="A68" s="15">
        <v>42278</v>
      </c>
      <c r="B68" s="47">
        <v>5721.8419257599999</v>
      </c>
      <c r="C68" s="47">
        <f t="shared" ref="C68" si="2">G68+K68</f>
        <v>1524.4314771100001</v>
      </c>
      <c r="D68" s="47">
        <f t="shared" ref="D68" si="3">H68+L68</f>
        <v>1000.24359843</v>
      </c>
      <c r="E68" s="47">
        <f t="shared" ref="E68" si="4">I68+M68</f>
        <v>3197.16685022</v>
      </c>
      <c r="F68" s="47">
        <v>2631.16980276</v>
      </c>
      <c r="G68" s="47">
        <v>1270.68205296</v>
      </c>
      <c r="H68" s="47">
        <v>619.10248686</v>
      </c>
      <c r="I68" s="47">
        <v>741.38526293999996</v>
      </c>
      <c r="J68" s="47">
        <v>3090.6721229999998</v>
      </c>
      <c r="K68" s="47">
        <v>253.74942415000001</v>
      </c>
      <c r="L68" s="47">
        <v>381.14111157000002</v>
      </c>
      <c r="M68" s="47">
        <v>2455.7815872800002</v>
      </c>
      <c r="N68" s="47"/>
      <c r="O68" s="47"/>
      <c r="P68" s="122"/>
      <c r="Q68" s="122"/>
    </row>
    <row r="69" spans="1:17" ht="13.8" hidden="1" outlineLevel="1" collapsed="1">
      <c r="A69" s="15">
        <v>42309</v>
      </c>
      <c r="B69" s="47">
        <v>6014.6283696099999</v>
      </c>
      <c r="C69" s="47">
        <f t="shared" ref="C69" si="5">G69+K69</f>
        <v>1595.89975602</v>
      </c>
      <c r="D69" s="47">
        <f t="shared" ref="D69" si="6">H69+L69</f>
        <v>1113.70479419</v>
      </c>
      <c r="E69" s="47">
        <f t="shared" ref="E69" si="7">I69+M69</f>
        <v>3305.0238194000003</v>
      </c>
      <c r="F69" s="47">
        <v>2625.1242588</v>
      </c>
      <c r="G69" s="47">
        <v>1266.65346714</v>
      </c>
      <c r="H69" s="47">
        <v>613.50070458000005</v>
      </c>
      <c r="I69" s="47">
        <v>744.97008707999998</v>
      </c>
      <c r="J69" s="47">
        <v>3389.5041108099999</v>
      </c>
      <c r="K69" s="47">
        <v>329.24628888000001</v>
      </c>
      <c r="L69" s="47">
        <v>500.20408960999998</v>
      </c>
      <c r="M69" s="47">
        <v>2560.0537323200001</v>
      </c>
      <c r="N69" s="47"/>
      <c r="O69" s="47"/>
      <c r="P69" s="122"/>
      <c r="Q69" s="122"/>
    </row>
    <row r="70" spans="1:17" ht="13.8" hidden="1" outlineLevel="1" collapsed="1">
      <c r="A70" s="15">
        <v>42339</v>
      </c>
      <c r="B70" s="47">
        <v>5127.0095719600004</v>
      </c>
      <c r="C70" s="47">
        <f t="shared" ref="C70" si="8">G70+K70</f>
        <v>1697.73584992</v>
      </c>
      <c r="D70" s="47">
        <f t="shared" ref="D70" si="9">H70+L70</f>
        <v>713.67709588000002</v>
      </c>
      <c r="E70" s="47">
        <f t="shared" ref="E70" si="10">I70+M70</f>
        <v>2715.5966261599997</v>
      </c>
      <c r="F70" s="47">
        <v>2515.7988032399999</v>
      </c>
      <c r="G70" s="47">
        <v>1262.66325209</v>
      </c>
      <c r="H70" s="47">
        <v>556.34331589999999</v>
      </c>
      <c r="I70" s="47">
        <v>696.79223524999998</v>
      </c>
      <c r="J70" s="47">
        <v>2611.21076872</v>
      </c>
      <c r="K70" s="47">
        <v>435.07259783000001</v>
      </c>
      <c r="L70" s="47">
        <v>157.33377998</v>
      </c>
      <c r="M70" s="47">
        <v>2018.8043909099999</v>
      </c>
      <c r="N70" s="47"/>
      <c r="O70" s="47"/>
      <c r="P70" s="122"/>
      <c r="Q70" s="122"/>
    </row>
    <row r="71" spans="1:17" ht="13.8" hidden="1" outlineLevel="1" collapsed="1">
      <c r="A71" s="15">
        <v>42370</v>
      </c>
      <c r="B71" s="47">
        <v>5213.7576867500002</v>
      </c>
      <c r="C71" s="47">
        <f t="shared" ref="C71" si="11">G71+K71</f>
        <v>1728.1272270899999</v>
      </c>
      <c r="D71" s="47">
        <f t="shared" ref="D71" si="12">H71+L71</f>
        <v>715.80468215999997</v>
      </c>
      <c r="E71" s="47">
        <f t="shared" ref="E71" si="13">I71+M71</f>
        <v>2769.8257774999997</v>
      </c>
      <c r="F71" s="47">
        <v>2493.0890893199999</v>
      </c>
      <c r="G71" s="47">
        <v>1255.51689635</v>
      </c>
      <c r="H71" s="47">
        <v>550.69869466</v>
      </c>
      <c r="I71" s="47">
        <v>686.87349830999995</v>
      </c>
      <c r="J71" s="47">
        <v>2720.6685974299999</v>
      </c>
      <c r="K71" s="47">
        <v>472.61033073999999</v>
      </c>
      <c r="L71" s="47">
        <v>165.1059875</v>
      </c>
      <c r="M71" s="47">
        <v>2082.9522791899999</v>
      </c>
      <c r="N71" s="47"/>
      <c r="O71" s="47"/>
      <c r="P71" s="122"/>
      <c r="Q71" s="122"/>
    </row>
    <row r="72" spans="1:17" ht="13.8" hidden="1" outlineLevel="1" collapsed="1">
      <c r="A72" s="15">
        <v>42401</v>
      </c>
      <c r="B72" s="47">
        <v>5384.8794208299996</v>
      </c>
      <c r="C72" s="47">
        <f t="shared" ref="C72" si="14">G72+K72</f>
        <v>1750.57765096</v>
      </c>
      <c r="D72" s="47">
        <f t="shared" ref="D72" si="15">H72+L72</f>
        <v>724.85515744000008</v>
      </c>
      <c r="E72" s="47">
        <f t="shared" ref="E72" si="16">I72+M72</f>
        <v>2909.4466124300002</v>
      </c>
      <c r="F72" s="47">
        <v>2513.0810703799998</v>
      </c>
      <c r="G72" s="47">
        <v>1270.4342044800001</v>
      </c>
      <c r="H72" s="47">
        <v>548.04904019000003</v>
      </c>
      <c r="I72" s="47">
        <v>694.59782571000005</v>
      </c>
      <c r="J72" s="47">
        <v>2871.7983504499998</v>
      </c>
      <c r="K72" s="47">
        <v>480.14344648000002</v>
      </c>
      <c r="L72" s="47">
        <v>176.80611725</v>
      </c>
      <c r="M72" s="47">
        <v>2214.8487867200001</v>
      </c>
      <c r="N72" s="47"/>
      <c r="O72" s="47"/>
      <c r="P72" s="122"/>
      <c r="Q72" s="122"/>
    </row>
    <row r="73" spans="1:17" ht="13.8" hidden="1" outlineLevel="1" collapsed="1">
      <c r="A73" s="15">
        <v>42430</v>
      </c>
      <c r="B73" s="47">
        <v>5228.6836608100002</v>
      </c>
      <c r="C73" s="47">
        <f t="shared" ref="C73" si="17">G73+K73</f>
        <v>1602.9759362999998</v>
      </c>
      <c r="D73" s="47">
        <f t="shared" ref="D73" si="18">H73+L73</f>
        <v>719.89172997000003</v>
      </c>
      <c r="E73" s="47">
        <f t="shared" ref="E73" si="19">I73+M73</f>
        <v>2905.8159945400002</v>
      </c>
      <c r="F73" s="47">
        <v>2520.0902644100001</v>
      </c>
      <c r="G73" s="47">
        <v>1267.5124921399999</v>
      </c>
      <c r="H73" s="47">
        <v>550.00668521</v>
      </c>
      <c r="I73" s="47">
        <v>702.57108705999997</v>
      </c>
      <c r="J73" s="47">
        <v>2708.5933964000001</v>
      </c>
      <c r="K73" s="47">
        <v>335.46344415999999</v>
      </c>
      <c r="L73" s="47">
        <v>169.88504476</v>
      </c>
      <c r="M73" s="47">
        <v>2203.2449074800002</v>
      </c>
      <c r="N73" s="47"/>
      <c r="O73" s="47"/>
      <c r="P73" s="122"/>
      <c r="Q73" s="122"/>
    </row>
    <row r="74" spans="1:17" ht="13.8" hidden="1" outlineLevel="1" collapsed="1">
      <c r="A74" s="15">
        <v>42461</v>
      </c>
      <c r="B74" s="47">
        <v>5029.78820395</v>
      </c>
      <c r="C74" s="47">
        <f t="shared" ref="C74" si="20">G74+K74</f>
        <v>1456.36325594</v>
      </c>
      <c r="D74" s="47">
        <f t="shared" ref="D74" si="21">H74+L74</f>
        <v>750.62859731000003</v>
      </c>
      <c r="E74" s="47">
        <f t="shared" ref="E74" si="22">I74+M74</f>
        <v>2822.7963507000004</v>
      </c>
      <c r="F74" s="47">
        <v>2469.75921827</v>
      </c>
      <c r="G74" s="47">
        <v>1182.76215075</v>
      </c>
      <c r="H74" s="47">
        <v>588.77980200000002</v>
      </c>
      <c r="I74" s="47">
        <v>698.21726551999996</v>
      </c>
      <c r="J74" s="47">
        <v>2560.02898568</v>
      </c>
      <c r="K74" s="47">
        <v>273.60110519</v>
      </c>
      <c r="L74" s="47">
        <v>161.84879531000001</v>
      </c>
      <c r="M74" s="47">
        <v>2124.5790851800002</v>
      </c>
      <c r="N74" s="47"/>
      <c r="O74" s="47"/>
      <c r="P74" s="122"/>
      <c r="Q74" s="122"/>
    </row>
    <row r="75" spans="1:17" ht="13.8" hidden="1" outlineLevel="1" collapsed="1">
      <c r="A75" s="15">
        <v>42491</v>
      </c>
      <c r="B75" s="47">
        <v>5022.4684278499999</v>
      </c>
      <c r="C75" s="47">
        <f t="shared" ref="C75" si="23">G75+K75</f>
        <v>1530.92537967</v>
      </c>
      <c r="D75" s="47">
        <f t="shared" ref="D75" si="24">H75+L75</f>
        <v>706.20256437</v>
      </c>
      <c r="E75" s="47">
        <f t="shared" ref="E75" si="25">I75+M75</f>
        <v>2785.3404838100005</v>
      </c>
      <c r="F75" s="47">
        <v>2494.38903841</v>
      </c>
      <c r="G75" s="47">
        <v>1254.9129775599999</v>
      </c>
      <c r="H75" s="47">
        <v>545.34882442000003</v>
      </c>
      <c r="I75" s="47">
        <v>694.12723643000004</v>
      </c>
      <c r="J75" s="47">
        <v>2528.0793894399999</v>
      </c>
      <c r="K75" s="47">
        <v>276.01240210999998</v>
      </c>
      <c r="L75" s="47">
        <v>160.85373995</v>
      </c>
      <c r="M75" s="47">
        <v>2091.2132473800002</v>
      </c>
      <c r="N75" s="47"/>
      <c r="O75" s="47"/>
      <c r="P75" s="122"/>
      <c r="Q75" s="122"/>
    </row>
    <row r="76" spans="1:17" ht="13.8" hidden="1" outlineLevel="1" collapsed="1">
      <c r="A76" s="15">
        <v>42522</v>
      </c>
      <c r="B76" s="47">
        <v>4847.9311895299998</v>
      </c>
      <c r="C76" s="47">
        <f t="shared" ref="C76" si="26">G76+K76</f>
        <v>1410.7730089700001</v>
      </c>
      <c r="D76" s="47">
        <f t="shared" ref="D76" si="27">H76+L76</f>
        <v>703.39448689000005</v>
      </c>
      <c r="E76" s="47">
        <f t="shared" ref="E76" si="28">I76+M76</f>
        <v>2733.7636936700001</v>
      </c>
      <c r="F76" s="47">
        <v>2488.542297</v>
      </c>
      <c r="G76" s="47">
        <v>1252.10599387</v>
      </c>
      <c r="H76" s="47">
        <v>550.22795984000004</v>
      </c>
      <c r="I76" s="47">
        <v>686.20834329000002</v>
      </c>
      <c r="J76" s="47">
        <v>2359.3888925299998</v>
      </c>
      <c r="K76" s="47">
        <v>158.66701509999999</v>
      </c>
      <c r="L76" s="47">
        <v>153.16652705000001</v>
      </c>
      <c r="M76" s="47">
        <v>2047.5553503799999</v>
      </c>
      <c r="N76" s="47"/>
      <c r="O76" s="47"/>
      <c r="P76" s="122"/>
      <c r="Q76" s="122"/>
    </row>
    <row r="77" spans="1:17" ht="13.8" hidden="1" outlineLevel="1" collapsed="1">
      <c r="A77" s="15">
        <v>42552</v>
      </c>
      <c r="B77" s="47">
        <v>4606.95586207</v>
      </c>
      <c r="C77" s="47">
        <f t="shared" ref="C77" si="29">G77+K77</f>
        <v>1348.7557047800001</v>
      </c>
      <c r="D77" s="47">
        <f t="shared" ref="D77" si="30">H77+L77</f>
        <v>693.92753154999991</v>
      </c>
      <c r="E77" s="47">
        <f t="shared" ref="E77" si="31">I77+M77</f>
        <v>2564.27262574</v>
      </c>
      <c r="F77" s="47">
        <v>2360.0232136099999</v>
      </c>
      <c r="G77" s="47">
        <v>1193.4572119300001</v>
      </c>
      <c r="H77" s="47">
        <v>545.50365883999996</v>
      </c>
      <c r="I77" s="47">
        <v>621.06234284000004</v>
      </c>
      <c r="J77" s="47">
        <v>2246.9326484600001</v>
      </c>
      <c r="K77" s="47">
        <v>155.29849285</v>
      </c>
      <c r="L77" s="47">
        <v>148.42387271000001</v>
      </c>
      <c r="M77" s="47">
        <v>1943.2102829</v>
      </c>
      <c r="N77" s="47"/>
      <c r="O77" s="47"/>
      <c r="P77" s="122"/>
      <c r="Q77" s="122"/>
    </row>
    <row r="78" spans="1:17" ht="13.8" hidden="1" outlineLevel="1" collapsed="1">
      <c r="A78" s="15">
        <v>42583</v>
      </c>
      <c r="B78" s="47">
        <v>4726.7891786800001</v>
      </c>
      <c r="C78" s="47">
        <f t="shared" ref="C78" si="32">G78+K78</f>
        <v>1411.0678665299999</v>
      </c>
      <c r="D78" s="47">
        <f t="shared" ref="D78" si="33">H78+L78</f>
        <v>704.53975158000003</v>
      </c>
      <c r="E78" s="47">
        <f t="shared" ref="E78" si="34">I78+M78</f>
        <v>2611.1815605699999</v>
      </c>
      <c r="F78" s="47">
        <v>2423.1876821300002</v>
      </c>
      <c r="G78" s="47">
        <v>1249.44814294</v>
      </c>
      <c r="H78" s="47">
        <v>555.98907879000001</v>
      </c>
      <c r="I78" s="47">
        <v>617.75046039999995</v>
      </c>
      <c r="J78" s="47">
        <v>2303.6014965499999</v>
      </c>
      <c r="K78" s="47">
        <v>161.61972359000001</v>
      </c>
      <c r="L78" s="47">
        <v>148.55067278999999</v>
      </c>
      <c r="M78" s="47">
        <v>1993.43110017</v>
      </c>
      <c r="N78" s="47"/>
      <c r="O78" s="47"/>
      <c r="P78" s="122"/>
      <c r="Q78" s="122"/>
    </row>
    <row r="79" spans="1:17" ht="13.8" hidden="1" outlineLevel="1" collapsed="1">
      <c r="A79" s="15">
        <v>42614</v>
      </c>
      <c r="B79" s="47">
        <v>4706.0689290600003</v>
      </c>
      <c r="C79" s="47">
        <f t="shared" ref="C79" si="35">G79+K79</f>
        <v>1412.8331556000001</v>
      </c>
      <c r="D79" s="47">
        <f t="shared" ref="D79" si="36">H79+L79</f>
        <v>712.99451055000009</v>
      </c>
      <c r="E79" s="47">
        <f t="shared" ref="E79" si="37">I79+M79</f>
        <v>2580.2412629099999</v>
      </c>
      <c r="F79" s="47">
        <v>2426.7161916499999</v>
      </c>
      <c r="G79" s="47">
        <v>1247.9701608600001</v>
      </c>
      <c r="H79" s="47">
        <v>559.82726247000005</v>
      </c>
      <c r="I79" s="47">
        <v>618.91876832000003</v>
      </c>
      <c r="J79" s="47">
        <v>2279.3527374099999</v>
      </c>
      <c r="K79" s="47">
        <v>164.86299474</v>
      </c>
      <c r="L79" s="47">
        <v>153.16724808000001</v>
      </c>
      <c r="M79" s="47">
        <v>1961.3224945899999</v>
      </c>
      <c r="N79" s="47"/>
      <c r="O79" s="47"/>
      <c r="P79" s="122"/>
      <c r="Q79" s="122"/>
    </row>
    <row r="80" spans="1:17" ht="13.8" hidden="1" outlineLevel="1" collapsed="1">
      <c r="A80" s="15">
        <v>42644</v>
      </c>
      <c r="B80" s="47">
        <v>4724.6058630999996</v>
      </c>
      <c r="C80" s="47">
        <f t="shared" ref="C80" si="38">G80+K80</f>
        <v>1471.9550064800001</v>
      </c>
      <c r="D80" s="47">
        <f t="shared" ref="D80" si="39">H80+L80</f>
        <v>724.56312901000001</v>
      </c>
      <c r="E80" s="47">
        <f t="shared" ref="E80" si="40">I80+M80</f>
        <v>2528.08772761</v>
      </c>
      <c r="F80" s="47">
        <v>2499.7796902499999</v>
      </c>
      <c r="G80" s="47">
        <v>1309.90058656</v>
      </c>
      <c r="H80" s="47">
        <v>574.32279943000003</v>
      </c>
      <c r="I80" s="47">
        <v>615.55630426000005</v>
      </c>
      <c r="J80" s="47">
        <v>2224.8261728500001</v>
      </c>
      <c r="K80" s="47">
        <v>162.05441991999999</v>
      </c>
      <c r="L80" s="47">
        <v>150.24032958000001</v>
      </c>
      <c r="M80" s="47">
        <v>1912.5314233500001</v>
      </c>
      <c r="N80" s="47"/>
      <c r="O80" s="47"/>
      <c r="P80" s="122"/>
      <c r="Q80" s="122"/>
    </row>
    <row r="81" spans="1:17" ht="13.8" hidden="1" outlineLevel="1" collapsed="1">
      <c r="A81" s="15">
        <v>42675</v>
      </c>
      <c r="B81" s="47">
        <v>4842.9770639300004</v>
      </c>
      <c r="C81" s="47">
        <f t="shared" ref="C81" si="41">G81+K81</f>
        <v>1483.0520206900001</v>
      </c>
      <c r="D81" s="47">
        <f t="shared" ref="D81" si="42">H81+L81</f>
        <v>845.72567254000001</v>
      </c>
      <c r="E81" s="47">
        <f t="shared" ref="E81" si="43">I81+M81</f>
        <v>2514.1993707000001</v>
      </c>
      <c r="F81" s="47">
        <v>2638.3439643900001</v>
      </c>
      <c r="G81" s="47">
        <v>1320.80423425</v>
      </c>
      <c r="H81" s="47">
        <v>696.05427888999998</v>
      </c>
      <c r="I81" s="47">
        <v>621.48545124999998</v>
      </c>
      <c r="J81" s="47">
        <v>2204.6330995399999</v>
      </c>
      <c r="K81" s="47">
        <v>162.24778644</v>
      </c>
      <c r="L81" s="47">
        <v>149.67139365</v>
      </c>
      <c r="M81" s="47">
        <v>1892.71391945</v>
      </c>
      <c r="N81" s="47"/>
      <c r="O81" s="47"/>
      <c r="P81" s="122"/>
      <c r="Q81" s="122"/>
    </row>
    <row r="82" spans="1:17" ht="13.8" hidden="1" outlineLevel="1" collapsed="1">
      <c r="A82" s="15">
        <v>42705</v>
      </c>
      <c r="B82" s="47">
        <v>5222.1816440100001</v>
      </c>
      <c r="C82" s="47">
        <f t="shared" ref="C82" si="44">G82+K82</f>
        <v>1562.2847049700001</v>
      </c>
      <c r="D82" s="47">
        <f t="shared" ref="D82" si="45">H82+L82</f>
        <v>849.54163182999991</v>
      </c>
      <c r="E82" s="47">
        <f t="shared" ref="E82" si="46">I82+M82</f>
        <v>2810.3553072099999</v>
      </c>
      <c r="F82" s="47">
        <v>2648.5219248899998</v>
      </c>
      <c r="G82" s="47">
        <v>1326.6619499200001</v>
      </c>
      <c r="H82" s="47">
        <v>671.55933880999999</v>
      </c>
      <c r="I82" s="47">
        <v>650.30063615999995</v>
      </c>
      <c r="J82" s="47">
        <v>2573.6597191199999</v>
      </c>
      <c r="K82" s="47">
        <v>235.62275504999999</v>
      </c>
      <c r="L82" s="47">
        <v>177.98229301999999</v>
      </c>
      <c r="M82" s="47">
        <v>2160.0546710499998</v>
      </c>
      <c r="N82" s="47"/>
      <c r="O82" s="47"/>
      <c r="P82" s="122"/>
      <c r="Q82" s="122"/>
    </row>
    <row r="83" spans="1:17" ht="13.8" hidden="1" outlineLevel="1" collapsed="1">
      <c r="A83" s="15">
        <v>42736</v>
      </c>
      <c r="B83" s="47">
        <v>5213.0113259700001</v>
      </c>
      <c r="C83" s="47">
        <f t="shared" ref="C83" si="47">G83+K83</f>
        <v>1575.7191055199999</v>
      </c>
      <c r="D83" s="47">
        <f t="shared" ref="D83" si="48">H83+L83</f>
        <v>853.8578117699999</v>
      </c>
      <c r="E83" s="47">
        <f t="shared" ref="E83" si="49">I83+M83</f>
        <v>2783.4344086800002</v>
      </c>
      <c r="F83" s="47">
        <v>2662.4581373199999</v>
      </c>
      <c r="G83" s="47">
        <v>1339.6380637499999</v>
      </c>
      <c r="H83" s="47">
        <v>676.87635295999996</v>
      </c>
      <c r="I83" s="47">
        <v>645.94372061000001</v>
      </c>
      <c r="J83" s="47">
        <v>2550.5531886499998</v>
      </c>
      <c r="K83" s="47">
        <v>236.08104177000001</v>
      </c>
      <c r="L83" s="47">
        <v>176.98145880999999</v>
      </c>
      <c r="M83" s="47">
        <v>2137.49068807</v>
      </c>
      <c r="N83" s="47"/>
      <c r="O83" s="47"/>
      <c r="P83" s="122"/>
      <c r="Q83" s="122"/>
    </row>
    <row r="84" spans="1:17" ht="13.8" hidden="1" outlineLevel="1" collapsed="1">
      <c r="A84" s="15">
        <v>42767</v>
      </c>
      <c r="B84" s="47">
        <v>5391.9611340600004</v>
      </c>
      <c r="C84" s="47">
        <f t="shared" ref="C84" si="50">G84+K84</f>
        <v>1797.61806718</v>
      </c>
      <c r="D84" s="47">
        <f t="shared" ref="D84" si="51">H84+L84</f>
        <v>854.05326854999998</v>
      </c>
      <c r="E84" s="47">
        <f t="shared" ref="E84" si="52">I84+M84</f>
        <v>2740.2897983299999</v>
      </c>
      <c r="F84" s="47">
        <v>2883.2677607000001</v>
      </c>
      <c r="G84" s="47">
        <v>1560.8263868399999</v>
      </c>
      <c r="H84" s="47">
        <v>679.30574259000002</v>
      </c>
      <c r="I84" s="47">
        <v>643.13563126999998</v>
      </c>
      <c r="J84" s="47">
        <v>2508.6933733599999</v>
      </c>
      <c r="K84" s="47">
        <v>236.79168034</v>
      </c>
      <c r="L84" s="47">
        <v>174.74752595999999</v>
      </c>
      <c r="M84" s="47">
        <v>2097.15416706</v>
      </c>
      <c r="N84" s="47"/>
      <c r="O84" s="47"/>
      <c r="P84" s="122"/>
      <c r="Q84" s="122"/>
    </row>
    <row r="85" spans="1:17" ht="13.8" hidden="1" outlineLevel="1" collapsed="1">
      <c r="A85" s="15">
        <v>42795</v>
      </c>
      <c r="B85" s="47">
        <v>5441.9674228900003</v>
      </c>
      <c r="C85" s="47">
        <f t="shared" ref="C85" si="53">G85+K85</f>
        <v>1770.3452483199999</v>
      </c>
      <c r="D85" s="47">
        <f t="shared" ref="D85" si="54">H85+L85</f>
        <v>923.43118537000009</v>
      </c>
      <c r="E85" s="47">
        <f t="shared" ref="E85" si="55">I85+M85</f>
        <v>2748.1909891999999</v>
      </c>
      <c r="F85" s="47">
        <v>3007.5244242200001</v>
      </c>
      <c r="G85" s="47">
        <v>1663.2068002799999</v>
      </c>
      <c r="H85" s="47">
        <v>705.60337944000003</v>
      </c>
      <c r="I85" s="47">
        <v>638.71424449999995</v>
      </c>
      <c r="J85" s="47">
        <v>2434.4429986700002</v>
      </c>
      <c r="K85" s="47">
        <v>107.13844804</v>
      </c>
      <c r="L85" s="47">
        <v>217.82780593000001</v>
      </c>
      <c r="M85" s="47">
        <v>2109.4767446999999</v>
      </c>
      <c r="N85" s="47"/>
      <c r="O85" s="47"/>
      <c r="P85" s="122"/>
      <c r="Q85" s="122"/>
    </row>
    <row r="86" spans="1:17" ht="13.8" hidden="1" outlineLevel="1" collapsed="1">
      <c r="A86" s="15">
        <v>42826</v>
      </c>
      <c r="B86" s="47">
        <v>5392.78561876</v>
      </c>
      <c r="C86" s="47">
        <f t="shared" ref="C86" si="56">G86+K86</f>
        <v>1809.0794132199999</v>
      </c>
      <c r="D86" s="47">
        <f t="shared" ref="D86" si="57">H86+L86</f>
        <v>936.97670477999998</v>
      </c>
      <c r="E86" s="47">
        <f t="shared" ref="E86" si="58">I86+M86</f>
        <v>2646.7295007600001</v>
      </c>
      <c r="F86" s="47">
        <v>3019.1039541800001</v>
      </c>
      <c r="G86" s="47">
        <v>1668.03378269</v>
      </c>
      <c r="H86" s="47">
        <v>722.79377556999998</v>
      </c>
      <c r="I86" s="47">
        <v>628.27639592000003</v>
      </c>
      <c r="J86" s="47">
        <v>2373.68166458</v>
      </c>
      <c r="K86" s="47">
        <v>141.04563053000001</v>
      </c>
      <c r="L86" s="47">
        <v>214.18292921</v>
      </c>
      <c r="M86" s="47">
        <v>2018.4531048399999</v>
      </c>
      <c r="N86" s="47"/>
      <c r="O86" s="47"/>
      <c r="P86" s="122"/>
      <c r="Q86" s="122"/>
    </row>
    <row r="87" spans="1:17" ht="13.8" hidden="1" outlineLevel="1" collapsed="1">
      <c r="A87" s="15">
        <v>42856</v>
      </c>
      <c r="B87" s="47">
        <v>5384.0928458300004</v>
      </c>
      <c r="C87" s="47">
        <f t="shared" ref="C87" si="59">G87+K87</f>
        <v>1876.42843094</v>
      </c>
      <c r="D87" s="47">
        <f t="shared" ref="D87" si="60">H87+L87</f>
        <v>937.49053468</v>
      </c>
      <c r="E87" s="47">
        <f t="shared" ref="E87" si="61">I87+M87</f>
        <v>2570.1738802099999</v>
      </c>
      <c r="F87" s="47">
        <v>3107.2638300100002</v>
      </c>
      <c r="G87" s="47">
        <v>1742.91440582</v>
      </c>
      <c r="H87" s="47">
        <v>745.94780660000004</v>
      </c>
      <c r="I87" s="47">
        <v>618.40161759</v>
      </c>
      <c r="J87" s="47">
        <v>2276.8290158200002</v>
      </c>
      <c r="K87" s="47">
        <v>133.51402512000001</v>
      </c>
      <c r="L87" s="47">
        <v>191.54272807999999</v>
      </c>
      <c r="M87" s="47">
        <v>1951.77226262</v>
      </c>
      <c r="N87" s="47"/>
      <c r="O87" s="47"/>
      <c r="P87" s="122"/>
      <c r="Q87" s="122"/>
    </row>
    <row r="88" spans="1:17" ht="13.8" hidden="1" outlineLevel="1" collapsed="1">
      <c r="A88" s="15">
        <v>42887</v>
      </c>
      <c r="B88" s="47">
        <v>5397.8510407599997</v>
      </c>
      <c r="C88" s="47">
        <f t="shared" ref="C88" si="62">G88+K88</f>
        <v>1806.33492903</v>
      </c>
      <c r="D88" s="47">
        <f t="shared" ref="D88" si="63">H88+L88</f>
        <v>1058.0167807299999</v>
      </c>
      <c r="E88" s="47">
        <f t="shared" ref="E88" si="64">I88+M88</f>
        <v>2533.499331</v>
      </c>
      <c r="F88" s="47">
        <v>3151.5268720099998</v>
      </c>
      <c r="G88" s="47">
        <v>1676.2213962200001</v>
      </c>
      <c r="H88" s="47">
        <v>868.46684560999995</v>
      </c>
      <c r="I88" s="47">
        <v>606.83863018</v>
      </c>
      <c r="J88" s="47">
        <v>2246.3241687499999</v>
      </c>
      <c r="K88" s="47">
        <v>130.11353281000001</v>
      </c>
      <c r="L88" s="47">
        <v>189.54993511999999</v>
      </c>
      <c r="M88" s="47">
        <v>1926.6607008200001</v>
      </c>
      <c r="N88" s="47"/>
      <c r="O88" s="47"/>
      <c r="P88" s="122"/>
      <c r="Q88" s="122"/>
    </row>
    <row r="89" spans="1:17" ht="13.8" hidden="1" outlineLevel="1" collapsed="1">
      <c r="A89" s="15">
        <v>42917</v>
      </c>
      <c r="B89" s="47">
        <v>5402.6033525399998</v>
      </c>
      <c r="C89" s="47">
        <f t="shared" ref="C89" si="65">G89+K89</f>
        <v>1842.8080859699999</v>
      </c>
      <c r="D89" s="47">
        <f t="shared" ref="D89" si="66">H89+L89</f>
        <v>1017.27950031</v>
      </c>
      <c r="E89" s="47">
        <f t="shared" ref="E89" si="67">I89+M89</f>
        <v>2542.51576626</v>
      </c>
      <c r="F89" s="47">
        <v>3180.4395769500002</v>
      </c>
      <c r="G89" s="47">
        <v>1744.0657819999999</v>
      </c>
      <c r="H89" s="47">
        <v>829.29200753999999</v>
      </c>
      <c r="I89" s="47">
        <v>607.08178740999995</v>
      </c>
      <c r="J89" s="47">
        <v>2222.1637755900001</v>
      </c>
      <c r="K89" s="47">
        <v>98.742303969999995</v>
      </c>
      <c r="L89" s="47">
        <v>187.98749276999999</v>
      </c>
      <c r="M89" s="47">
        <v>1935.4339788499999</v>
      </c>
      <c r="N89" s="47"/>
      <c r="O89" s="47"/>
      <c r="P89" s="122"/>
      <c r="Q89" s="122"/>
    </row>
    <row r="90" spans="1:17" ht="13.8" hidden="1" outlineLevel="1" collapsed="1">
      <c r="A90" s="15">
        <v>42948</v>
      </c>
      <c r="B90" s="47">
        <v>5439.8825331199996</v>
      </c>
      <c r="C90" s="47">
        <f t="shared" ref="C90" si="68">G90+K90</f>
        <v>1916.69476465</v>
      </c>
      <c r="D90" s="47">
        <f t="shared" ref="D90" si="69">H90+L90</f>
        <v>1034.57169492</v>
      </c>
      <c r="E90" s="47">
        <f t="shared" ref="E90" si="70">I90+M90</f>
        <v>2488.6160735500002</v>
      </c>
      <c r="F90" s="47">
        <v>3272.0984951</v>
      </c>
      <c r="G90" s="47">
        <v>1818.92426112</v>
      </c>
      <c r="H90" s="47">
        <v>849.47385795000002</v>
      </c>
      <c r="I90" s="47">
        <v>603.70037603000003</v>
      </c>
      <c r="J90" s="47">
        <v>2167.78403802</v>
      </c>
      <c r="K90" s="47">
        <v>97.770503529999999</v>
      </c>
      <c r="L90" s="47">
        <v>185.09783697</v>
      </c>
      <c r="M90" s="47">
        <v>1884.9156975200001</v>
      </c>
      <c r="N90" s="47"/>
      <c r="O90" s="47"/>
      <c r="P90" s="122"/>
      <c r="Q90" s="122"/>
    </row>
    <row r="91" spans="1:17" ht="13.8" hidden="1" outlineLevel="1" collapsed="1">
      <c r="A91" s="15">
        <v>42979</v>
      </c>
      <c r="B91" s="47">
        <v>5506.1604979200001</v>
      </c>
      <c r="C91" s="47">
        <f t="shared" ref="C91" si="71">G91+K91</f>
        <v>1987.9029341200001</v>
      </c>
      <c r="D91" s="47">
        <f t="shared" ref="D91" si="72">H91+L91</f>
        <v>1036.46895498</v>
      </c>
      <c r="E91" s="47">
        <f t="shared" ref="E91" si="73">I91+M91</f>
        <v>2481.7886088200003</v>
      </c>
      <c r="F91" s="47">
        <v>3336.7378947000002</v>
      </c>
      <c r="G91" s="47">
        <v>1892.3002525300001</v>
      </c>
      <c r="H91" s="47">
        <v>847.11512247999997</v>
      </c>
      <c r="I91" s="47">
        <v>597.32251969000004</v>
      </c>
      <c r="J91" s="47">
        <v>2169.4226032199999</v>
      </c>
      <c r="K91" s="47">
        <v>95.602681590000003</v>
      </c>
      <c r="L91" s="47">
        <v>189.35383250000001</v>
      </c>
      <c r="M91" s="47">
        <v>1884.46608913</v>
      </c>
      <c r="N91" s="47"/>
      <c r="O91" s="47"/>
      <c r="P91" s="122"/>
      <c r="Q91" s="122"/>
    </row>
    <row r="92" spans="1:17" ht="13.8" hidden="1" outlineLevel="1" collapsed="1">
      <c r="A92" s="15">
        <v>43009</v>
      </c>
      <c r="B92" s="47">
        <v>5563.9059567300001</v>
      </c>
      <c r="C92" s="47">
        <f t="shared" ref="C92" si="74">G92+K92</f>
        <v>2062.98261843</v>
      </c>
      <c r="D92" s="47">
        <f t="shared" ref="D92" si="75">H92+L92</f>
        <v>998.36226194999995</v>
      </c>
      <c r="E92" s="47">
        <f t="shared" ref="E92" si="76">I92+M92</f>
        <v>2502.5610763499999</v>
      </c>
      <c r="F92" s="47">
        <v>3394.46314467</v>
      </c>
      <c r="G92" s="47">
        <v>1966.27950895</v>
      </c>
      <c r="H92" s="47">
        <v>825.74580448999995</v>
      </c>
      <c r="I92" s="47">
        <v>602.43783123000003</v>
      </c>
      <c r="J92" s="47">
        <v>2169.4428120600001</v>
      </c>
      <c r="K92" s="47">
        <v>96.703109479999995</v>
      </c>
      <c r="L92" s="47">
        <v>172.61645745999999</v>
      </c>
      <c r="M92" s="47">
        <v>1900.1232451200001</v>
      </c>
      <c r="N92" s="47"/>
      <c r="O92" s="47"/>
      <c r="P92" s="122"/>
      <c r="Q92" s="122"/>
    </row>
    <row r="93" spans="1:17" ht="13.8" hidden="1" outlineLevel="1" collapsed="1">
      <c r="A93" s="15">
        <v>43040</v>
      </c>
      <c r="B93" s="47">
        <v>5465.0752138600001</v>
      </c>
      <c r="C93" s="47">
        <f t="shared" ref="C93" si="77">G93+K93</f>
        <v>2108.9961547899998</v>
      </c>
      <c r="D93" s="47">
        <f t="shared" ref="D93" si="78">H93+L93</f>
        <v>1000.92053005</v>
      </c>
      <c r="E93" s="47">
        <f t="shared" ref="E93" si="79">I93+M93</f>
        <v>2355.1585290200001</v>
      </c>
      <c r="F93" s="47">
        <v>3449.8515516900002</v>
      </c>
      <c r="G93" s="47">
        <v>2010.8078481699999</v>
      </c>
      <c r="H93" s="47">
        <v>842.54221360999998</v>
      </c>
      <c r="I93" s="47">
        <v>596.50148991000003</v>
      </c>
      <c r="J93" s="47">
        <v>2015.2236621699999</v>
      </c>
      <c r="K93" s="47">
        <v>98.188306620000006</v>
      </c>
      <c r="L93" s="47">
        <v>158.37831643999999</v>
      </c>
      <c r="M93" s="47">
        <v>1758.6570391099999</v>
      </c>
      <c r="N93" s="47"/>
      <c r="O93" s="47"/>
      <c r="P93" s="122"/>
      <c r="Q93" s="122"/>
    </row>
    <row r="94" spans="1:17" ht="13.8" hidden="1" outlineLevel="1" collapsed="1">
      <c r="A94" s="15">
        <v>43070</v>
      </c>
      <c r="B94" s="47">
        <v>5912.1063294200003</v>
      </c>
      <c r="C94" s="47">
        <f t="shared" ref="C94" si="80">G94+K94</f>
        <v>1911.74880611</v>
      </c>
      <c r="D94" s="47">
        <f t="shared" ref="D94" si="81">H94+L94</f>
        <v>1463.7653738800002</v>
      </c>
      <c r="E94" s="47">
        <f t="shared" ref="E94" si="82">I94+M94</f>
        <v>2536.5921494300001</v>
      </c>
      <c r="F94" s="47">
        <v>3692.8073344099998</v>
      </c>
      <c r="G94" s="47">
        <v>1812.4143493700001</v>
      </c>
      <c r="H94" s="47">
        <v>1276.3694585600001</v>
      </c>
      <c r="I94" s="47">
        <v>604.02352647999999</v>
      </c>
      <c r="J94" s="47">
        <v>2219.29899501</v>
      </c>
      <c r="K94" s="47">
        <v>99.334456739999993</v>
      </c>
      <c r="L94" s="47">
        <v>187.39591532</v>
      </c>
      <c r="M94" s="47">
        <v>1932.56862295</v>
      </c>
      <c r="N94" s="47"/>
      <c r="O94" s="47"/>
      <c r="P94" s="122"/>
      <c r="Q94" s="122"/>
    </row>
    <row r="95" spans="1:17" ht="13.8" hidden="1" outlineLevel="1" collapsed="1">
      <c r="A95" s="15">
        <v>43101</v>
      </c>
      <c r="B95" s="47">
        <v>6134.8648441200003</v>
      </c>
      <c r="C95" s="47">
        <f t="shared" ref="C95" si="83">G95+K95</f>
        <v>2437.3999418600001</v>
      </c>
      <c r="D95" s="47">
        <f t="shared" ref="D95" si="84">H95+L95</f>
        <v>1131.10735482</v>
      </c>
      <c r="E95" s="47">
        <f t="shared" ref="E95" si="85">I95+M95</f>
        <v>2566.35754744</v>
      </c>
      <c r="F95" s="47">
        <v>3868.2191411399999</v>
      </c>
      <c r="G95" s="47">
        <v>2290.4524178800002</v>
      </c>
      <c r="H95" s="47">
        <v>965.17264074000002</v>
      </c>
      <c r="I95" s="47">
        <v>612.59408252000003</v>
      </c>
      <c r="J95" s="47">
        <v>2266.6457029799999</v>
      </c>
      <c r="K95" s="47">
        <v>146.94752398</v>
      </c>
      <c r="L95" s="47">
        <v>165.93471407999999</v>
      </c>
      <c r="M95" s="47">
        <v>1953.7634649199999</v>
      </c>
      <c r="N95" s="47"/>
      <c r="O95" s="47"/>
      <c r="P95" s="122"/>
      <c r="Q95" s="122"/>
    </row>
    <row r="96" spans="1:17" ht="13.8" hidden="1" outlineLevel="1" collapsed="1">
      <c r="A96" s="15">
        <v>43132</v>
      </c>
      <c r="B96" s="47">
        <v>6098.3301001</v>
      </c>
      <c r="C96" s="47">
        <f t="shared" ref="C96" si="86">G96+K96</f>
        <v>2432.0586740799999</v>
      </c>
      <c r="D96" s="47">
        <f t="shared" ref="D96" si="87">H96+L96</f>
        <v>1162.7040783100001</v>
      </c>
      <c r="E96" s="47">
        <f t="shared" ref="E96" si="88">I96+M96</f>
        <v>2503.5673477099999</v>
      </c>
      <c r="F96" s="47">
        <v>3918.9028536599999</v>
      </c>
      <c r="G96" s="47">
        <v>2320.6712005099998</v>
      </c>
      <c r="H96" s="47">
        <v>984.62596956000004</v>
      </c>
      <c r="I96" s="47">
        <v>613.60568359000001</v>
      </c>
      <c r="J96" s="47">
        <v>2179.4272464400001</v>
      </c>
      <c r="K96" s="47">
        <v>111.38747357</v>
      </c>
      <c r="L96" s="47">
        <v>178.07810875000001</v>
      </c>
      <c r="M96" s="47">
        <v>1889.96166412</v>
      </c>
      <c r="N96" s="47"/>
      <c r="O96" s="47"/>
      <c r="P96" s="122"/>
      <c r="Q96" s="122"/>
    </row>
    <row r="97" spans="1:17" ht="13.8" hidden="1" outlineLevel="1" collapsed="1">
      <c r="A97" s="15">
        <v>43160</v>
      </c>
      <c r="B97" s="47">
        <v>6146.5745333000004</v>
      </c>
      <c r="C97" s="47">
        <f t="shared" ref="C97" si="89">G97+K97</f>
        <v>2496.2328396799999</v>
      </c>
      <c r="D97" s="47">
        <f t="shared" ref="D97" si="90">H97+L97</f>
        <v>1186.54590635</v>
      </c>
      <c r="E97" s="47">
        <f t="shared" ref="E97" si="91">I97+M97</f>
        <v>2463.7957872699999</v>
      </c>
      <c r="F97" s="47">
        <v>4023.1091498699998</v>
      </c>
      <c r="G97" s="47">
        <v>2386.6058429099999</v>
      </c>
      <c r="H97" s="47">
        <v>1010.22075628</v>
      </c>
      <c r="I97" s="47">
        <v>626.28255067999999</v>
      </c>
      <c r="J97" s="47">
        <v>2123.4653834300002</v>
      </c>
      <c r="K97" s="47">
        <v>109.62699677000001</v>
      </c>
      <c r="L97" s="47">
        <v>176.32515007000001</v>
      </c>
      <c r="M97" s="47">
        <v>1837.5132365899999</v>
      </c>
      <c r="N97" s="47"/>
      <c r="O97" s="47"/>
      <c r="P97" s="122"/>
      <c r="Q97" s="122"/>
    </row>
    <row r="98" spans="1:17" ht="13.8" hidden="1" outlineLevel="1" collapsed="1">
      <c r="A98" s="15">
        <v>43191</v>
      </c>
      <c r="B98" s="47">
        <v>6124.5136993699998</v>
      </c>
      <c r="C98" s="47">
        <f t="shared" ref="C98" si="92">G98+K98</f>
        <v>2521.8678387699997</v>
      </c>
      <c r="D98" s="47">
        <f t="shared" ref="D98" si="93">H98+L98</f>
        <v>1211.2651231099999</v>
      </c>
      <c r="E98" s="47">
        <f t="shared" ref="E98" si="94">I98+M98</f>
        <v>2391.3807374899998</v>
      </c>
      <c r="F98" s="47">
        <v>4052.7289284600001</v>
      </c>
      <c r="G98" s="47">
        <v>2414.1467243299999</v>
      </c>
      <c r="H98" s="47">
        <v>1035.5717627399999</v>
      </c>
      <c r="I98" s="47">
        <v>603.01044138999998</v>
      </c>
      <c r="J98" s="47">
        <v>2071.7847709100001</v>
      </c>
      <c r="K98" s="47">
        <v>107.72111443999999</v>
      </c>
      <c r="L98" s="47">
        <v>175.69336036999999</v>
      </c>
      <c r="M98" s="47">
        <v>1788.3702960999999</v>
      </c>
      <c r="N98" s="47"/>
      <c r="O98" s="47"/>
      <c r="P98" s="122"/>
      <c r="Q98" s="122"/>
    </row>
    <row r="99" spans="1:17" ht="13.8" hidden="1" outlineLevel="1" collapsed="1">
      <c r="A99" s="15">
        <v>43221</v>
      </c>
      <c r="B99" s="47">
        <v>6157.0099351199997</v>
      </c>
      <c r="C99" s="47">
        <f t="shared" ref="C99" si="95">G99+K99</f>
        <v>2593.25530854</v>
      </c>
      <c r="D99" s="47">
        <f t="shared" ref="D99" si="96">H99+L99</f>
        <v>1242.2546112</v>
      </c>
      <c r="E99" s="47">
        <f t="shared" ref="E99" si="97">I99+M99</f>
        <v>2321.5000153800001</v>
      </c>
      <c r="F99" s="47">
        <v>4166.75285042</v>
      </c>
      <c r="G99" s="47">
        <v>2485.7451215599999</v>
      </c>
      <c r="H99" s="47">
        <v>1080.86747049</v>
      </c>
      <c r="I99" s="47">
        <v>600.14025836999997</v>
      </c>
      <c r="J99" s="47">
        <v>1990.2570847</v>
      </c>
      <c r="K99" s="47">
        <v>107.51018698</v>
      </c>
      <c r="L99" s="47">
        <v>161.38714071000001</v>
      </c>
      <c r="M99" s="47">
        <v>1721.3597570100001</v>
      </c>
      <c r="N99" s="47"/>
      <c r="O99" s="47"/>
      <c r="P99" s="122"/>
      <c r="Q99" s="122"/>
    </row>
    <row r="100" spans="1:17" ht="13.8" hidden="1" outlineLevel="1" collapsed="1">
      <c r="A100" s="15">
        <v>43252</v>
      </c>
      <c r="B100" s="47">
        <v>6131.2552272200001</v>
      </c>
      <c r="C100" s="47">
        <f t="shared" ref="C100" si="98">G100+K100</f>
        <v>2583.0671944299997</v>
      </c>
      <c r="D100" s="47">
        <f t="shared" ref="D100" si="99">H100+L100</f>
        <v>1266.6126118700001</v>
      </c>
      <c r="E100" s="47">
        <f t="shared" ref="E100" si="100">I100+M100</f>
        <v>2281.5754209199999</v>
      </c>
      <c r="F100" s="47">
        <v>4166.2193510899997</v>
      </c>
      <c r="G100" s="47">
        <v>2474.7320537199998</v>
      </c>
      <c r="H100" s="47">
        <v>1105.0754115300001</v>
      </c>
      <c r="I100" s="47">
        <v>586.41188583999997</v>
      </c>
      <c r="J100" s="47">
        <v>1965.0358761299999</v>
      </c>
      <c r="K100" s="47">
        <v>108.33514071</v>
      </c>
      <c r="L100" s="47">
        <v>161.53720034</v>
      </c>
      <c r="M100" s="47">
        <v>1695.16353508</v>
      </c>
      <c r="N100" s="47"/>
      <c r="O100" s="47"/>
      <c r="P100" s="122"/>
      <c r="Q100" s="122"/>
    </row>
    <row r="101" spans="1:17" ht="13.8" hidden="1" outlineLevel="1" collapsed="1">
      <c r="A101" s="15">
        <v>43282</v>
      </c>
      <c r="B101" s="47">
        <v>6179.82926916</v>
      </c>
      <c r="C101" s="47">
        <f t="shared" ref="C101" si="101">G101+K101</f>
        <v>2626.8987858600003</v>
      </c>
      <c r="D101" s="47">
        <f t="shared" ref="D101" si="102">H101+L101</f>
        <v>1298.22257337</v>
      </c>
      <c r="E101" s="47">
        <f t="shared" ref="E101" si="103">I101+M101</f>
        <v>2254.7079099299999</v>
      </c>
      <c r="F101" s="47">
        <v>4233.9869375799999</v>
      </c>
      <c r="G101" s="47">
        <v>2517.9485322300002</v>
      </c>
      <c r="H101" s="47">
        <v>1133.98985128</v>
      </c>
      <c r="I101" s="47">
        <v>582.04855407000002</v>
      </c>
      <c r="J101" s="47">
        <v>1945.8423315800001</v>
      </c>
      <c r="K101" s="47">
        <v>108.95025363000001</v>
      </c>
      <c r="L101" s="47">
        <v>164.23272209000001</v>
      </c>
      <c r="M101" s="47">
        <v>1672.65935586</v>
      </c>
      <c r="N101" s="47"/>
      <c r="O101" s="47"/>
      <c r="P101" s="122"/>
      <c r="Q101" s="122"/>
    </row>
    <row r="102" spans="1:17" ht="13.8" hidden="1" outlineLevel="1" collapsed="1">
      <c r="A102" s="15">
        <v>43313</v>
      </c>
      <c r="B102" s="47">
        <v>6689.4160828000004</v>
      </c>
      <c r="C102" s="47">
        <f t="shared" ref="C102" si="104">G102+K102</f>
        <v>2730.00306189</v>
      </c>
      <c r="D102" s="47">
        <f t="shared" ref="D102" si="105">H102+L102</f>
        <v>1353.24128305</v>
      </c>
      <c r="E102" s="47">
        <f t="shared" ref="E102" si="106">I102+M102</f>
        <v>2606.1717378600001</v>
      </c>
      <c r="F102" s="47">
        <v>4376.0362580499996</v>
      </c>
      <c r="G102" s="47">
        <v>2613.94079259</v>
      </c>
      <c r="H102" s="47">
        <v>1163.32229059</v>
      </c>
      <c r="I102" s="47">
        <v>598.77317487000005</v>
      </c>
      <c r="J102" s="47">
        <v>2313.3798247499999</v>
      </c>
      <c r="K102" s="47">
        <v>116.0622693</v>
      </c>
      <c r="L102" s="47">
        <v>189.91899246</v>
      </c>
      <c r="M102" s="47">
        <v>2007.3985629900001</v>
      </c>
      <c r="N102" s="47"/>
      <c r="O102" s="47"/>
      <c r="P102" s="122"/>
      <c r="Q102" s="122"/>
    </row>
    <row r="103" spans="1:17" ht="13.8" hidden="1" outlineLevel="1" collapsed="1">
      <c r="A103" s="15">
        <v>43344</v>
      </c>
      <c r="B103" s="47">
        <v>6732.37370096</v>
      </c>
      <c r="C103" s="47">
        <f t="shared" ref="C103" si="107">G103+K103</f>
        <v>2782.13085262</v>
      </c>
      <c r="D103" s="47">
        <f t="shared" ref="D103" si="108">H103+L103</f>
        <v>1382.44204792</v>
      </c>
      <c r="E103" s="47">
        <f t="shared" ref="E103" si="109">I103+M103</f>
        <v>2567.8008004200001</v>
      </c>
      <c r="F103" s="47">
        <v>4454.3009540800003</v>
      </c>
      <c r="G103" s="47">
        <v>2665.55770459</v>
      </c>
      <c r="H103" s="47">
        <v>1191.83186344</v>
      </c>
      <c r="I103" s="47">
        <v>596.91138605000003</v>
      </c>
      <c r="J103" s="47">
        <v>2278.0727468800001</v>
      </c>
      <c r="K103" s="47">
        <v>116.57314803</v>
      </c>
      <c r="L103" s="47">
        <v>190.61018447999999</v>
      </c>
      <c r="M103" s="47">
        <v>1970.8894143699999</v>
      </c>
      <c r="N103" s="47"/>
      <c r="O103" s="47"/>
      <c r="P103" s="122"/>
      <c r="Q103" s="122"/>
    </row>
    <row r="104" spans="1:17" ht="13.8" hidden="1" outlineLevel="1" collapsed="1">
      <c r="A104" s="15">
        <v>43374</v>
      </c>
      <c r="B104" s="47">
        <v>6778.4336343499999</v>
      </c>
      <c r="C104" s="47">
        <f t="shared" ref="C104" si="110">G104+K104</f>
        <v>2865.0617078800001</v>
      </c>
      <c r="D104" s="47">
        <f t="shared" ref="D104" si="111">H104+L104</f>
        <v>1411.2608378899999</v>
      </c>
      <c r="E104" s="47">
        <f t="shared" ref="E104" si="112">I104+M104</f>
        <v>2502.1110885799999</v>
      </c>
      <c r="F104" s="47">
        <v>4553.5412201500003</v>
      </c>
      <c r="G104" s="47">
        <v>2749.6713104</v>
      </c>
      <c r="H104" s="47">
        <v>1223.8860896900001</v>
      </c>
      <c r="I104" s="47">
        <v>579.98382005999997</v>
      </c>
      <c r="J104" s="47">
        <v>2224.8924142000001</v>
      </c>
      <c r="K104" s="47">
        <v>115.39039748</v>
      </c>
      <c r="L104" s="47">
        <v>187.3747482</v>
      </c>
      <c r="M104" s="47">
        <v>1922.1272685199999</v>
      </c>
      <c r="N104" s="47"/>
      <c r="O104" s="47"/>
      <c r="P104" s="122"/>
      <c r="Q104" s="122"/>
    </row>
    <row r="105" spans="1:17" ht="13.8" hidden="1" outlineLevel="1" collapsed="1">
      <c r="A105" s="15">
        <v>43405</v>
      </c>
      <c r="B105" s="47">
        <v>6901.90360951</v>
      </c>
      <c r="C105" s="47">
        <f t="shared" ref="C105" si="113">G105+K105</f>
        <v>2938.3177874899998</v>
      </c>
      <c r="D105" s="47">
        <f t="shared" ref="D105" si="114">H105+L105</f>
        <v>1448.3547063999999</v>
      </c>
      <c r="E105" s="47">
        <f t="shared" ref="E105" si="115">I105+M105</f>
        <v>2515.2311156199999</v>
      </c>
      <c r="F105" s="47">
        <v>4668.4077375500001</v>
      </c>
      <c r="G105" s="47">
        <v>2821.6505680999999</v>
      </c>
      <c r="H105" s="47">
        <v>1262.4572697599999</v>
      </c>
      <c r="I105" s="47">
        <v>584.29989968999996</v>
      </c>
      <c r="J105" s="47">
        <v>2233.4958719599999</v>
      </c>
      <c r="K105" s="47">
        <v>116.66721939</v>
      </c>
      <c r="L105" s="47">
        <v>185.89743664</v>
      </c>
      <c r="M105" s="47">
        <v>1930.93121593</v>
      </c>
      <c r="N105" s="47"/>
      <c r="O105" s="47"/>
      <c r="P105" s="122"/>
      <c r="Q105" s="122"/>
    </row>
    <row r="106" spans="1:17" ht="13.8" hidden="1" outlineLevel="1" collapsed="1">
      <c r="A106" s="15">
        <v>43435</v>
      </c>
      <c r="B106" s="47">
        <v>6685.9161674500001</v>
      </c>
      <c r="C106" s="47">
        <f t="shared" ref="C106" si="116">G106+K106</f>
        <v>2913.6288881999999</v>
      </c>
      <c r="D106" s="47">
        <f t="shared" ref="D106" si="117">H106+L106</f>
        <v>1452.5361134499999</v>
      </c>
      <c r="E106" s="47">
        <f t="shared" ref="E106" si="118">I106+M106</f>
        <v>2319.7511657999999</v>
      </c>
      <c r="F106" s="47">
        <v>4699.0694392300002</v>
      </c>
      <c r="G106" s="47">
        <v>2844.1002273899999</v>
      </c>
      <c r="H106" s="47">
        <v>1276.8514365799999</v>
      </c>
      <c r="I106" s="47">
        <v>578.11777526000003</v>
      </c>
      <c r="J106" s="47">
        <v>1986.8467282199999</v>
      </c>
      <c r="K106" s="47">
        <v>69.528660810000005</v>
      </c>
      <c r="L106" s="47">
        <v>175.68467687</v>
      </c>
      <c r="M106" s="47">
        <v>1741.6333905399999</v>
      </c>
      <c r="N106" s="47"/>
      <c r="O106" s="47"/>
      <c r="P106" s="122"/>
      <c r="Q106" s="122"/>
    </row>
    <row r="107" spans="1:17" ht="13.8" hidden="1" outlineLevel="1" collapsed="1">
      <c r="A107" s="15">
        <v>43466</v>
      </c>
      <c r="B107" s="47">
        <v>6767.4957780100003</v>
      </c>
      <c r="C107" s="47">
        <f t="shared" ref="C107" si="119">G107+K107</f>
        <v>2956.8286078200003</v>
      </c>
      <c r="D107" s="47">
        <f t="shared" ref="D107" si="120">H107+L107</f>
        <v>1490.97689874</v>
      </c>
      <c r="E107" s="47">
        <f t="shared" ref="E107" si="121">I107+M107</f>
        <v>2319.6902714500002</v>
      </c>
      <c r="F107" s="47">
        <v>4779.0077690600001</v>
      </c>
      <c r="G107" s="47">
        <v>2886.5220000200002</v>
      </c>
      <c r="H107" s="47">
        <v>1314.68317441</v>
      </c>
      <c r="I107" s="47">
        <v>577.80259463000004</v>
      </c>
      <c r="J107" s="47">
        <v>1988.48800895</v>
      </c>
      <c r="K107" s="47">
        <v>70.306607799999995</v>
      </c>
      <c r="L107" s="47">
        <v>176.29372433</v>
      </c>
      <c r="M107" s="47">
        <v>1741.88767682</v>
      </c>
      <c r="N107" s="47"/>
      <c r="O107" s="47"/>
      <c r="P107" s="122"/>
      <c r="Q107" s="122"/>
    </row>
    <row r="108" spans="1:17" ht="13.8" hidden="1" outlineLevel="1" collapsed="1">
      <c r="A108" s="15">
        <v>43497</v>
      </c>
      <c r="B108" s="47">
        <v>6755.9997443100001</v>
      </c>
      <c r="C108" s="47">
        <f t="shared" ref="C108" si="122">G108+K108</f>
        <v>2976.7658746500001</v>
      </c>
      <c r="D108" s="47">
        <f t="shared" ref="D108" si="123">H108+L108</f>
        <v>1508.65507733</v>
      </c>
      <c r="E108" s="47">
        <f t="shared" ref="E108" si="124">I108+M108</f>
        <v>2270.5787923299999</v>
      </c>
      <c r="F108" s="47">
        <v>4830.2303672799999</v>
      </c>
      <c r="G108" s="47">
        <v>2908.1092863399999</v>
      </c>
      <c r="H108" s="47">
        <v>1338.76750206</v>
      </c>
      <c r="I108" s="47">
        <v>583.35357887999999</v>
      </c>
      <c r="J108" s="47">
        <v>1925.76937703</v>
      </c>
      <c r="K108" s="47">
        <v>68.656588310000004</v>
      </c>
      <c r="L108" s="47">
        <v>169.88757527000001</v>
      </c>
      <c r="M108" s="47">
        <v>1687.22521345</v>
      </c>
      <c r="N108" s="47"/>
      <c r="O108" s="47"/>
      <c r="P108" s="122"/>
      <c r="Q108" s="122"/>
    </row>
    <row r="109" spans="1:17" ht="13.8" hidden="1" outlineLevel="1" collapsed="1">
      <c r="A109" s="15">
        <v>43525</v>
      </c>
      <c r="B109" s="47">
        <v>6913.4477143499998</v>
      </c>
      <c r="C109" s="47">
        <f t="shared" ref="C109" si="125">G109+K109</f>
        <v>3241.4122018100002</v>
      </c>
      <c r="D109" s="47">
        <f t="shared" ref="D109" si="126">H109+L109</f>
        <v>1514.26220405</v>
      </c>
      <c r="E109" s="47">
        <f t="shared" ref="E109" si="127">I109+M109</f>
        <v>2157.7733084900001</v>
      </c>
      <c r="F109" s="47">
        <v>4972.4008186999999</v>
      </c>
      <c r="G109" s="47">
        <v>3065.74282554</v>
      </c>
      <c r="H109" s="47">
        <v>1350.19023234</v>
      </c>
      <c r="I109" s="47">
        <v>556.46776081999997</v>
      </c>
      <c r="J109" s="47">
        <v>1941.0468956499999</v>
      </c>
      <c r="K109" s="47">
        <v>175.66937626999999</v>
      </c>
      <c r="L109" s="47">
        <v>164.07197171000001</v>
      </c>
      <c r="M109" s="47">
        <v>1601.3055476699999</v>
      </c>
      <c r="N109" s="47"/>
      <c r="O109" s="47"/>
      <c r="P109" s="122"/>
      <c r="Q109" s="122"/>
    </row>
    <row r="110" spans="1:17" ht="13.8" hidden="1" outlineLevel="1" collapsed="1">
      <c r="A110" s="15">
        <v>43556</v>
      </c>
      <c r="B110" s="47">
        <v>6905.0743164699998</v>
      </c>
      <c r="C110" s="47">
        <f t="shared" ref="C110" si="128">G110+K110</f>
        <v>3110.6177965399997</v>
      </c>
      <c r="D110" s="47">
        <f t="shared" ref="D110" si="129">H110+L110</f>
        <v>1608.07334085</v>
      </c>
      <c r="E110" s="47">
        <f t="shared" ref="E110" si="130">I110+M110</f>
        <v>2186.38317908</v>
      </c>
      <c r="F110" s="47">
        <v>5064.4298483800003</v>
      </c>
      <c r="G110" s="47">
        <v>3031.3622662799999</v>
      </c>
      <c r="H110" s="47">
        <v>1447.22897199</v>
      </c>
      <c r="I110" s="47">
        <v>585.83861010999999</v>
      </c>
      <c r="J110" s="47">
        <v>1840.6444680899999</v>
      </c>
      <c r="K110" s="47">
        <v>79.25553026</v>
      </c>
      <c r="L110" s="47">
        <v>160.84436886</v>
      </c>
      <c r="M110" s="47">
        <v>1600.54456897</v>
      </c>
      <c r="N110" s="47"/>
      <c r="O110" s="47"/>
      <c r="P110" s="122"/>
      <c r="Q110" s="122"/>
    </row>
    <row r="111" spans="1:17" ht="13.8" hidden="1" outlineLevel="1" collapsed="1">
      <c r="A111" s="15">
        <v>43586</v>
      </c>
      <c r="B111" s="47">
        <v>7043.4213382500002</v>
      </c>
      <c r="C111" s="47">
        <f t="shared" ref="C111" si="131">G111+K111</f>
        <v>3215.6564862800001</v>
      </c>
      <c r="D111" s="47">
        <f t="shared" ref="D111" si="132">H111+L111</f>
        <v>1657.0715819900001</v>
      </c>
      <c r="E111" s="47">
        <f t="shared" ref="E111" si="133">I111+M111</f>
        <v>2170.69326998</v>
      </c>
      <c r="F111" s="47">
        <v>5219.08079361</v>
      </c>
      <c r="G111" s="47">
        <v>3135.0463106000002</v>
      </c>
      <c r="H111" s="47">
        <v>1495.77347826</v>
      </c>
      <c r="I111" s="47">
        <v>588.26100474999998</v>
      </c>
      <c r="J111" s="47">
        <v>1824.34054464</v>
      </c>
      <c r="K111" s="47">
        <v>80.610175679999998</v>
      </c>
      <c r="L111" s="47">
        <v>161.29810373000001</v>
      </c>
      <c r="M111" s="47">
        <v>1582.43226523</v>
      </c>
      <c r="N111" s="47"/>
      <c r="O111" s="47"/>
      <c r="P111" s="122"/>
      <c r="Q111" s="122"/>
    </row>
    <row r="112" spans="1:17" ht="13.8" hidden="1" outlineLevel="1" collapsed="1">
      <c r="A112" s="15">
        <v>43617</v>
      </c>
      <c r="B112" s="47">
        <v>6509.7724642900002</v>
      </c>
      <c r="C112" s="47">
        <f t="shared" ref="C112" si="134">G112+K112</f>
        <v>3333.58588517</v>
      </c>
      <c r="D112" s="47">
        <f t="shared" ref="D112" si="135">H112+L112</f>
        <v>1520.3336626299999</v>
      </c>
      <c r="E112" s="47">
        <f t="shared" ref="E112" si="136">I112+M112</f>
        <v>1655.8529164900001</v>
      </c>
      <c r="F112" s="47">
        <v>5170.5114490699998</v>
      </c>
      <c r="G112" s="47">
        <v>3254.6865340700001</v>
      </c>
      <c r="H112" s="47">
        <v>1375.69488991</v>
      </c>
      <c r="I112" s="47">
        <v>540.13002509</v>
      </c>
      <c r="J112" s="47">
        <v>1339.26101522</v>
      </c>
      <c r="K112" s="47">
        <v>78.899351100000004</v>
      </c>
      <c r="L112" s="47">
        <v>144.63877271999999</v>
      </c>
      <c r="M112" s="47">
        <v>1115.7228914</v>
      </c>
      <c r="N112" s="47"/>
      <c r="O112" s="47"/>
      <c r="P112" s="122"/>
      <c r="Q112" s="122"/>
    </row>
    <row r="113" spans="1:17" ht="13.8" hidden="1" outlineLevel="1" collapsed="1">
      <c r="A113" s="15">
        <v>43647</v>
      </c>
      <c r="B113" s="47">
        <v>6472.32766997</v>
      </c>
      <c r="C113" s="47">
        <f t="shared" ref="C113" si="137">G113+K113</f>
        <v>3332.9745972800001</v>
      </c>
      <c r="D113" s="47">
        <f t="shared" ref="D113" si="138">H113+L113</f>
        <v>1535.13127265</v>
      </c>
      <c r="E113" s="47">
        <f t="shared" ref="E113" si="139">I113+M113</f>
        <v>1604.2218000399998</v>
      </c>
      <c r="F113" s="47">
        <v>5191.0246043200004</v>
      </c>
      <c r="G113" s="47">
        <v>3256.98411076</v>
      </c>
      <c r="H113" s="47">
        <v>1396.6548641500001</v>
      </c>
      <c r="I113" s="47">
        <v>537.38562940999998</v>
      </c>
      <c r="J113" s="47">
        <v>1281.30306565</v>
      </c>
      <c r="K113" s="47">
        <v>75.990486520000005</v>
      </c>
      <c r="L113" s="47">
        <v>138.47640849999999</v>
      </c>
      <c r="M113" s="47">
        <v>1066.83617063</v>
      </c>
      <c r="N113" s="47"/>
      <c r="O113" s="47"/>
      <c r="P113" s="122"/>
      <c r="Q113" s="122"/>
    </row>
    <row r="114" spans="1:17" ht="13.8" hidden="1" outlineLevel="1" collapsed="1">
      <c r="A114" s="15">
        <v>43678</v>
      </c>
      <c r="B114" s="47">
        <v>6590.3136948399997</v>
      </c>
      <c r="C114" s="47">
        <f t="shared" ref="C114" si="140">G114+K114</f>
        <v>3354.7209973500003</v>
      </c>
      <c r="D114" s="47">
        <f t="shared" ref="D114" si="141">H114+L114</f>
        <v>1630.56111878</v>
      </c>
      <c r="E114" s="47">
        <f t="shared" ref="E114" si="142">I114+M114</f>
        <v>1605.0315787099998</v>
      </c>
      <c r="F114" s="47">
        <v>5306.0051211800001</v>
      </c>
      <c r="G114" s="47">
        <v>3277.7953915100002</v>
      </c>
      <c r="H114" s="47">
        <v>1491.8600223999999</v>
      </c>
      <c r="I114" s="47">
        <v>536.34970726999995</v>
      </c>
      <c r="J114" s="47">
        <v>1284.3085736600001</v>
      </c>
      <c r="K114" s="47">
        <v>76.925605840000003</v>
      </c>
      <c r="L114" s="47">
        <v>138.70109638</v>
      </c>
      <c r="M114" s="47">
        <v>1068.6818714399999</v>
      </c>
      <c r="N114" s="47"/>
      <c r="O114" s="47"/>
      <c r="P114" s="122"/>
      <c r="Q114" s="122"/>
    </row>
    <row r="115" spans="1:17" ht="13.8" hidden="1" outlineLevel="1" collapsed="1">
      <c r="A115" s="15">
        <v>43709</v>
      </c>
      <c r="B115" s="47">
        <v>6626.2443731599997</v>
      </c>
      <c r="C115" s="47">
        <f t="shared" ref="C115" si="143">G115+K115</f>
        <v>3409.9126389399999</v>
      </c>
      <c r="D115" s="47">
        <f t="shared" ref="D115" si="144">H115+L115</f>
        <v>1659.4374508100002</v>
      </c>
      <c r="E115" s="47">
        <f t="shared" ref="E115" si="145">I115+M115</f>
        <v>1556.8942834100001</v>
      </c>
      <c r="F115" s="47">
        <v>5402.1947036000001</v>
      </c>
      <c r="G115" s="47">
        <v>3336.0254865799998</v>
      </c>
      <c r="H115" s="47">
        <v>1526.3410339500001</v>
      </c>
      <c r="I115" s="47">
        <v>539.82818307000002</v>
      </c>
      <c r="J115" s="47">
        <v>1224.04966956</v>
      </c>
      <c r="K115" s="47">
        <v>73.887152360000002</v>
      </c>
      <c r="L115" s="47">
        <v>133.09641686000001</v>
      </c>
      <c r="M115" s="47">
        <v>1017.06610034</v>
      </c>
      <c r="N115" s="47"/>
      <c r="O115" s="47"/>
      <c r="P115" s="122"/>
      <c r="Q115" s="122"/>
    </row>
    <row r="116" spans="1:17" ht="13.8" hidden="1" outlineLevel="1" collapsed="1">
      <c r="A116" s="15">
        <v>43739</v>
      </c>
      <c r="B116" s="47">
        <v>6769.3363438200004</v>
      </c>
      <c r="C116" s="47">
        <f t="shared" ref="C116" si="146">G116+K116</f>
        <v>3434.7134621499999</v>
      </c>
      <c r="D116" s="47">
        <f t="shared" ref="D116" si="147">H116+L116</f>
        <v>1718.0349286600001</v>
      </c>
      <c r="E116" s="47">
        <f t="shared" ref="E116" si="148">I116+M116</f>
        <v>1616.5879530100001</v>
      </c>
      <c r="F116" s="47">
        <v>5509.03765828</v>
      </c>
      <c r="G116" s="47">
        <v>3357.6514623399999</v>
      </c>
      <c r="H116" s="47">
        <v>1579.6593874600001</v>
      </c>
      <c r="I116" s="47">
        <v>571.72680848000005</v>
      </c>
      <c r="J116" s="47">
        <v>1260.29868554</v>
      </c>
      <c r="K116" s="47">
        <v>77.061999810000003</v>
      </c>
      <c r="L116" s="47">
        <v>138.37554119999999</v>
      </c>
      <c r="M116" s="47">
        <v>1044.86114453</v>
      </c>
      <c r="N116" s="47"/>
      <c r="O116" s="47"/>
      <c r="P116" s="122"/>
      <c r="Q116" s="122"/>
    </row>
    <row r="117" spans="1:17" ht="13.8" hidden="1" outlineLevel="1" collapsed="1">
      <c r="A117" s="15">
        <v>43770</v>
      </c>
      <c r="B117" s="47">
        <v>6788.3717623000002</v>
      </c>
      <c r="C117" s="47">
        <f t="shared" ref="C117" si="149">G117+K117</f>
        <v>3476.5246946400002</v>
      </c>
      <c r="D117" s="47">
        <f t="shared" ref="D117" si="150">H117+L117</f>
        <v>1742.92609812</v>
      </c>
      <c r="E117" s="47">
        <f t="shared" ref="E117" si="151">I117+M117</f>
        <v>1568.92096954</v>
      </c>
      <c r="F117" s="47">
        <v>5582.9782735400004</v>
      </c>
      <c r="G117" s="47">
        <v>3402.2984671200002</v>
      </c>
      <c r="H117" s="47">
        <v>1610.0540186000001</v>
      </c>
      <c r="I117" s="47">
        <v>570.62578782000003</v>
      </c>
      <c r="J117" s="47">
        <v>1205.3934887600001</v>
      </c>
      <c r="K117" s="47">
        <v>74.226227519999995</v>
      </c>
      <c r="L117" s="47">
        <v>132.87207952</v>
      </c>
      <c r="M117" s="47">
        <v>998.29518171999996</v>
      </c>
      <c r="N117" s="47"/>
      <c r="O117" s="47"/>
      <c r="P117" s="122"/>
      <c r="Q117" s="122"/>
    </row>
    <row r="118" spans="1:17" ht="13.8" hidden="1" outlineLevel="1" collapsed="1">
      <c r="A118" s="15">
        <v>43800</v>
      </c>
      <c r="B118" s="47">
        <v>6777.9731269599997</v>
      </c>
      <c r="C118" s="47">
        <f t="shared" ref="C118" si="152">G118+K118</f>
        <v>3521.3538363900002</v>
      </c>
      <c r="D118" s="47">
        <f t="shared" ref="D118" si="153">H118+L118</f>
        <v>1705.5300594800001</v>
      </c>
      <c r="E118" s="47">
        <f t="shared" ref="E118" si="154">I118+M118</f>
        <v>1551.0892310899999</v>
      </c>
      <c r="F118" s="47">
        <v>5593.2433008500002</v>
      </c>
      <c r="G118" s="47">
        <v>3447.7423533800002</v>
      </c>
      <c r="H118" s="47">
        <v>1573.41417161</v>
      </c>
      <c r="I118" s="47">
        <v>572.08677585999999</v>
      </c>
      <c r="J118" s="47">
        <v>1184.72982611</v>
      </c>
      <c r="K118" s="47">
        <v>73.611483010000001</v>
      </c>
      <c r="L118" s="47">
        <v>132.11588786999999</v>
      </c>
      <c r="M118" s="47">
        <v>979.00245523000001</v>
      </c>
      <c r="N118" s="47"/>
      <c r="O118" s="47"/>
      <c r="P118" s="122"/>
      <c r="Q118" s="122"/>
    </row>
    <row r="119" spans="1:17" ht="13.8" hidden="1" outlineLevel="1" collapsed="1">
      <c r="A119" s="15">
        <v>43831</v>
      </c>
      <c r="B119" s="47">
        <v>6921.2784965299998</v>
      </c>
      <c r="C119" s="47">
        <f t="shared" ref="C119" si="155">G119+K119</f>
        <v>3553.5310811900004</v>
      </c>
      <c r="D119" s="47">
        <f t="shared" ref="D119" si="156">H119+L119</f>
        <v>1763.6586349099998</v>
      </c>
      <c r="E119" s="47">
        <f t="shared" ref="E119" si="157">I119+M119</f>
        <v>1604.08878043</v>
      </c>
      <c r="F119" s="47">
        <v>5675.5867835899999</v>
      </c>
      <c r="G119" s="47">
        <v>3475.5846239500002</v>
      </c>
      <c r="H119" s="47">
        <v>1624.7083106099999</v>
      </c>
      <c r="I119" s="47">
        <v>575.29384903000005</v>
      </c>
      <c r="J119" s="47">
        <v>1245.6917129399999</v>
      </c>
      <c r="K119" s="47">
        <v>77.946457240000001</v>
      </c>
      <c r="L119" s="47">
        <v>138.95032430000001</v>
      </c>
      <c r="M119" s="47">
        <v>1028.7949314</v>
      </c>
      <c r="N119" s="47"/>
      <c r="O119" s="47"/>
      <c r="P119" s="122"/>
      <c r="Q119" s="122"/>
    </row>
    <row r="120" spans="1:17" ht="13.8" hidden="1" outlineLevel="1" collapsed="1">
      <c r="A120" s="15">
        <v>43862</v>
      </c>
      <c r="B120" s="47">
        <v>6973.1675616299999</v>
      </c>
      <c r="C120" s="47">
        <f t="shared" ref="C120" si="158">G120+K120</f>
        <v>3598.0882470400002</v>
      </c>
      <c r="D120" s="47">
        <f t="shared" ref="D120" si="159">H120+L120</f>
        <v>1786.0992194299999</v>
      </c>
      <c r="E120" s="47">
        <f t="shared" ref="E120" si="160">I120+M120</f>
        <v>1588.98009516</v>
      </c>
      <c r="F120" s="47">
        <v>5747.6585553499999</v>
      </c>
      <c r="G120" s="47">
        <v>3521.2668261200001</v>
      </c>
      <c r="H120" s="47">
        <v>1648.83615725</v>
      </c>
      <c r="I120" s="47">
        <v>577.55557197999997</v>
      </c>
      <c r="J120" s="47">
        <v>1225.50900628</v>
      </c>
      <c r="K120" s="47">
        <v>76.821420919999994</v>
      </c>
      <c r="L120" s="47">
        <v>137.26306217999999</v>
      </c>
      <c r="M120" s="47">
        <v>1011.4245231800001</v>
      </c>
      <c r="N120" s="47"/>
      <c r="O120" s="47"/>
      <c r="P120" s="122"/>
      <c r="Q120" s="122"/>
    </row>
    <row r="121" spans="1:17" ht="13.8" hidden="1" outlineLevel="1" collapsed="1">
      <c r="A121" s="15">
        <v>43891</v>
      </c>
      <c r="B121" s="47">
        <v>7253.0636007800003</v>
      </c>
      <c r="C121" s="47">
        <f t="shared" ref="C121" si="161">G121+K121</f>
        <v>3712.9381277300004</v>
      </c>
      <c r="D121" s="47">
        <f t="shared" ref="D121" si="162">H121+L121</f>
        <v>1808.2157306500001</v>
      </c>
      <c r="E121" s="47">
        <f t="shared" ref="E121" si="163">I121+M121</f>
        <v>1731.9097424000001</v>
      </c>
      <c r="F121" s="47">
        <v>5848.6843268000002</v>
      </c>
      <c r="G121" s="47">
        <v>3623.4785887500002</v>
      </c>
      <c r="H121" s="47">
        <v>1654.83852555</v>
      </c>
      <c r="I121" s="47">
        <v>570.36721250000005</v>
      </c>
      <c r="J121" s="47">
        <v>1404.3792739800001</v>
      </c>
      <c r="K121" s="47">
        <v>89.459538980000005</v>
      </c>
      <c r="L121" s="47">
        <v>153.3772051</v>
      </c>
      <c r="M121" s="47">
        <v>1161.5425299000001</v>
      </c>
      <c r="N121" s="47"/>
      <c r="O121" s="47"/>
      <c r="P121" s="122"/>
      <c r="Q121" s="122"/>
    </row>
    <row r="122" spans="1:17" ht="13.8" hidden="1" outlineLevel="1" collapsed="1">
      <c r="A122" s="15">
        <v>43922</v>
      </c>
      <c r="B122" s="47">
        <v>7027.2801101100004</v>
      </c>
      <c r="C122" s="47">
        <f t="shared" ref="C122" si="164">G122+K122</f>
        <v>3559.3161432700003</v>
      </c>
      <c r="D122" s="47">
        <f t="shared" ref="D122" si="165">H122+L122</f>
        <v>1764.43355653</v>
      </c>
      <c r="E122" s="47">
        <f t="shared" ref="E122" si="166">I122+M122</f>
        <v>1703.53041031</v>
      </c>
      <c r="F122" s="47">
        <v>5686.5585280799996</v>
      </c>
      <c r="G122" s="47">
        <v>3473.9723800000002</v>
      </c>
      <c r="H122" s="47">
        <v>1616.60554437</v>
      </c>
      <c r="I122" s="47">
        <v>595.98060370999997</v>
      </c>
      <c r="J122" s="47">
        <v>1340.72158203</v>
      </c>
      <c r="K122" s="47">
        <v>85.343763269999997</v>
      </c>
      <c r="L122" s="47">
        <v>147.82801215999999</v>
      </c>
      <c r="M122" s="47">
        <v>1107.5498066</v>
      </c>
      <c r="N122" s="47"/>
      <c r="O122" s="47"/>
      <c r="P122" s="122"/>
      <c r="Q122" s="122"/>
    </row>
    <row r="123" spans="1:17" ht="13.8" hidden="1" outlineLevel="1" collapsed="1">
      <c r="A123" s="15">
        <v>43952</v>
      </c>
      <c r="B123" s="47">
        <v>7067.7699408999997</v>
      </c>
      <c r="C123" s="47">
        <f t="shared" ref="C123" si="167">G123+K123</f>
        <v>3627.1375414200002</v>
      </c>
      <c r="D123" s="47">
        <f t="shared" ref="D123" si="168">H123+L123</f>
        <v>1765.7380442600002</v>
      </c>
      <c r="E123" s="47">
        <f t="shared" ref="E123" si="169">I123+M123</f>
        <v>1674.8943552199999</v>
      </c>
      <c r="F123" s="47">
        <v>5723.9505045300002</v>
      </c>
      <c r="G123" s="47">
        <v>3540.3966478000002</v>
      </c>
      <c r="H123" s="47">
        <v>1618.0526583400001</v>
      </c>
      <c r="I123" s="47">
        <v>565.50119839000001</v>
      </c>
      <c r="J123" s="47">
        <v>1343.8194363699999</v>
      </c>
      <c r="K123" s="47">
        <v>86.740893619999994</v>
      </c>
      <c r="L123" s="47">
        <v>147.68538591999999</v>
      </c>
      <c r="M123" s="47">
        <v>1109.39315683</v>
      </c>
      <c r="N123" s="47"/>
      <c r="O123" s="47"/>
      <c r="P123" s="122"/>
      <c r="Q123" s="122"/>
    </row>
    <row r="124" spans="1:17" ht="13.8" hidden="1" outlineLevel="1" collapsed="1">
      <c r="A124" s="15">
        <v>43983</v>
      </c>
      <c r="B124" s="47">
        <v>7095.6537116400004</v>
      </c>
      <c r="C124" s="47">
        <f t="shared" ref="C124" si="170">G124+K124</f>
        <v>3641.61189384</v>
      </c>
      <c r="D124" s="47">
        <f t="shared" ref="D124" si="171">H124+L124</f>
        <v>1784.94156976</v>
      </c>
      <c r="E124" s="47">
        <f t="shared" ref="E124" si="172">I124+M124</f>
        <v>1669.1002480399998</v>
      </c>
      <c r="F124" s="47">
        <v>5761.6920035599996</v>
      </c>
      <c r="G124" s="47">
        <v>3555.1999884900001</v>
      </c>
      <c r="H124" s="47">
        <v>1638.2099307799999</v>
      </c>
      <c r="I124" s="47">
        <v>568.28208428999994</v>
      </c>
      <c r="J124" s="47">
        <v>1333.9617080800001</v>
      </c>
      <c r="K124" s="47">
        <v>86.411905349999998</v>
      </c>
      <c r="L124" s="47">
        <v>146.73163898000001</v>
      </c>
      <c r="M124" s="47">
        <v>1100.8181637499999</v>
      </c>
      <c r="N124" s="47"/>
      <c r="O124" s="47"/>
      <c r="P124" s="122"/>
      <c r="Q124" s="122"/>
    </row>
    <row r="125" spans="1:17" ht="13.8" hidden="1" outlineLevel="1" collapsed="1">
      <c r="A125" s="15">
        <v>44013</v>
      </c>
      <c r="B125" s="47">
        <v>7052.2424185</v>
      </c>
      <c r="C125" s="47">
        <f t="shared" ref="C125" si="173">G125+K125</f>
        <v>3549.6267902999998</v>
      </c>
      <c r="D125" s="47">
        <f t="shared" ref="D125" si="174">H125+L125</f>
        <v>1781.2655004800001</v>
      </c>
      <c r="E125" s="47">
        <f t="shared" ref="E125" si="175">I125+M125</f>
        <v>1721.35012772</v>
      </c>
      <c r="F125" s="47">
        <v>5670.2805225299999</v>
      </c>
      <c r="G125" s="47">
        <v>3459.49235056</v>
      </c>
      <c r="H125" s="47">
        <v>1629.0655843100001</v>
      </c>
      <c r="I125" s="47">
        <v>581.72258766000004</v>
      </c>
      <c r="J125" s="47">
        <v>1381.9618959699999</v>
      </c>
      <c r="K125" s="47">
        <v>90.134439740000005</v>
      </c>
      <c r="L125" s="47">
        <v>152.19991616999999</v>
      </c>
      <c r="M125" s="47">
        <v>1139.62754006</v>
      </c>
      <c r="N125" s="47"/>
      <c r="O125" s="47"/>
      <c r="P125" s="122"/>
      <c r="Q125" s="122"/>
    </row>
    <row r="126" spans="1:17" ht="13.8" hidden="1" outlineLevel="1" collapsed="1">
      <c r="A126" s="15">
        <v>44044</v>
      </c>
      <c r="B126" s="47">
        <v>7085.3914137900001</v>
      </c>
      <c r="C126" s="47">
        <f t="shared" ref="C126" si="176">G126+K126</f>
        <v>3597.0279482999999</v>
      </c>
      <c r="D126" s="47">
        <f t="shared" ref="D126" si="177">H126+L126</f>
        <v>1779.1355093299999</v>
      </c>
      <c r="E126" s="47">
        <f t="shared" ref="E126" si="178">I126+M126</f>
        <v>1709.2279561599998</v>
      </c>
      <c r="F126" s="47">
        <v>5751.2823005600003</v>
      </c>
      <c r="G126" s="47">
        <v>3507.34478395</v>
      </c>
      <c r="H126" s="47">
        <v>1654.90280377</v>
      </c>
      <c r="I126" s="47">
        <v>589.03471284</v>
      </c>
      <c r="J126" s="47">
        <v>1334.10911323</v>
      </c>
      <c r="K126" s="47">
        <v>89.683164349999998</v>
      </c>
      <c r="L126" s="47">
        <v>124.23270556</v>
      </c>
      <c r="M126" s="47">
        <v>1120.19324332</v>
      </c>
      <c r="N126" s="47"/>
      <c r="O126" s="47"/>
      <c r="P126" s="122"/>
      <c r="Q126" s="122"/>
    </row>
    <row r="127" spans="1:17" ht="13.8" hidden="1" outlineLevel="1" collapsed="1">
      <c r="A127" s="15">
        <v>44075</v>
      </c>
      <c r="B127" s="47">
        <v>7039.6279059400003</v>
      </c>
      <c r="C127" s="47">
        <f t="shared" ref="C127" si="179">G127+K127</f>
        <v>3523.0875676999999</v>
      </c>
      <c r="D127" s="47">
        <f t="shared" ref="D127" si="180">H127+L127</f>
        <v>1760.6983456400001</v>
      </c>
      <c r="E127" s="47">
        <f t="shared" ref="E127" si="181">I127+M127</f>
        <v>1755.8419926000001</v>
      </c>
      <c r="F127" s="47">
        <v>5666.5074236600003</v>
      </c>
      <c r="G127" s="47">
        <v>3430.1859344</v>
      </c>
      <c r="H127" s="47">
        <v>1635.18897524</v>
      </c>
      <c r="I127" s="47">
        <v>601.13251402000003</v>
      </c>
      <c r="J127" s="47">
        <v>1373.12048228</v>
      </c>
      <c r="K127" s="47">
        <v>92.9016333</v>
      </c>
      <c r="L127" s="47">
        <v>125.50937039999999</v>
      </c>
      <c r="M127" s="47">
        <v>1154.70947858</v>
      </c>
      <c r="N127" s="47"/>
      <c r="O127" s="47"/>
      <c r="P127" s="122"/>
      <c r="Q127" s="122"/>
    </row>
    <row r="128" spans="1:17" ht="13.8" hidden="1" outlineLevel="1" collapsed="1">
      <c r="A128" s="15">
        <v>44105</v>
      </c>
      <c r="B128" s="47">
        <v>6348.7093353800001</v>
      </c>
      <c r="C128" s="47">
        <f t="shared" ref="C128" si="182">G128+K128</f>
        <v>3301.0352051899999</v>
      </c>
      <c r="D128" s="47">
        <f t="shared" ref="D128" si="183">H128+L128</f>
        <v>1692.3449524099999</v>
      </c>
      <c r="E128" s="47">
        <f t="shared" ref="E128" si="184">I128+M128</f>
        <v>1355.32917778</v>
      </c>
      <c r="F128" s="47">
        <v>5520.0027939900001</v>
      </c>
      <c r="G128" s="47">
        <v>3276.4030973099998</v>
      </c>
      <c r="H128" s="47">
        <v>1637.6647654599999</v>
      </c>
      <c r="I128" s="47">
        <v>605.93493121999995</v>
      </c>
      <c r="J128" s="47">
        <v>828.70654138999998</v>
      </c>
      <c r="K128" s="47">
        <v>24.63210788</v>
      </c>
      <c r="L128" s="47">
        <v>54.68018695</v>
      </c>
      <c r="M128" s="47">
        <v>749.39424656000006</v>
      </c>
      <c r="N128" s="47"/>
      <c r="O128" s="47"/>
      <c r="P128" s="122"/>
      <c r="Q128" s="122"/>
    </row>
    <row r="129" spans="1:17" ht="13.8" hidden="1" outlineLevel="1" collapsed="1">
      <c r="A129" s="15">
        <v>44136</v>
      </c>
      <c r="B129" s="47">
        <v>6326.1066377899997</v>
      </c>
      <c r="C129" s="47">
        <f t="shared" ref="C129" si="185">G129+K129</f>
        <v>3337.1316810799999</v>
      </c>
      <c r="D129" s="47">
        <f t="shared" ref="D129" si="186">H129+L129</f>
        <v>1708.3397753100001</v>
      </c>
      <c r="E129" s="47">
        <f t="shared" ref="E129" si="187">I129+M129</f>
        <v>1280.6351814</v>
      </c>
      <c r="F129" s="47">
        <v>5571.4230523099995</v>
      </c>
      <c r="G129" s="47">
        <v>3312.3162303899999</v>
      </c>
      <c r="H129" s="47">
        <v>1653.59591699</v>
      </c>
      <c r="I129" s="47">
        <v>605.51090493000004</v>
      </c>
      <c r="J129" s="47">
        <v>754.68358548000003</v>
      </c>
      <c r="K129" s="47">
        <v>24.815450689999999</v>
      </c>
      <c r="L129" s="47">
        <v>54.743858320000001</v>
      </c>
      <c r="M129" s="47">
        <v>675.12427647000004</v>
      </c>
      <c r="N129" s="47"/>
      <c r="O129" s="47"/>
      <c r="P129" s="122"/>
      <c r="Q129" s="122"/>
    </row>
    <row r="130" spans="1:17" ht="13.8" hidden="1" outlineLevel="1" collapsed="1">
      <c r="A130" s="15">
        <v>44166</v>
      </c>
      <c r="B130" s="47">
        <v>6196.4197682599997</v>
      </c>
      <c r="C130" s="47">
        <f t="shared" ref="C130" si="188">G130+K130</f>
        <v>3293.0860401299997</v>
      </c>
      <c r="D130" s="47">
        <f t="shared" ref="D130" si="189">H130+L130</f>
        <v>1705.0900460299999</v>
      </c>
      <c r="E130" s="47">
        <f t="shared" ref="E130" si="190">I130+M130</f>
        <v>1198.2436821000001</v>
      </c>
      <c r="F130" s="47">
        <v>5544.58296642</v>
      </c>
      <c r="G130" s="47">
        <v>3269.0495307199999</v>
      </c>
      <c r="H130" s="47">
        <v>1656.3977009499999</v>
      </c>
      <c r="I130" s="47">
        <v>619.13573474999998</v>
      </c>
      <c r="J130" s="47">
        <v>651.83680184000002</v>
      </c>
      <c r="K130" s="47">
        <v>24.036509410000001</v>
      </c>
      <c r="L130" s="47">
        <v>48.692345080000003</v>
      </c>
      <c r="M130" s="47">
        <v>579.10794735000002</v>
      </c>
      <c r="N130" s="47"/>
      <c r="O130" s="47"/>
      <c r="P130" s="122"/>
      <c r="Q130" s="122"/>
    </row>
    <row r="131" spans="1:17" ht="13.8" hidden="1" outlineLevel="1" collapsed="1">
      <c r="A131" s="15">
        <v>44197</v>
      </c>
      <c r="B131" s="47">
        <v>6224.7581744400004</v>
      </c>
      <c r="C131" s="47">
        <f t="shared" ref="C131" si="191">G131+K131</f>
        <v>3308.4278591299999</v>
      </c>
      <c r="D131" s="47">
        <f t="shared" ref="D131" si="192">H131+L131</f>
        <v>1713.0846776200001</v>
      </c>
      <c r="E131" s="47">
        <f t="shared" ref="E131" si="193">I131+M131</f>
        <v>1203.24563769</v>
      </c>
      <c r="F131" s="47">
        <v>5576.7908598100003</v>
      </c>
      <c r="G131" s="47">
        <v>3284.2728250800001</v>
      </c>
      <c r="H131" s="47">
        <v>1664.05444687</v>
      </c>
      <c r="I131" s="47">
        <v>628.46358785999996</v>
      </c>
      <c r="J131" s="47">
        <v>647.96731463000003</v>
      </c>
      <c r="K131" s="47">
        <v>24.155034050000001</v>
      </c>
      <c r="L131" s="47">
        <v>49.030230750000001</v>
      </c>
      <c r="M131" s="47">
        <v>574.78204983000001</v>
      </c>
      <c r="N131" s="47"/>
      <c r="O131" s="47"/>
      <c r="P131" s="122"/>
      <c r="Q131" s="122"/>
    </row>
    <row r="132" spans="1:17" ht="13.8" hidden="1" outlineLevel="1" collapsed="1">
      <c r="A132" s="15">
        <v>44228</v>
      </c>
      <c r="B132" s="47">
        <v>6280.5027020199996</v>
      </c>
      <c r="C132" s="47">
        <f t="shared" ref="C132" si="194">G132+K132</f>
        <v>3367.5246953000001</v>
      </c>
      <c r="D132" s="47">
        <f t="shared" ref="D132" si="195">H132+L132</f>
        <v>1743.4276620099999</v>
      </c>
      <c r="E132" s="47">
        <f t="shared" ref="E132" si="196">I132+M132</f>
        <v>1169.55034471</v>
      </c>
      <c r="F132" s="47">
        <v>5675.1233583100002</v>
      </c>
      <c r="G132" s="47">
        <v>3342.9437072599999</v>
      </c>
      <c r="H132" s="47">
        <v>1695.4095635199999</v>
      </c>
      <c r="I132" s="47">
        <v>636.77008752999996</v>
      </c>
      <c r="J132" s="47">
        <v>605.37934370999994</v>
      </c>
      <c r="K132" s="47">
        <v>24.580988040000001</v>
      </c>
      <c r="L132" s="47">
        <v>48.01809849</v>
      </c>
      <c r="M132" s="47">
        <v>532.78025718000004</v>
      </c>
      <c r="N132" s="47"/>
      <c r="O132" s="47"/>
      <c r="P132" s="122"/>
      <c r="Q132" s="122"/>
    </row>
    <row r="133" spans="1:17" ht="13.8" hidden="1" outlineLevel="1" collapsed="1">
      <c r="A133" s="15">
        <v>44256</v>
      </c>
      <c r="B133" s="47">
        <v>6432.2493519999998</v>
      </c>
      <c r="C133" s="47">
        <f t="shared" ref="C133" si="197">G133+K133</f>
        <v>3480.8839519499998</v>
      </c>
      <c r="D133" s="47">
        <f t="shared" ref="D133" si="198">H133+L133</f>
        <v>1779.2961837999999</v>
      </c>
      <c r="E133" s="47">
        <f t="shared" ref="E133" si="199">I133+M133</f>
        <v>1172.06921625</v>
      </c>
      <c r="F133" s="47">
        <v>5834.1608270899997</v>
      </c>
      <c r="G133" s="47">
        <v>3456.2778476499998</v>
      </c>
      <c r="H133" s="47">
        <v>1732.8194727299999</v>
      </c>
      <c r="I133" s="47">
        <v>645.06350670999996</v>
      </c>
      <c r="J133" s="47">
        <v>598.08852491000005</v>
      </c>
      <c r="K133" s="47">
        <v>24.606104299999998</v>
      </c>
      <c r="L133" s="47">
        <v>46.47671107</v>
      </c>
      <c r="M133" s="47">
        <v>527.00570954</v>
      </c>
      <c r="N133" s="47"/>
      <c r="O133" s="47"/>
      <c r="P133" s="122"/>
      <c r="Q133" s="122"/>
    </row>
    <row r="134" spans="1:17" ht="13.8" hidden="1" outlineLevel="1" collapsed="1">
      <c r="A134" s="15">
        <v>44287</v>
      </c>
      <c r="B134" s="47">
        <v>6497.8342288200001</v>
      </c>
      <c r="C134" s="47">
        <f t="shared" ref="C134" si="200">G134+K134</f>
        <v>3477.0399693199997</v>
      </c>
      <c r="D134" s="47">
        <f t="shared" ref="D134" si="201">H134+L134</f>
        <v>1841.79997589</v>
      </c>
      <c r="E134" s="47">
        <f t="shared" ref="E134" si="202">I134+M134</f>
        <v>1178.9942836099999</v>
      </c>
      <c r="F134" s="47">
        <v>5914.7365295600002</v>
      </c>
      <c r="G134" s="47">
        <v>3458.1549441299999</v>
      </c>
      <c r="H134" s="47">
        <v>1792.12036472</v>
      </c>
      <c r="I134" s="47">
        <v>664.46122071000002</v>
      </c>
      <c r="J134" s="47">
        <v>583.09769926000001</v>
      </c>
      <c r="K134" s="47">
        <v>18.88502519</v>
      </c>
      <c r="L134" s="47">
        <v>49.679611170000001</v>
      </c>
      <c r="M134" s="47">
        <v>514.5330629</v>
      </c>
      <c r="N134" s="47"/>
      <c r="O134" s="47"/>
      <c r="P134" s="122"/>
      <c r="Q134" s="122"/>
    </row>
    <row r="135" spans="1:17" ht="13.8" hidden="1" outlineLevel="1" collapsed="1">
      <c r="A135" s="15">
        <v>44317</v>
      </c>
      <c r="B135" s="47">
        <v>6702.2345865799998</v>
      </c>
      <c r="C135" s="47">
        <f t="shared" ref="C135" si="203">G135+K135</f>
        <v>3620.7713013800003</v>
      </c>
      <c r="D135" s="47">
        <f t="shared" ref="D135" si="204">H135+L135</f>
        <v>1883.79492968</v>
      </c>
      <c r="E135" s="47">
        <f t="shared" ref="E135" si="205">I135+M135</f>
        <v>1197.66835552</v>
      </c>
      <c r="F135" s="47">
        <v>6125.7783830099997</v>
      </c>
      <c r="G135" s="47">
        <v>3601.0872001100001</v>
      </c>
      <c r="H135" s="47">
        <v>1836.56334412</v>
      </c>
      <c r="I135" s="47">
        <v>688.12783878000005</v>
      </c>
      <c r="J135" s="47">
        <v>576.45620356999996</v>
      </c>
      <c r="K135" s="47">
        <v>19.684101269999999</v>
      </c>
      <c r="L135" s="47">
        <v>47.231585559999999</v>
      </c>
      <c r="M135" s="47">
        <v>509.54051673999999</v>
      </c>
      <c r="N135" s="47"/>
      <c r="O135" s="47"/>
      <c r="P135" s="122"/>
      <c r="Q135" s="122"/>
    </row>
    <row r="136" spans="1:17" ht="13.8" hidden="1" outlineLevel="1" collapsed="1">
      <c r="A136" s="15">
        <v>44348</v>
      </c>
      <c r="B136" s="47">
        <v>6784.5085978200004</v>
      </c>
      <c r="C136" s="47">
        <f t="shared" ref="C136" si="206">G136+K136</f>
        <v>3692.7600921100002</v>
      </c>
      <c r="D136" s="47">
        <f t="shared" ref="D136" si="207">H136+L136</f>
        <v>1891.72124734</v>
      </c>
      <c r="E136" s="47">
        <f t="shared" ref="E136" si="208">I136+M136</f>
        <v>1200.02725837</v>
      </c>
      <c r="F136" s="47">
        <v>6225.8413333099998</v>
      </c>
      <c r="G136" s="47">
        <v>3674.6200566900002</v>
      </c>
      <c r="H136" s="47">
        <v>1845.3063194700001</v>
      </c>
      <c r="I136" s="47">
        <v>705.91495714999996</v>
      </c>
      <c r="J136" s="47">
        <v>558.66726451</v>
      </c>
      <c r="K136" s="47">
        <v>18.14003542</v>
      </c>
      <c r="L136" s="47">
        <v>46.41492787</v>
      </c>
      <c r="M136" s="47">
        <v>494.11230122000001</v>
      </c>
      <c r="N136" s="47"/>
      <c r="O136" s="47"/>
      <c r="P136" s="122"/>
      <c r="Q136" s="122"/>
    </row>
    <row r="137" spans="1:17" ht="13.8" hidden="1" outlineLevel="1" collapsed="1">
      <c r="A137" s="15">
        <v>44378</v>
      </c>
      <c r="B137" s="47">
        <v>6862.4760163700003</v>
      </c>
      <c r="C137" s="47">
        <f t="shared" ref="C137" si="209">G137+K137</f>
        <v>3727.0259383800003</v>
      </c>
      <c r="D137" s="47">
        <f t="shared" ref="D137" si="210">H137+L137</f>
        <v>1923.9337955600001</v>
      </c>
      <c r="E137" s="47">
        <f t="shared" ref="E137" si="211">I137+M137</f>
        <v>1211.51628243</v>
      </c>
      <c r="F137" s="47">
        <v>6319.1949146799998</v>
      </c>
      <c r="G137" s="47">
        <v>3708.9305254000001</v>
      </c>
      <c r="H137" s="47">
        <v>1878.0281457200001</v>
      </c>
      <c r="I137" s="47">
        <v>732.23624356000005</v>
      </c>
      <c r="J137" s="47">
        <v>543.28110169000001</v>
      </c>
      <c r="K137" s="47">
        <v>18.095412979999999</v>
      </c>
      <c r="L137" s="47">
        <v>45.905649840000002</v>
      </c>
      <c r="M137" s="47">
        <v>479.28003887</v>
      </c>
      <c r="N137" s="47"/>
      <c r="O137" s="47"/>
      <c r="P137" s="122"/>
      <c r="Q137" s="122"/>
    </row>
    <row r="138" spans="1:17" ht="13.8" hidden="1" outlineLevel="1" collapsed="1">
      <c r="A138" s="15">
        <v>44409</v>
      </c>
      <c r="B138" s="47">
        <v>7003.09354489</v>
      </c>
      <c r="C138" s="47">
        <f t="shared" ref="C138" si="212">G138+K138</f>
        <v>3821.2698362700003</v>
      </c>
      <c r="D138" s="47">
        <f t="shared" ref="D138" si="213">H138+L138</f>
        <v>1957.5452133399999</v>
      </c>
      <c r="E138" s="47">
        <f t="shared" ref="E138" si="214">I138+M138</f>
        <v>1224.27849528</v>
      </c>
      <c r="F138" s="47">
        <v>6465.5535168500001</v>
      </c>
      <c r="G138" s="47">
        <v>3803.1257270400001</v>
      </c>
      <c r="H138" s="47">
        <v>1911.4044383999999</v>
      </c>
      <c r="I138" s="47">
        <v>751.02335141000003</v>
      </c>
      <c r="J138" s="47">
        <v>537.54002804000004</v>
      </c>
      <c r="K138" s="47">
        <v>18.144109230000002</v>
      </c>
      <c r="L138" s="47">
        <v>46.14077494</v>
      </c>
      <c r="M138" s="47">
        <v>473.25514386999998</v>
      </c>
      <c r="N138" s="47"/>
      <c r="O138" s="47"/>
      <c r="P138" s="122"/>
      <c r="Q138" s="122"/>
    </row>
    <row r="139" spans="1:17" ht="13.8" hidden="1" outlineLevel="1" collapsed="1">
      <c r="A139" s="15">
        <v>44440</v>
      </c>
      <c r="B139" s="47">
        <v>7076.2355526000001</v>
      </c>
      <c r="C139" s="47">
        <f t="shared" ref="C139" si="215">G139+K139</f>
        <v>3706.7820997899998</v>
      </c>
      <c r="D139" s="47">
        <f t="shared" ref="D139" si="216">H139+L139</f>
        <v>2139.4069678699998</v>
      </c>
      <c r="E139" s="47">
        <f t="shared" ref="E139" si="217">I139+M139</f>
        <v>1230.04648494</v>
      </c>
      <c r="F139" s="47">
        <v>6554.5124821899999</v>
      </c>
      <c r="G139" s="47">
        <v>3688.5774139099999</v>
      </c>
      <c r="H139" s="47">
        <v>2093.7734220399998</v>
      </c>
      <c r="I139" s="47">
        <v>772.16164623999998</v>
      </c>
      <c r="J139" s="47">
        <v>521.72307040999999</v>
      </c>
      <c r="K139" s="47">
        <v>18.20468588</v>
      </c>
      <c r="L139" s="47">
        <v>45.633545830000003</v>
      </c>
      <c r="M139" s="47">
        <v>457.88483869999999</v>
      </c>
      <c r="N139" s="47"/>
      <c r="O139" s="47"/>
      <c r="P139" s="122"/>
      <c r="Q139" s="122"/>
    </row>
    <row r="140" spans="1:17" ht="13.8" hidden="1" outlineLevel="1" collapsed="1">
      <c r="A140" s="15">
        <v>44470</v>
      </c>
      <c r="B140" s="47">
        <v>7080.58791733</v>
      </c>
      <c r="C140" s="47">
        <f t="shared" ref="C140" si="218">G140+K140</f>
        <v>3646.75265369</v>
      </c>
      <c r="D140" s="47">
        <f t="shared" ref="D140" si="219">H140+L140</f>
        <v>2175.4299965300002</v>
      </c>
      <c r="E140" s="47">
        <f t="shared" ref="E140" si="220">I140+M140</f>
        <v>1258.4052671100001</v>
      </c>
      <c r="F140" s="47">
        <v>6612.3569839399997</v>
      </c>
      <c r="G140" s="47">
        <v>3628.7316821200002</v>
      </c>
      <c r="H140" s="47">
        <v>2130.2420027500002</v>
      </c>
      <c r="I140" s="47">
        <v>853.38329907000002</v>
      </c>
      <c r="J140" s="47">
        <v>468.23093339000002</v>
      </c>
      <c r="K140" s="47">
        <v>18.02097157</v>
      </c>
      <c r="L140" s="47">
        <v>45.187993779999999</v>
      </c>
      <c r="M140" s="47">
        <v>405.02196803999999</v>
      </c>
      <c r="N140" s="47"/>
      <c r="O140" s="47"/>
      <c r="P140" s="122"/>
      <c r="Q140" s="122"/>
    </row>
    <row r="141" spans="1:17" ht="13.8" hidden="1" outlineLevel="1" collapsed="1">
      <c r="A141" s="15">
        <v>44501</v>
      </c>
      <c r="B141" s="47">
        <v>7291.8677907000001</v>
      </c>
      <c r="C141" s="47">
        <f t="shared" ref="C141" si="221">G141+K141</f>
        <v>3817.4175289200002</v>
      </c>
      <c r="D141" s="47">
        <f t="shared" ref="D141" si="222">H141+L141</f>
        <v>2242.30961849</v>
      </c>
      <c r="E141" s="47">
        <f t="shared" ref="E141" si="223">I141+M141</f>
        <v>1232.1406432899998</v>
      </c>
      <c r="F141" s="47">
        <v>6811.8735813100002</v>
      </c>
      <c r="G141" s="47">
        <v>3799.1024117500001</v>
      </c>
      <c r="H141" s="47">
        <v>2195.7224233699999</v>
      </c>
      <c r="I141" s="47">
        <v>817.04874618999997</v>
      </c>
      <c r="J141" s="47">
        <v>479.99420938999998</v>
      </c>
      <c r="K141" s="47">
        <v>18.315117170000001</v>
      </c>
      <c r="L141" s="47">
        <v>46.587195119999997</v>
      </c>
      <c r="M141" s="47">
        <v>415.09189709999998</v>
      </c>
      <c r="N141" s="47"/>
      <c r="O141" s="47"/>
      <c r="P141" s="122"/>
      <c r="Q141" s="122"/>
    </row>
    <row r="142" spans="1:17" ht="13.8" hidden="1" outlineLevel="1" collapsed="1">
      <c r="A142" s="15">
        <v>44531</v>
      </c>
      <c r="B142" s="47">
        <v>7379.8209743699999</v>
      </c>
      <c r="C142" s="47">
        <f t="shared" ref="C142" si="224">G142+K142</f>
        <v>3839.7659189200003</v>
      </c>
      <c r="D142" s="47">
        <f t="shared" ref="D142" si="225">H142+L142</f>
        <v>2283.21796829</v>
      </c>
      <c r="E142" s="47">
        <f t="shared" ref="E142" si="226">I142+M142</f>
        <v>1256.83708716</v>
      </c>
      <c r="F142" s="47">
        <v>6904.6700682700002</v>
      </c>
      <c r="G142" s="47">
        <v>3822.0896577600001</v>
      </c>
      <c r="H142" s="47">
        <v>2236.4549822899999</v>
      </c>
      <c r="I142" s="47">
        <v>846.12542822</v>
      </c>
      <c r="J142" s="47">
        <v>475.15090609999999</v>
      </c>
      <c r="K142" s="47">
        <v>17.676261159999999</v>
      </c>
      <c r="L142" s="47">
        <v>46.762985999999998</v>
      </c>
      <c r="M142" s="47">
        <v>410.71165894000001</v>
      </c>
      <c r="N142" s="47"/>
      <c r="O142" s="47"/>
      <c r="P142" s="122"/>
      <c r="Q142" s="122"/>
    </row>
    <row r="143" spans="1:17" ht="13.8" hidden="1" outlineLevel="1" collapsed="1">
      <c r="A143" s="15">
        <v>44562</v>
      </c>
      <c r="B143" s="47">
        <v>7602.7304559599997</v>
      </c>
      <c r="C143" s="47">
        <f t="shared" ref="C143" si="227">G143+K143</f>
        <v>3976.3758129100001</v>
      </c>
      <c r="D143" s="47">
        <f t="shared" ref="D143" si="228">H143+L143</f>
        <v>2340.4245432999996</v>
      </c>
      <c r="E143" s="47">
        <f t="shared" ref="E143" si="229">I143+M143</f>
        <v>1285.93009975</v>
      </c>
      <c r="F143" s="47">
        <v>7116.1686287399998</v>
      </c>
      <c r="G143" s="47">
        <v>3967.9490522800002</v>
      </c>
      <c r="H143" s="47">
        <v>2293.5808618299998</v>
      </c>
      <c r="I143" s="47">
        <v>854.63871462999998</v>
      </c>
      <c r="J143" s="47">
        <v>486.56182722</v>
      </c>
      <c r="K143" s="47">
        <v>8.4267606300000004</v>
      </c>
      <c r="L143" s="47">
        <v>46.84368147</v>
      </c>
      <c r="M143" s="47">
        <v>431.29138511999997</v>
      </c>
      <c r="N143" s="47"/>
      <c r="O143" s="47"/>
      <c r="P143" s="122"/>
      <c r="Q143" s="122"/>
    </row>
    <row r="144" spans="1:17" ht="13.8" hidden="1" outlineLevel="1" collapsed="1">
      <c r="A144" s="15">
        <v>44593</v>
      </c>
      <c r="B144" s="47">
        <v>7876.4527944800002</v>
      </c>
      <c r="C144" s="47">
        <f t="shared" ref="C144" si="230">G144+K144</f>
        <v>4160.3832253099999</v>
      </c>
      <c r="D144" s="47">
        <f t="shared" ref="D144" si="231">H144+L144</f>
        <v>2399.90045164</v>
      </c>
      <c r="E144" s="47">
        <f t="shared" ref="E144" si="232">I144+M144</f>
        <v>1316.16911753</v>
      </c>
      <c r="F144" s="47">
        <v>7381.4466672799999</v>
      </c>
      <c r="G144" s="47">
        <v>4151.7551133400002</v>
      </c>
      <c r="H144" s="47">
        <v>2352.2991747400001</v>
      </c>
      <c r="I144" s="47">
        <v>877.39237920000005</v>
      </c>
      <c r="J144" s="47">
        <v>495.00612719999998</v>
      </c>
      <c r="K144" s="47">
        <v>8.6281119700000009</v>
      </c>
      <c r="L144" s="47">
        <v>47.601276900000002</v>
      </c>
      <c r="M144" s="47">
        <v>438.77673833</v>
      </c>
      <c r="N144" s="47"/>
      <c r="O144" s="47"/>
      <c r="P144" s="122"/>
      <c r="Q144" s="122"/>
    </row>
    <row r="145" spans="1:17" ht="13.8" hidden="1" outlineLevel="1" collapsed="1">
      <c r="A145" s="15">
        <v>44621</v>
      </c>
      <c r="B145" s="47">
        <v>8040.1308514900002</v>
      </c>
      <c r="C145" s="47">
        <f t="shared" ref="C145" si="233">G145+K145</f>
        <v>4301.0787436000001</v>
      </c>
      <c r="D145" s="47">
        <f t="shared" ref="D145" si="234">H145+L145</f>
        <v>2407.71889934</v>
      </c>
      <c r="E145" s="47">
        <f t="shared" ref="E145" si="235">I145+M145</f>
        <v>1331.3332085500001</v>
      </c>
      <c r="F145" s="47">
        <v>7547.2096544799997</v>
      </c>
      <c r="G145" s="47">
        <v>4292.4259750199999</v>
      </c>
      <c r="H145" s="47">
        <v>2360.0534091300001</v>
      </c>
      <c r="I145" s="47">
        <v>894.73027033000005</v>
      </c>
      <c r="J145" s="47">
        <v>492.92119701000001</v>
      </c>
      <c r="K145" s="47">
        <v>8.65276858</v>
      </c>
      <c r="L145" s="47">
        <v>47.665490210000002</v>
      </c>
      <c r="M145" s="47">
        <v>436.60293822</v>
      </c>
      <c r="N145" s="47"/>
      <c r="O145" s="47"/>
      <c r="P145" s="122"/>
      <c r="Q145" s="122"/>
    </row>
    <row r="146" spans="1:17" ht="13.8" hidden="1" outlineLevel="1" collapsed="1">
      <c r="A146" s="15">
        <v>44652</v>
      </c>
      <c r="B146" s="47">
        <v>8168.8858524500001</v>
      </c>
      <c r="C146" s="47">
        <f t="shared" ref="C146" si="236">G146+K146</f>
        <v>4496.7074287999994</v>
      </c>
      <c r="D146" s="47">
        <f t="shared" ref="D146" si="237">H146+L146</f>
        <v>2347.7062428300001</v>
      </c>
      <c r="E146" s="47">
        <f t="shared" ref="E146" si="238">I146+M146</f>
        <v>1324.4721808199999</v>
      </c>
      <c r="F146" s="47">
        <v>7677.9902683999999</v>
      </c>
      <c r="G146" s="47">
        <v>4488.0326078999997</v>
      </c>
      <c r="H146" s="47">
        <v>2299.8186759800001</v>
      </c>
      <c r="I146" s="47">
        <v>890.13898452000001</v>
      </c>
      <c r="J146" s="47">
        <v>490.89558405000002</v>
      </c>
      <c r="K146" s="47">
        <v>8.6748209000000003</v>
      </c>
      <c r="L146" s="47">
        <v>47.887566849999999</v>
      </c>
      <c r="M146" s="47">
        <v>434.3331963</v>
      </c>
      <c r="N146" s="47"/>
      <c r="O146" s="47"/>
      <c r="P146" s="122"/>
      <c r="Q146" s="122"/>
    </row>
    <row r="147" spans="1:17" ht="13.8" hidden="1" outlineLevel="1" collapsed="1">
      <c r="A147" s="15">
        <v>44682</v>
      </c>
      <c r="B147" s="47">
        <v>8201.1251855299997</v>
      </c>
      <c r="C147" s="47">
        <f t="shared" ref="C147" si="239">G147+K147</f>
        <v>4496.2449227500001</v>
      </c>
      <c r="D147" s="47">
        <f t="shared" ref="D147" si="240">H147+L147</f>
        <v>2391.2957307300003</v>
      </c>
      <c r="E147" s="47">
        <f t="shared" ref="E147" si="241">I147+M147</f>
        <v>1313.58453205</v>
      </c>
      <c r="F147" s="47">
        <v>7709.6530515799996</v>
      </c>
      <c r="G147" s="47">
        <v>4487.5117630300001</v>
      </c>
      <c r="H147" s="47">
        <v>2343.3356447900001</v>
      </c>
      <c r="I147" s="47">
        <v>878.80564375999995</v>
      </c>
      <c r="J147" s="47">
        <v>491.47213395</v>
      </c>
      <c r="K147" s="47">
        <v>8.7331597199999997</v>
      </c>
      <c r="L147" s="47">
        <v>47.960085939999999</v>
      </c>
      <c r="M147" s="47">
        <v>434.77888829</v>
      </c>
      <c r="N147" s="47"/>
      <c r="O147" s="47"/>
      <c r="P147" s="122"/>
      <c r="Q147" s="122"/>
    </row>
    <row r="148" spans="1:17" ht="13.8" hidden="1" outlineLevel="1" collapsed="1">
      <c r="A148" s="15">
        <v>44713</v>
      </c>
      <c r="B148" s="47">
        <v>8031.9804591100001</v>
      </c>
      <c r="C148" s="47">
        <f t="shared" ref="C148" si="242">G148+K148</f>
        <v>4295.0221239800003</v>
      </c>
      <c r="D148" s="47">
        <f t="shared" ref="D148" si="243">H148+L148</f>
        <v>2403.7675617999998</v>
      </c>
      <c r="E148" s="47">
        <f t="shared" ref="E148" si="244">I148+M148</f>
        <v>1333.19077333</v>
      </c>
      <c r="F148" s="47">
        <v>7589.9682013299998</v>
      </c>
      <c r="G148" s="47">
        <v>4290.8465654700003</v>
      </c>
      <c r="H148" s="47">
        <v>2355.77218692</v>
      </c>
      <c r="I148" s="47">
        <v>943.34944894</v>
      </c>
      <c r="J148" s="47">
        <v>442.01225778000003</v>
      </c>
      <c r="K148" s="47">
        <v>4.1755585100000001</v>
      </c>
      <c r="L148" s="47">
        <v>47.99537488</v>
      </c>
      <c r="M148" s="47">
        <v>389.84132439000001</v>
      </c>
      <c r="N148" s="47"/>
      <c r="O148" s="47"/>
      <c r="P148" s="122"/>
      <c r="Q148" s="122"/>
    </row>
    <row r="149" spans="1:17" ht="13.8" hidden="1" outlineLevel="1" collapsed="1">
      <c r="A149" s="15">
        <v>44743</v>
      </c>
      <c r="B149" s="47">
        <v>8093.9176168599997</v>
      </c>
      <c r="C149" s="47">
        <f t="shared" ref="C149" si="245">G149+K149</f>
        <v>4406.5019215399998</v>
      </c>
      <c r="D149" s="47">
        <f t="shared" ref="D149" si="246">H149+L149</f>
        <v>2326.0788798799999</v>
      </c>
      <c r="E149" s="47">
        <f t="shared" ref="E149" si="247">I149+M149</f>
        <v>1361.33681544</v>
      </c>
      <c r="F149" s="47">
        <v>7541.5054631900002</v>
      </c>
      <c r="G149" s="47">
        <v>4401.2582082700001</v>
      </c>
      <c r="H149" s="47">
        <v>2265.78048911</v>
      </c>
      <c r="I149" s="47">
        <v>874.46676580999997</v>
      </c>
      <c r="J149" s="47">
        <v>552.41215366999995</v>
      </c>
      <c r="K149" s="47">
        <v>5.2437132699999998</v>
      </c>
      <c r="L149" s="47">
        <v>60.298390769999997</v>
      </c>
      <c r="M149" s="47">
        <v>486.87004962999998</v>
      </c>
      <c r="N149" s="47"/>
      <c r="O149" s="47"/>
      <c r="P149" s="122"/>
      <c r="Q149" s="122"/>
    </row>
    <row r="150" spans="1:17" ht="13.8" hidden="1" outlineLevel="1" collapsed="1">
      <c r="A150" s="15">
        <v>44774</v>
      </c>
      <c r="B150" s="47">
        <v>7984.9690749199999</v>
      </c>
      <c r="C150" s="47">
        <f t="shared" ref="C150" si="248">G150+K150</f>
        <v>4368.5616417700003</v>
      </c>
      <c r="D150" s="47">
        <f t="shared" ref="D150" si="249">H150+L150</f>
        <v>2273.9871969199999</v>
      </c>
      <c r="E150" s="47">
        <f t="shared" ref="E150" si="250">I150+M150</f>
        <v>1342.42023623</v>
      </c>
      <c r="F150" s="47">
        <v>7437.53002844</v>
      </c>
      <c r="G150" s="47">
        <v>4363.3445302099999</v>
      </c>
      <c r="H150" s="47">
        <v>2214.22990549</v>
      </c>
      <c r="I150" s="47">
        <v>859.95559274000004</v>
      </c>
      <c r="J150" s="47">
        <v>547.43904648</v>
      </c>
      <c r="K150" s="47">
        <v>5.2171115600000002</v>
      </c>
      <c r="L150" s="47">
        <v>59.757291430000002</v>
      </c>
      <c r="M150" s="47">
        <v>482.46464349000001</v>
      </c>
      <c r="N150" s="47"/>
      <c r="O150" s="47"/>
      <c r="P150" s="122"/>
      <c r="Q150" s="122"/>
    </row>
    <row r="151" spans="1:17" ht="13.8" hidden="1" outlineLevel="1" collapsed="1">
      <c r="A151" s="15">
        <v>44805</v>
      </c>
      <c r="B151" s="47">
        <v>7832.9747997100003</v>
      </c>
      <c r="C151" s="47">
        <f t="shared" ref="C151" si="251">G151+K151</f>
        <v>4328.15047426</v>
      </c>
      <c r="D151" s="47">
        <f t="shared" ref="D151" si="252">H151+L151</f>
        <v>2172.59806531</v>
      </c>
      <c r="E151" s="47">
        <f t="shared" ref="E151" si="253">I151+M151</f>
        <v>1332.22626014</v>
      </c>
      <c r="F151" s="47">
        <v>7302.3904575400002</v>
      </c>
      <c r="G151" s="47">
        <v>4322.9790456199999</v>
      </c>
      <c r="H151" s="47">
        <v>2127.31262001</v>
      </c>
      <c r="I151" s="47">
        <v>852.09879191000005</v>
      </c>
      <c r="J151" s="47">
        <v>530.58434217000001</v>
      </c>
      <c r="K151" s="47">
        <v>5.1714286400000002</v>
      </c>
      <c r="L151" s="47">
        <v>45.285445299999999</v>
      </c>
      <c r="M151" s="47">
        <v>480.12746822999998</v>
      </c>
      <c r="N151" s="47"/>
      <c r="O151" s="47"/>
      <c r="P151" s="122"/>
      <c r="Q151" s="122"/>
    </row>
    <row r="152" spans="1:17" ht="13.8" hidden="1" outlineLevel="1" collapsed="1">
      <c r="A152" s="15">
        <v>44835</v>
      </c>
      <c r="B152" s="47">
        <v>7774.7797705700004</v>
      </c>
      <c r="C152" s="47">
        <f t="shared" ref="C152" si="254">G152+K152</f>
        <v>4296.4074941600002</v>
      </c>
      <c r="D152" s="47">
        <f t="shared" ref="D152" si="255">H152+L152</f>
        <v>2128.6706719499998</v>
      </c>
      <c r="E152" s="47">
        <f t="shared" ref="E152" si="256">I152+M152</f>
        <v>1349.70160446</v>
      </c>
      <c r="F152" s="47">
        <v>7235.5326242800002</v>
      </c>
      <c r="G152" s="47">
        <v>4293.9003903800003</v>
      </c>
      <c r="H152" s="47">
        <v>2083.28455433</v>
      </c>
      <c r="I152" s="47">
        <v>858.34767956999997</v>
      </c>
      <c r="J152" s="47">
        <v>539.24714629000005</v>
      </c>
      <c r="K152" s="47">
        <v>2.50710378</v>
      </c>
      <c r="L152" s="47">
        <v>45.38611762</v>
      </c>
      <c r="M152" s="47">
        <v>491.35392488999997</v>
      </c>
      <c r="N152" s="47"/>
      <c r="O152" s="47"/>
      <c r="P152" s="122"/>
      <c r="Q152" s="122"/>
    </row>
    <row r="153" spans="1:17" ht="13.8" hidden="1" outlineLevel="1" collapsed="1">
      <c r="A153" s="15">
        <v>44866</v>
      </c>
      <c r="B153" s="47">
        <v>7665.4993643099997</v>
      </c>
      <c r="C153" s="47">
        <f t="shared" ref="C153" si="257">G153+K153</f>
        <v>4230.5383504299998</v>
      </c>
      <c r="D153" s="47">
        <f t="shared" ref="D153" si="258">H153+L153</f>
        <v>2089.0762295200002</v>
      </c>
      <c r="E153" s="47">
        <f t="shared" ref="E153" si="259">I153+M153</f>
        <v>1345.8847843599999</v>
      </c>
      <c r="F153" s="47">
        <v>7127.2527433599998</v>
      </c>
      <c r="G153" s="47">
        <v>4228.0398953399999</v>
      </c>
      <c r="H153" s="47">
        <v>2043.61049746</v>
      </c>
      <c r="I153" s="47">
        <v>855.60235055999999</v>
      </c>
      <c r="J153" s="47">
        <v>538.24662094999996</v>
      </c>
      <c r="K153" s="47">
        <v>2.4984550900000002</v>
      </c>
      <c r="L153" s="47">
        <v>45.465732060000001</v>
      </c>
      <c r="M153" s="47">
        <v>490.28243379999998</v>
      </c>
      <c r="N153" s="47"/>
      <c r="O153" s="47"/>
      <c r="P153" s="122"/>
      <c r="Q153" s="122"/>
    </row>
    <row r="154" spans="1:17" ht="13.8" hidden="1" outlineLevel="1" collapsed="1">
      <c r="A154" s="15">
        <v>44896</v>
      </c>
      <c r="B154" s="47">
        <v>7114.1157861800002</v>
      </c>
      <c r="C154" s="47">
        <f t="shared" ref="C154" si="260">G154+K154</f>
        <v>4153.9978830399996</v>
      </c>
      <c r="D154" s="47">
        <f t="shared" ref="D154" si="261">H154+L154</f>
        <v>1945.15964521</v>
      </c>
      <c r="E154" s="47">
        <f t="shared" ref="E154" si="262">I154+M154</f>
        <v>1014.9582579299999</v>
      </c>
      <c r="F154" s="47">
        <v>6903.9017601699998</v>
      </c>
      <c r="G154" s="47">
        <v>4151.5061828099997</v>
      </c>
      <c r="H154" s="47">
        <v>1910.19492728</v>
      </c>
      <c r="I154" s="47">
        <v>842.20065007999995</v>
      </c>
      <c r="J154" s="47">
        <v>210.21402601</v>
      </c>
      <c r="K154" s="47">
        <v>2.4917002300000002</v>
      </c>
      <c r="L154" s="47">
        <v>34.964717929999999</v>
      </c>
      <c r="M154" s="47">
        <v>172.75760785</v>
      </c>
      <c r="N154" s="47"/>
      <c r="O154" s="47"/>
      <c r="P154" s="122"/>
      <c r="Q154" s="122"/>
    </row>
    <row r="155" spans="1:17" ht="13.8" hidden="1" outlineLevel="1" collapsed="1">
      <c r="A155" s="15">
        <v>44927</v>
      </c>
      <c r="B155" s="47">
        <v>7069.2897331100003</v>
      </c>
      <c r="C155" s="47">
        <f t="shared" ref="C155" si="263">G155+K155</f>
        <v>4161.7481999099991</v>
      </c>
      <c r="D155" s="47">
        <f t="shared" ref="D155" si="264">H155+L155</f>
        <v>1899.92504037</v>
      </c>
      <c r="E155" s="47">
        <f t="shared" ref="E155" si="265">I155+M155</f>
        <v>1007.61649283</v>
      </c>
      <c r="F155" s="47">
        <v>6858.9595196399996</v>
      </c>
      <c r="G155" s="47">
        <v>4159.2340769599996</v>
      </c>
      <c r="H155" s="47">
        <v>1864.8418987</v>
      </c>
      <c r="I155" s="47">
        <v>834.88354398000001</v>
      </c>
      <c r="J155" s="47">
        <v>210.33021346999999</v>
      </c>
      <c r="K155" s="47">
        <v>2.51412295</v>
      </c>
      <c r="L155" s="47">
        <v>35.083141670000003</v>
      </c>
      <c r="M155" s="47">
        <v>172.73294885000001</v>
      </c>
      <c r="N155" s="47"/>
      <c r="O155" s="47"/>
      <c r="P155" s="122"/>
      <c r="Q155" s="122"/>
    </row>
    <row r="156" spans="1:17" ht="13.8" hidden="1" outlineLevel="1" collapsed="1">
      <c r="A156" s="15">
        <v>44958</v>
      </c>
      <c r="B156" s="47">
        <v>7016.8706501500001</v>
      </c>
      <c r="C156" s="47">
        <f t="shared" ref="C156" si="266">G156+K156</f>
        <v>4132.1033238399996</v>
      </c>
      <c r="D156" s="47">
        <f t="shared" ref="D156" si="267">H156+L156</f>
        <v>1885.4621923999998</v>
      </c>
      <c r="E156" s="47">
        <f t="shared" ref="E156" si="268">I156+M156</f>
        <v>999.30513391</v>
      </c>
      <c r="F156" s="47">
        <v>6806.6074131300002</v>
      </c>
      <c r="G156" s="47">
        <v>4129.5876918399999</v>
      </c>
      <c r="H156" s="47">
        <v>1850.2821581799999</v>
      </c>
      <c r="I156" s="47">
        <v>826.73756311</v>
      </c>
      <c r="J156" s="47">
        <v>210.26323701999999</v>
      </c>
      <c r="K156" s="47">
        <v>2.5156320000000001</v>
      </c>
      <c r="L156" s="47">
        <v>35.180034220000003</v>
      </c>
      <c r="M156" s="47">
        <v>172.5675708</v>
      </c>
      <c r="N156" s="47"/>
      <c r="O156" s="47"/>
      <c r="P156" s="122"/>
      <c r="Q156" s="122"/>
    </row>
    <row r="157" spans="1:17" ht="13.8" hidden="1" outlineLevel="1" collapsed="1">
      <c r="A157" s="15">
        <v>44986</v>
      </c>
      <c r="B157" s="47">
        <v>6987.9925380499999</v>
      </c>
      <c r="C157" s="47">
        <f t="shared" ref="C157" si="269">G157+K157</f>
        <v>4155.6835577900001</v>
      </c>
      <c r="D157" s="47">
        <f t="shared" ref="D157" si="270">H157+L157</f>
        <v>1845.9029647700002</v>
      </c>
      <c r="E157" s="47">
        <f t="shared" ref="E157" si="271">I157+M157</f>
        <v>986.40601548999996</v>
      </c>
      <c r="F157" s="47">
        <v>6779.04080402</v>
      </c>
      <c r="G157" s="47">
        <v>4153.1574904700001</v>
      </c>
      <c r="H157" s="47">
        <v>1807.5013245600001</v>
      </c>
      <c r="I157" s="47">
        <v>818.38198898999997</v>
      </c>
      <c r="J157" s="47">
        <v>208.95173403000001</v>
      </c>
      <c r="K157" s="47">
        <v>2.5260673200000001</v>
      </c>
      <c r="L157" s="47">
        <v>38.401640209999997</v>
      </c>
      <c r="M157" s="47">
        <v>168.02402649999999</v>
      </c>
      <c r="N157" s="47"/>
      <c r="O157" s="47"/>
      <c r="P157" s="122"/>
      <c r="Q157" s="122"/>
    </row>
    <row r="158" spans="1:17" ht="13.8" hidden="1" outlineLevel="1" collapsed="1">
      <c r="A158" s="15">
        <v>45017</v>
      </c>
      <c r="B158" s="47">
        <v>6944.3661567400004</v>
      </c>
      <c r="C158" s="47">
        <f t="shared" ref="C158" si="272">G158+K158</f>
        <v>4158.4728404299995</v>
      </c>
      <c r="D158" s="47">
        <f t="shared" ref="D158" si="273">H158+L158</f>
        <v>1810.4998538300001</v>
      </c>
      <c r="E158" s="47">
        <f t="shared" ref="E158" si="274">I158+M158</f>
        <v>975.39346247999993</v>
      </c>
      <c r="F158" s="47">
        <v>6740.5488454799997</v>
      </c>
      <c r="G158" s="47">
        <v>4155.8405407299997</v>
      </c>
      <c r="H158" s="47">
        <v>1776.57630255</v>
      </c>
      <c r="I158" s="47">
        <v>808.13200219999999</v>
      </c>
      <c r="J158" s="47">
        <v>203.81731126</v>
      </c>
      <c r="K158" s="47">
        <v>2.6322996999999999</v>
      </c>
      <c r="L158" s="47">
        <v>33.923551279999998</v>
      </c>
      <c r="M158" s="47">
        <v>167.26146027999999</v>
      </c>
      <c r="N158" s="47"/>
      <c r="O158" s="47"/>
      <c r="P158" s="122"/>
      <c r="Q158" s="122"/>
    </row>
    <row r="159" spans="1:17" ht="13.8" hidden="1" outlineLevel="1" collapsed="1">
      <c r="A159" s="15">
        <v>45047</v>
      </c>
      <c r="B159" s="47">
        <v>6956.4628113799999</v>
      </c>
      <c r="C159" s="47">
        <f t="shared" ref="C159" si="275">G159+K159</f>
        <v>4205.6983007700001</v>
      </c>
      <c r="D159" s="47">
        <f t="shared" ref="D159" si="276">H159+L159</f>
        <v>1783.6854406</v>
      </c>
      <c r="E159" s="47">
        <f t="shared" ref="E159" si="277">I159+M159</f>
        <v>967.07907001000001</v>
      </c>
      <c r="F159" s="47">
        <v>6752.8840312399998</v>
      </c>
      <c r="G159" s="47">
        <v>4203.0895815499998</v>
      </c>
      <c r="H159" s="47">
        <v>1749.66145985</v>
      </c>
      <c r="I159" s="47">
        <v>800.13298984000005</v>
      </c>
      <c r="J159" s="47">
        <v>203.57878013999999</v>
      </c>
      <c r="K159" s="47">
        <v>2.6087192199999998</v>
      </c>
      <c r="L159" s="47">
        <v>34.02398075</v>
      </c>
      <c r="M159" s="47">
        <v>166.94608016999999</v>
      </c>
      <c r="N159" s="47"/>
      <c r="O159" s="47"/>
      <c r="P159" s="122"/>
      <c r="Q159" s="122"/>
    </row>
    <row r="160" spans="1:17" ht="13.8" hidden="1" outlineLevel="1" collapsed="1">
      <c r="A160" s="15">
        <v>45078</v>
      </c>
      <c r="B160" s="47">
        <v>6862.9440924700002</v>
      </c>
      <c r="C160" s="47">
        <f t="shared" ref="C160" si="278">G160+K160</f>
        <v>4196.6189040600002</v>
      </c>
      <c r="D160" s="47">
        <f t="shared" ref="D160" si="279">H160+L160</f>
        <v>1717.1005535699999</v>
      </c>
      <c r="E160" s="47">
        <f t="shared" ref="E160" si="280">I160+M160</f>
        <v>949.22463483999991</v>
      </c>
      <c r="F160" s="47">
        <v>6662.3627398400004</v>
      </c>
      <c r="G160" s="47">
        <v>4194.0648015799998</v>
      </c>
      <c r="H160" s="47">
        <v>1683.2589295299999</v>
      </c>
      <c r="I160" s="47">
        <v>785.03900872999998</v>
      </c>
      <c r="J160" s="47">
        <v>200.58135263</v>
      </c>
      <c r="K160" s="47">
        <v>2.5541024800000001</v>
      </c>
      <c r="L160" s="47">
        <v>33.841624039999999</v>
      </c>
      <c r="M160" s="47">
        <v>164.18562610999999</v>
      </c>
      <c r="N160" s="47"/>
      <c r="O160" s="47"/>
      <c r="P160" s="122"/>
      <c r="Q160" s="122"/>
    </row>
    <row r="161" spans="1:17" ht="13.8" hidden="1" outlineLevel="1" collapsed="1">
      <c r="A161" s="15">
        <v>45108</v>
      </c>
      <c r="B161" s="47">
        <v>6858.6217130599998</v>
      </c>
      <c r="C161" s="47">
        <f t="shared" ref="C161" si="281">G161+K161</f>
        <v>4227.3028767100004</v>
      </c>
      <c r="D161" s="47">
        <f t="shared" ref="D161" si="282">H161+L161</f>
        <v>1694.8224275800001</v>
      </c>
      <c r="E161" s="47">
        <f t="shared" ref="E161" si="283">I161+M161</f>
        <v>936.49640877000002</v>
      </c>
      <c r="F161" s="47">
        <v>6661.57160105</v>
      </c>
      <c r="G161" s="47">
        <v>4224.7118622300004</v>
      </c>
      <c r="H161" s="47">
        <v>1662.7201868300001</v>
      </c>
      <c r="I161" s="47">
        <v>774.13955198999997</v>
      </c>
      <c r="J161" s="47">
        <v>197.05011200999999</v>
      </c>
      <c r="K161" s="47">
        <v>2.5910144800000001</v>
      </c>
      <c r="L161" s="47">
        <v>32.10224075</v>
      </c>
      <c r="M161" s="47">
        <v>162.35685677999999</v>
      </c>
      <c r="N161" s="47"/>
      <c r="O161" s="47"/>
      <c r="P161" s="122"/>
      <c r="Q161" s="122"/>
    </row>
    <row r="162" spans="1:17" ht="13.8" hidden="1" outlineLevel="1" collapsed="1">
      <c r="A162" s="15">
        <v>45139</v>
      </c>
      <c r="B162" s="47">
        <v>6887.8714350999999</v>
      </c>
      <c r="C162" s="47">
        <f t="shared" ref="C162" si="284">G162+K162</f>
        <v>4264.0160697699994</v>
      </c>
      <c r="D162" s="47">
        <f t="shared" ref="D162" si="285">H162+L162</f>
        <v>1697.58762308</v>
      </c>
      <c r="E162" s="47">
        <f t="shared" ref="E162" si="286">I162+M162</f>
        <v>926.26774225000008</v>
      </c>
      <c r="F162" s="47">
        <v>6690.9591648300002</v>
      </c>
      <c r="G162" s="47">
        <v>4261.4235178999998</v>
      </c>
      <c r="H162" s="47">
        <v>1665.45422988</v>
      </c>
      <c r="I162" s="47">
        <v>764.08141705000003</v>
      </c>
      <c r="J162" s="47">
        <v>196.91227026999999</v>
      </c>
      <c r="K162" s="47">
        <v>2.5925518699999999</v>
      </c>
      <c r="L162" s="47">
        <v>32.1333932</v>
      </c>
      <c r="M162" s="47">
        <v>162.1863252</v>
      </c>
      <c r="N162" s="47"/>
      <c r="O162" s="47"/>
      <c r="P162" s="122"/>
      <c r="Q162" s="122"/>
    </row>
    <row r="163" spans="1:17" ht="13.8" hidden="1" outlineLevel="1" collapsed="1">
      <c r="A163" s="15">
        <v>45170</v>
      </c>
      <c r="B163" s="47">
        <v>6649.5475878899997</v>
      </c>
      <c r="C163" s="47">
        <f t="shared" ref="C163" si="287">G163+K163</f>
        <v>4067.9846475200002</v>
      </c>
      <c r="D163" s="47">
        <f t="shared" ref="D163" si="288">H163+L163</f>
        <v>1566.83695956</v>
      </c>
      <c r="E163" s="47">
        <f t="shared" ref="E163" si="289">I163+M163</f>
        <v>1014.72598081</v>
      </c>
      <c r="F163" s="47">
        <v>6453.0984203199996</v>
      </c>
      <c r="G163" s="47">
        <v>4065.38074452</v>
      </c>
      <c r="H163" s="47">
        <v>1534.60019188</v>
      </c>
      <c r="I163" s="47">
        <v>853.11748392000004</v>
      </c>
      <c r="J163" s="47">
        <v>196.44916756999999</v>
      </c>
      <c r="K163" s="47">
        <v>2.6039029999999999</v>
      </c>
      <c r="L163" s="47">
        <v>32.23676768</v>
      </c>
      <c r="M163" s="47">
        <v>161.60849689</v>
      </c>
      <c r="N163" s="47"/>
      <c r="O163" s="47"/>
      <c r="P163" s="122"/>
      <c r="Q163" s="122"/>
    </row>
    <row r="164" spans="1:17" ht="13.8" hidden="1" outlineLevel="1" collapsed="1">
      <c r="A164" s="15">
        <v>45200</v>
      </c>
      <c r="B164" s="47">
        <v>6663.3557217999996</v>
      </c>
      <c r="C164" s="47">
        <f t="shared" ref="C164" si="290">G164+K164</f>
        <v>4110.6565992100004</v>
      </c>
      <c r="D164" s="47">
        <f t="shared" ref="D164" si="291">H164+L164</f>
        <v>1539.31722021</v>
      </c>
      <c r="E164" s="47">
        <f t="shared" ref="E164" si="292">I164+M164</f>
        <v>1013.38190238</v>
      </c>
      <c r="F164" s="47">
        <v>6468.2380418700004</v>
      </c>
      <c r="G164" s="47">
        <v>4108.0716365500002</v>
      </c>
      <c r="H164" s="47">
        <v>1507.1515769800001</v>
      </c>
      <c r="I164" s="47">
        <v>853.01482834000001</v>
      </c>
      <c r="J164" s="47">
        <v>195.11767993000001</v>
      </c>
      <c r="K164" s="47">
        <v>2.58496266</v>
      </c>
      <c r="L164" s="47">
        <v>32.165643230000001</v>
      </c>
      <c r="M164" s="47">
        <v>160.36707404000001</v>
      </c>
      <c r="N164" s="47"/>
      <c r="O164" s="47"/>
      <c r="P164" s="122"/>
      <c r="Q164" s="122"/>
    </row>
    <row r="165" spans="1:17" ht="13.8" hidden="1" outlineLevel="1" collapsed="1">
      <c r="A165" s="15">
        <v>45231</v>
      </c>
      <c r="B165" s="47">
        <v>6687.3525094699999</v>
      </c>
      <c r="C165" s="47">
        <f t="shared" ref="C165" si="293">G165+K165</f>
        <v>4107.2130139800001</v>
      </c>
      <c r="D165" s="47">
        <f t="shared" ref="D165" si="294">H165+L165</f>
        <v>1558.7991836199999</v>
      </c>
      <c r="E165" s="47">
        <f t="shared" ref="E165" si="295">I165+M165</f>
        <v>1021.3403118700001</v>
      </c>
      <c r="F165" s="47">
        <v>6492.1225838999999</v>
      </c>
      <c r="G165" s="47">
        <v>4104.6145725799997</v>
      </c>
      <c r="H165" s="47">
        <v>1526.5212491899999</v>
      </c>
      <c r="I165" s="47">
        <v>860.98676212999999</v>
      </c>
      <c r="J165" s="47">
        <v>195.22992557000001</v>
      </c>
      <c r="K165" s="47">
        <v>2.5984414</v>
      </c>
      <c r="L165" s="47">
        <v>32.277934430000002</v>
      </c>
      <c r="M165" s="47">
        <v>160.35354974000001</v>
      </c>
      <c r="N165" s="47"/>
      <c r="O165" s="47"/>
      <c r="P165" s="122"/>
      <c r="Q165" s="122"/>
    </row>
    <row r="166" spans="1:17" ht="13.8" hidden="1" outlineLevel="1" collapsed="1">
      <c r="A166" s="15">
        <v>45261</v>
      </c>
      <c r="B166" s="47">
        <v>6252.2088813700002</v>
      </c>
      <c r="C166" s="47">
        <f t="shared" ref="C166" si="296">G166+K166</f>
        <v>3861.9873904700003</v>
      </c>
      <c r="D166" s="47">
        <f t="shared" ref="D166" si="297">H166+L166</f>
        <v>1411.3065056599999</v>
      </c>
      <c r="E166" s="47">
        <f t="shared" ref="E166" si="298">I166+M166</f>
        <v>978.91498523999996</v>
      </c>
      <c r="F166" s="47">
        <v>6051.3050679400003</v>
      </c>
      <c r="G166" s="47">
        <v>3859.2541801500001</v>
      </c>
      <c r="H166" s="47">
        <v>1377.82828662</v>
      </c>
      <c r="I166" s="47">
        <v>814.22260116999996</v>
      </c>
      <c r="J166" s="47">
        <v>200.90381343000001</v>
      </c>
      <c r="K166" s="47">
        <v>2.73321032</v>
      </c>
      <c r="L166" s="47">
        <v>33.478219039999999</v>
      </c>
      <c r="M166" s="47">
        <v>164.69238407</v>
      </c>
      <c r="N166" s="47"/>
      <c r="O166" s="47"/>
      <c r="P166" s="122"/>
      <c r="Q166" s="122"/>
    </row>
    <row r="167" spans="1:17" ht="13.8" hidden="1" outlineLevel="1" collapsed="1">
      <c r="A167" s="15">
        <v>45292</v>
      </c>
      <c r="B167" s="47">
        <v>6231.7551546200002</v>
      </c>
      <c r="C167" s="47">
        <f t="shared" ref="C167" si="299">G167+K167</f>
        <v>4051.9703841099999</v>
      </c>
      <c r="D167" s="47">
        <f t="shared" ref="D167" si="300">H167+L167</f>
        <v>1233.2164839499999</v>
      </c>
      <c r="E167" s="47">
        <f t="shared" ref="E167" si="301">I167+M167</f>
        <v>946.56828656000005</v>
      </c>
      <c r="F167" s="47">
        <v>6030.3342082700001</v>
      </c>
      <c r="G167" s="47">
        <v>4049.2203649799999</v>
      </c>
      <c r="H167" s="47">
        <v>1199.7262896899999</v>
      </c>
      <c r="I167" s="47">
        <v>781.38755360000005</v>
      </c>
      <c r="J167" s="47">
        <v>201.42094635000001</v>
      </c>
      <c r="K167" s="47">
        <v>2.7500191300000001</v>
      </c>
      <c r="L167" s="47">
        <v>33.490194260000003</v>
      </c>
      <c r="M167" s="47">
        <v>165.18073296</v>
      </c>
      <c r="N167" s="47"/>
      <c r="O167" s="47"/>
      <c r="P167" s="122"/>
      <c r="Q167" s="122"/>
    </row>
    <row r="168" spans="1:17" ht="13.8" hidden="1" outlineLevel="1" collapsed="1">
      <c r="A168" s="15">
        <v>45323</v>
      </c>
      <c r="B168" s="47">
        <v>6177.4973238800003</v>
      </c>
      <c r="C168" s="47">
        <f t="shared" ref="C168" si="302">G168+K168</f>
        <v>3996.2272586000004</v>
      </c>
      <c r="D168" s="47">
        <f t="shared" ref="D168" si="303">H168+L168</f>
        <v>1228.07926103</v>
      </c>
      <c r="E168" s="47">
        <f t="shared" ref="E168" si="304">I168+M168</f>
        <v>953.19080425000004</v>
      </c>
      <c r="F168" s="47">
        <v>5974.3499552499998</v>
      </c>
      <c r="G168" s="47">
        <v>3993.4391960100002</v>
      </c>
      <c r="H168" s="47">
        <v>1194.1897014900001</v>
      </c>
      <c r="I168" s="47">
        <v>786.72105775</v>
      </c>
      <c r="J168" s="47">
        <v>203.14736862999999</v>
      </c>
      <c r="K168" s="47">
        <v>2.78806259</v>
      </c>
      <c r="L168" s="47">
        <v>33.88955954</v>
      </c>
      <c r="M168" s="47">
        <v>166.46974650000001</v>
      </c>
      <c r="N168" s="47"/>
      <c r="O168" s="47"/>
      <c r="P168" s="122"/>
      <c r="Q168" s="122"/>
    </row>
    <row r="169" spans="1:17" ht="13.8" hidden="1" outlineLevel="1" collapsed="1">
      <c r="A169" s="15">
        <v>45352</v>
      </c>
      <c r="B169" s="47">
        <v>6092.2371279999998</v>
      </c>
      <c r="C169" s="47">
        <f t="shared" ref="C169" si="305">G169+K169</f>
        <v>3952.44343785</v>
      </c>
      <c r="D169" s="47">
        <f t="shared" ref="D169" si="306">H169+L169</f>
        <v>1191.17046719</v>
      </c>
      <c r="E169" s="47">
        <f t="shared" ref="E169" si="307">I169+M169</f>
        <v>948.62322296000002</v>
      </c>
      <c r="F169" s="47">
        <v>5889.0715046100004</v>
      </c>
      <c r="G169" s="47">
        <v>3949.6793028100001</v>
      </c>
      <c r="H169" s="47">
        <v>1156.25683063</v>
      </c>
      <c r="I169" s="47">
        <v>783.13537116999998</v>
      </c>
      <c r="J169" s="47">
        <v>203.16562339000001</v>
      </c>
      <c r="K169" s="47">
        <v>2.7641350400000002</v>
      </c>
      <c r="L169" s="47">
        <v>34.91363656</v>
      </c>
      <c r="M169" s="47">
        <v>165.48785179000001</v>
      </c>
      <c r="N169" s="47"/>
      <c r="O169" s="47"/>
      <c r="P169" s="122"/>
      <c r="Q169" s="122"/>
    </row>
    <row r="170" spans="1:17" ht="13.8" hidden="1" outlineLevel="1" collapsed="1">
      <c r="A170" s="15">
        <v>45383</v>
      </c>
      <c r="B170" s="47">
        <v>6033.8357632500001</v>
      </c>
      <c r="C170" s="47">
        <f t="shared" ref="C170" si="308">G170+K170</f>
        <v>3968.1998880699998</v>
      </c>
      <c r="D170" s="47">
        <f t="shared" ref="D170" si="309">H170+L170</f>
        <v>1164.94522224</v>
      </c>
      <c r="E170" s="47">
        <f t="shared" ref="E170" si="310">I170+M170</f>
        <v>900.69065294000006</v>
      </c>
      <c r="F170" s="47">
        <v>5828.6048207900003</v>
      </c>
      <c r="G170" s="47">
        <v>3965.2821417999999</v>
      </c>
      <c r="H170" s="47">
        <v>1129.5767669100001</v>
      </c>
      <c r="I170" s="47">
        <v>733.74591208000004</v>
      </c>
      <c r="J170" s="47">
        <v>205.23094245999999</v>
      </c>
      <c r="K170" s="47">
        <v>2.9177462699999999</v>
      </c>
      <c r="L170" s="47">
        <v>35.368455330000003</v>
      </c>
      <c r="M170" s="47">
        <v>166.94474086</v>
      </c>
      <c r="N170" s="47"/>
      <c r="O170" s="47"/>
      <c r="P170" s="122"/>
      <c r="Q170" s="122"/>
    </row>
    <row r="171" spans="1:17" ht="13.8" hidden="1" outlineLevel="1" collapsed="1">
      <c r="A171" s="15">
        <v>45413</v>
      </c>
      <c r="B171" s="47">
        <v>6057.0011361999996</v>
      </c>
      <c r="C171" s="47">
        <f t="shared" ref="C171" si="311">G171+K171</f>
        <v>3982.8735091899998</v>
      </c>
      <c r="D171" s="47">
        <f t="shared" ref="D171" si="312">H171+L171</f>
        <v>1169.3608275700001</v>
      </c>
      <c r="E171" s="47">
        <f t="shared" ref="E171" si="313">I171+M171</f>
        <v>904.76679944</v>
      </c>
      <c r="F171" s="47">
        <v>5848.4811150300002</v>
      </c>
      <c r="G171" s="47">
        <v>3979.98883376</v>
      </c>
      <c r="H171" s="47">
        <v>1133.1238048</v>
      </c>
      <c r="I171" s="47">
        <v>735.36847647000002</v>
      </c>
      <c r="J171" s="47">
        <v>208.52002117000001</v>
      </c>
      <c r="K171" s="47">
        <v>2.8846754300000002</v>
      </c>
      <c r="L171" s="47">
        <v>36.237022770000003</v>
      </c>
      <c r="M171" s="47">
        <v>169.39832297000001</v>
      </c>
      <c r="N171" s="47"/>
      <c r="O171" s="47"/>
      <c r="P171" s="122"/>
      <c r="Q171" s="122"/>
    </row>
    <row r="172" spans="1:17" ht="13.8" hidden="1" outlineLevel="1" collapsed="1">
      <c r="A172" s="15">
        <v>45444</v>
      </c>
      <c r="B172" s="47">
        <v>5991.0638998000004</v>
      </c>
      <c r="C172" s="47">
        <f t="shared" ref="C172" si="314">G172+K172</f>
        <v>3879.0819675899997</v>
      </c>
      <c r="D172" s="47">
        <f t="shared" ref="D172" si="315">H172+L172</f>
        <v>1208.2861903099999</v>
      </c>
      <c r="E172" s="47">
        <f t="shared" ref="E172" si="316">I172+M172</f>
        <v>903.69574190000003</v>
      </c>
      <c r="F172" s="47">
        <v>5783.1475186999996</v>
      </c>
      <c r="G172" s="47">
        <v>3876.1721219699998</v>
      </c>
      <c r="H172" s="47">
        <v>1171.8897162999999</v>
      </c>
      <c r="I172" s="47">
        <v>735.08568043000002</v>
      </c>
      <c r="J172" s="47">
        <v>207.9163811</v>
      </c>
      <c r="K172" s="47">
        <v>2.90984562</v>
      </c>
      <c r="L172" s="47">
        <v>36.396474009999999</v>
      </c>
      <c r="M172" s="47">
        <v>168.61006147000001</v>
      </c>
      <c r="N172" s="47"/>
      <c r="O172" s="47"/>
      <c r="P172" s="122"/>
      <c r="Q172" s="122"/>
    </row>
    <row r="173" spans="1:17" ht="13.8" hidden="1" outlineLevel="1" collapsed="1">
      <c r="A173" s="15">
        <v>45474</v>
      </c>
      <c r="B173" s="47">
        <v>6053.5095841900002</v>
      </c>
      <c r="C173" s="47">
        <f t="shared" ref="C173" si="317">G173+K173</f>
        <v>3983.44400731</v>
      </c>
      <c r="D173" s="47">
        <f t="shared" ref="D173" si="318">H173+L173</f>
        <v>1171.8133296799999</v>
      </c>
      <c r="E173" s="47">
        <f t="shared" ref="E173" si="319">I173+M173</f>
        <v>898.25224719999994</v>
      </c>
      <c r="F173" s="47">
        <v>5842.96493792</v>
      </c>
      <c r="G173" s="47">
        <v>3980.4773094699999</v>
      </c>
      <c r="H173" s="47">
        <v>1134.8453478199999</v>
      </c>
      <c r="I173" s="47">
        <v>727.64228062999996</v>
      </c>
      <c r="J173" s="47">
        <v>210.54464626999999</v>
      </c>
      <c r="K173" s="47">
        <v>2.9666978400000001</v>
      </c>
      <c r="L173" s="47">
        <v>36.967981860000002</v>
      </c>
      <c r="M173" s="47">
        <v>170.60996657000001</v>
      </c>
      <c r="N173" s="47"/>
      <c r="O173" s="47"/>
      <c r="P173" s="122"/>
      <c r="Q173" s="122"/>
    </row>
    <row r="174" spans="1:17" ht="13.8" hidden="1" outlineLevel="1" collapsed="1">
      <c r="A174" s="15">
        <v>45505</v>
      </c>
      <c r="B174" s="47">
        <v>5615.4867684700002</v>
      </c>
      <c r="C174" s="47">
        <f t="shared" ref="C174" si="320">G174+K174</f>
        <v>3533.8197348799999</v>
      </c>
      <c r="D174" s="47">
        <f t="shared" ref="D174" si="321">H174+L174</f>
        <v>1200.56016135</v>
      </c>
      <c r="E174" s="47">
        <f t="shared" ref="E174" si="322">I174+M174</f>
        <v>881.10687223999992</v>
      </c>
      <c r="F174" s="47">
        <v>5403.8172306699998</v>
      </c>
      <c r="G174" s="47">
        <v>3530.4569350000002</v>
      </c>
      <c r="H174" s="47">
        <v>1163.3248551500001</v>
      </c>
      <c r="I174" s="47">
        <v>710.03544051999995</v>
      </c>
      <c r="J174" s="47">
        <v>211.6695378</v>
      </c>
      <c r="K174" s="47">
        <v>3.3627998799999999</v>
      </c>
      <c r="L174" s="47">
        <v>37.235306199999997</v>
      </c>
      <c r="M174" s="47">
        <v>171.07143171999999</v>
      </c>
      <c r="N174" s="47"/>
      <c r="O174" s="47"/>
      <c r="P174" s="122"/>
      <c r="Q174" s="122"/>
    </row>
    <row r="175" spans="1:17" ht="13.8" hidden="1" outlineLevel="1" collapsed="1">
      <c r="A175" s="15">
        <v>45536</v>
      </c>
      <c r="B175" s="47">
        <v>5520.63256783</v>
      </c>
      <c r="C175" s="47">
        <f t="shared" ref="C175" si="323">G175+K175</f>
        <v>3435.7623396700001</v>
      </c>
      <c r="D175" s="47">
        <f t="shared" ref="D175" si="324">H175+L175</f>
        <v>1201.6255933300001</v>
      </c>
      <c r="E175" s="47">
        <f t="shared" ref="E175" si="325">I175+M175</f>
        <v>883.24463483</v>
      </c>
      <c r="F175" s="47">
        <v>5311.1715123200001</v>
      </c>
      <c r="G175" s="47">
        <v>3432.4571389900002</v>
      </c>
      <c r="H175" s="47">
        <v>1164.2872106100001</v>
      </c>
      <c r="I175" s="47">
        <v>714.42716271999996</v>
      </c>
      <c r="J175" s="47">
        <v>209.46105550999999</v>
      </c>
      <c r="K175" s="47">
        <v>3.30520068</v>
      </c>
      <c r="L175" s="47">
        <v>37.338382719999998</v>
      </c>
      <c r="M175" s="47">
        <v>168.81747211000001</v>
      </c>
      <c r="N175" s="47"/>
      <c r="O175" s="47"/>
      <c r="P175" s="122"/>
      <c r="Q175" s="122"/>
    </row>
    <row r="176" spans="1:17" ht="13.8" hidden="1" outlineLevel="1" collapsed="1">
      <c r="A176" s="15">
        <v>45566</v>
      </c>
      <c r="B176" s="47">
        <v>5477.8737424399997</v>
      </c>
      <c r="C176" s="47">
        <f t="shared" ref="C176" si="326">G176+K176</f>
        <v>3398.5561504799998</v>
      </c>
      <c r="D176" s="47">
        <f t="shared" ref="D176" si="327">H176+L176</f>
        <v>1201.40438905</v>
      </c>
      <c r="E176" s="47">
        <f t="shared" ref="E176" si="328">I176+M176</f>
        <v>877.91320291</v>
      </c>
      <c r="F176" s="47">
        <v>5270.4893604400004</v>
      </c>
      <c r="G176" s="47">
        <v>3395.55791318</v>
      </c>
      <c r="H176" s="47">
        <v>1164.2561232999999</v>
      </c>
      <c r="I176" s="47">
        <v>710.67532396000001</v>
      </c>
      <c r="J176" s="47">
        <v>207.38438199999999</v>
      </c>
      <c r="K176" s="47">
        <v>2.9982373</v>
      </c>
      <c r="L176" s="47">
        <v>37.14826575</v>
      </c>
      <c r="M176" s="47">
        <v>167.23787895000001</v>
      </c>
      <c r="N176" s="47"/>
      <c r="O176" s="47"/>
      <c r="P176" s="122"/>
      <c r="Q176" s="122"/>
    </row>
    <row r="177" spans="1:17" ht="13.8" collapsed="1">
      <c r="A177" s="15">
        <v>45597</v>
      </c>
      <c r="B177" s="47">
        <v>5430.9656432800002</v>
      </c>
      <c r="C177" s="47">
        <f t="shared" ref="C177" si="329">G177+K177</f>
        <v>3330.6605459100001</v>
      </c>
      <c r="D177" s="47">
        <f t="shared" ref="D177" si="330">H177+L177</f>
        <v>1225.1246167900001</v>
      </c>
      <c r="E177" s="47">
        <f t="shared" ref="E177" si="331">I177+M177</f>
        <v>875.18048057999999</v>
      </c>
      <c r="F177" s="47">
        <v>5221.8461996400001</v>
      </c>
      <c r="G177" s="47">
        <v>3327.5752127800001</v>
      </c>
      <c r="H177" s="47">
        <v>1187.54805276</v>
      </c>
      <c r="I177" s="47">
        <v>706.72293409999997</v>
      </c>
      <c r="J177" s="47">
        <v>209.11944363999999</v>
      </c>
      <c r="K177" s="47">
        <v>3.08533313</v>
      </c>
      <c r="L177" s="47">
        <v>37.57656403</v>
      </c>
      <c r="M177" s="47">
        <v>168.45754647999999</v>
      </c>
      <c r="N177" s="47"/>
      <c r="O177" s="47"/>
      <c r="P177" s="122"/>
      <c r="Q177" s="122"/>
    </row>
    <row r="178" spans="1:17" ht="13.8">
      <c r="A178" s="15">
        <v>45627</v>
      </c>
      <c r="B178" s="47">
        <v>5333.3025121299997</v>
      </c>
      <c r="C178" s="47">
        <f t="shared" ref="C178" si="332">G178+K178</f>
        <v>3273.1309225099999</v>
      </c>
      <c r="D178" s="47">
        <f t="shared" ref="D178" si="333">H178+L178</f>
        <v>1213.66056211</v>
      </c>
      <c r="E178" s="47">
        <f t="shared" ref="E178" si="334">I178+M178</f>
        <v>846.51102750999996</v>
      </c>
      <c r="F178" s="47">
        <v>5130.99435739</v>
      </c>
      <c r="G178" s="47">
        <v>3269.7181282500001</v>
      </c>
      <c r="H178" s="47">
        <v>1175.5448540800001</v>
      </c>
      <c r="I178" s="47">
        <v>685.73137506</v>
      </c>
      <c r="J178" s="47">
        <v>202.30815473999999</v>
      </c>
      <c r="K178" s="47">
        <v>3.4127942600000001</v>
      </c>
      <c r="L178" s="47">
        <v>38.11570803</v>
      </c>
      <c r="M178" s="47">
        <v>160.77965244999999</v>
      </c>
      <c r="N178" s="47"/>
      <c r="O178" s="47"/>
      <c r="P178" s="122"/>
      <c r="Q178" s="122"/>
    </row>
    <row r="179" spans="1:17" ht="13.8">
      <c r="A179" s="15">
        <v>45658</v>
      </c>
      <c r="B179" s="47">
        <v>5343.4350841900005</v>
      </c>
      <c r="C179" s="47">
        <f t="shared" ref="C179" si="335">G179+K179</f>
        <v>3356.4371185800001</v>
      </c>
      <c r="D179" s="47">
        <f t="shared" ref="D179" si="336">H179+L179</f>
        <v>1142.01602232</v>
      </c>
      <c r="E179" s="47">
        <f t="shared" ref="E179" si="337">I179+M179</f>
        <v>844.98194328999989</v>
      </c>
      <c r="F179" s="47">
        <v>5142.0347327700001</v>
      </c>
      <c r="G179" s="47">
        <v>3353.02589747</v>
      </c>
      <c r="H179" s="47">
        <v>1103.95659148</v>
      </c>
      <c r="I179" s="47">
        <v>685.05224381999994</v>
      </c>
      <c r="J179" s="47">
        <v>201.40035141999999</v>
      </c>
      <c r="K179" s="47">
        <v>3.4112211100000001</v>
      </c>
      <c r="L179" s="47">
        <v>38.059430839999997</v>
      </c>
      <c r="M179" s="47">
        <v>159.92969947</v>
      </c>
      <c r="N179" s="47"/>
      <c r="O179" s="47"/>
      <c r="P179" s="122"/>
      <c r="Q179" s="122"/>
    </row>
    <row r="180" spans="1:17" ht="13.8">
      <c r="A180" s="15">
        <v>45689</v>
      </c>
      <c r="B180" s="47">
        <v>5355.4467317099998</v>
      </c>
      <c r="C180" s="47">
        <f t="shared" ref="C180" si="338">G180+K180</f>
        <v>3352.91530668</v>
      </c>
      <c r="D180" s="47">
        <f t="shared" ref="D180" si="339">H180+L180</f>
        <v>1155.54623459</v>
      </c>
      <c r="E180" s="47">
        <f t="shared" ref="E180" si="340">I180+M180</f>
        <v>846.98519044</v>
      </c>
      <c r="F180" s="47">
        <v>5155.3809997300004</v>
      </c>
      <c r="G180" s="47">
        <v>3349.51248558</v>
      </c>
      <c r="H180" s="47">
        <v>1117.6448815000001</v>
      </c>
      <c r="I180" s="47">
        <v>688.22363265000001</v>
      </c>
      <c r="J180" s="47">
        <v>200.06573198000001</v>
      </c>
      <c r="K180" s="47">
        <v>3.4028211000000002</v>
      </c>
      <c r="L180" s="47">
        <v>37.901353090000001</v>
      </c>
      <c r="M180" s="47">
        <v>158.76155779000001</v>
      </c>
      <c r="N180" s="47"/>
      <c r="O180" s="47"/>
      <c r="P180" s="122"/>
      <c r="Q180" s="122"/>
    </row>
    <row r="181" spans="1:17" ht="13.8">
      <c r="A181" s="15">
        <v>45717</v>
      </c>
      <c r="B181" s="47">
        <v>5370.7983903300001</v>
      </c>
      <c r="C181" s="47">
        <f t="shared" ref="C181" si="341">G181+K181</f>
        <v>3324.7683930100002</v>
      </c>
      <c r="D181" s="47">
        <f t="shared" ref="D181" si="342">H181+L181</f>
        <v>1205.3443549599999</v>
      </c>
      <c r="E181" s="47">
        <f t="shared" ref="E181" si="343">I181+M181</f>
        <v>840.68564235999997</v>
      </c>
      <c r="F181" s="47">
        <v>5178.7375406299998</v>
      </c>
      <c r="G181" s="47">
        <v>3321.3642205400001</v>
      </c>
      <c r="H181" s="47">
        <v>1167.34159632</v>
      </c>
      <c r="I181" s="47">
        <v>690.03172376999999</v>
      </c>
      <c r="J181" s="47">
        <v>192.06084970000001</v>
      </c>
      <c r="K181" s="47">
        <v>3.4041724699999998</v>
      </c>
      <c r="L181" s="47">
        <v>38.002758640000003</v>
      </c>
      <c r="M181" s="47">
        <v>150.65391858999999</v>
      </c>
      <c r="N181" s="47"/>
      <c r="O181" s="47"/>
      <c r="P181" s="122"/>
      <c r="Q181" s="122"/>
    </row>
    <row r="182" spans="1:17" ht="13.8">
      <c r="A182" s="15">
        <v>45748</v>
      </c>
      <c r="B182" s="47">
        <v>5407.4803042399999</v>
      </c>
      <c r="C182" s="47">
        <f t="shared" ref="C182" si="344">G182+K182</f>
        <v>3499.1080650699996</v>
      </c>
      <c r="D182" s="47">
        <f t="shared" ref="D182" si="345">H182+L182</f>
        <v>1073.4681733599998</v>
      </c>
      <c r="E182" s="47">
        <f t="shared" ref="E182" si="346">I182+M182</f>
        <v>834.90406581000002</v>
      </c>
      <c r="F182" s="47">
        <v>5214.6882244600001</v>
      </c>
      <c r="G182" s="47">
        <v>3495.6171969799998</v>
      </c>
      <c r="H182" s="47">
        <v>1035.2622958699999</v>
      </c>
      <c r="I182" s="47">
        <v>683.80873161</v>
      </c>
      <c r="J182" s="47">
        <v>192.79207977999999</v>
      </c>
      <c r="K182" s="47">
        <v>3.4908680900000002</v>
      </c>
      <c r="L182" s="47">
        <v>38.205877489999999</v>
      </c>
      <c r="M182" s="47">
        <v>151.0953342</v>
      </c>
      <c r="N182" s="47"/>
      <c r="O182" s="47"/>
      <c r="P182" s="122"/>
      <c r="Q182" s="122"/>
    </row>
    <row r="183" spans="1:17" ht="13.8">
      <c r="A183" s="15">
        <v>45778</v>
      </c>
      <c r="B183" s="47">
        <v>5488.8851929000002</v>
      </c>
      <c r="C183" s="47">
        <f t="shared" ref="C183" si="347">G183+K183</f>
        <v>3549.3254348199998</v>
      </c>
      <c r="D183" s="47">
        <f t="shared" ref="D183" si="348">H183+L183</f>
        <v>1104.70835373</v>
      </c>
      <c r="E183" s="47">
        <f t="shared" ref="E183" si="349">I183+M183</f>
        <v>834.85140434999994</v>
      </c>
      <c r="F183" s="47">
        <v>5299.2247821499996</v>
      </c>
      <c r="G183" s="47">
        <v>3547.09898643</v>
      </c>
      <c r="H183" s="47">
        <v>1066.41122103</v>
      </c>
      <c r="I183" s="47">
        <v>685.71457468999995</v>
      </c>
      <c r="J183" s="47">
        <v>189.66041075000001</v>
      </c>
      <c r="K183" s="47">
        <v>2.2264483899999998</v>
      </c>
      <c r="L183" s="47">
        <v>38.297132699999999</v>
      </c>
      <c r="M183" s="47">
        <v>149.13682965999999</v>
      </c>
      <c r="N183" s="47"/>
      <c r="O183" s="47"/>
      <c r="P183" s="122"/>
      <c r="Q183" s="122"/>
    </row>
    <row r="184" spans="1:17" ht="13.8">
      <c r="A184" s="15">
        <v>45809</v>
      </c>
      <c r="B184" s="47">
        <v>5487.5511766</v>
      </c>
      <c r="C184" s="47">
        <f t="shared" ref="C184" si="350">G184+K184</f>
        <v>3531.9375547699997</v>
      </c>
      <c r="D184" s="47">
        <f t="shared" ref="D184" si="351">H184+L184</f>
        <v>1105.0097806799999</v>
      </c>
      <c r="E184" s="47">
        <f t="shared" ref="E184" si="352">I184+M184</f>
        <v>850.60384114999999</v>
      </c>
      <c r="F184" s="47">
        <v>5298.5671987400001</v>
      </c>
      <c r="G184" s="47">
        <v>3529.6569476999998</v>
      </c>
      <c r="H184" s="47">
        <v>1066.50153374</v>
      </c>
      <c r="I184" s="47">
        <v>702.40871730000003</v>
      </c>
      <c r="J184" s="47">
        <v>188.98397786000001</v>
      </c>
      <c r="K184" s="47">
        <v>2.2806070699999998</v>
      </c>
      <c r="L184" s="47">
        <v>38.508246939999999</v>
      </c>
      <c r="M184" s="47">
        <v>148.19512384999999</v>
      </c>
      <c r="N184" s="47"/>
      <c r="O184" s="47"/>
      <c r="P184" s="122"/>
      <c r="Q184" s="122"/>
    </row>
    <row r="185" spans="1:17" ht="13.8">
      <c r="A185" s="15">
        <v>45839</v>
      </c>
      <c r="B185" s="47">
        <v>5585.6153418399999</v>
      </c>
      <c r="C185" s="47">
        <f t="shared" ref="C185" si="353">G185+K185</f>
        <v>3587.8768306300003</v>
      </c>
      <c r="D185" s="47">
        <f t="shared" ref="D185" si="354">H185+L185</f>
        <v>1143.5525634999999</v>
      </c>
      <c r="E185" s="47">
        <f t="shared" ref="E185" si="355">I185+M185</f>
        <v>854.18594770999994</v>
      </c>
      <c r="F185" s="47">
        <v>5396.1136373999998</v>
      </c>
      <c r="G185" s="47">
        <v>3585.3951409800002</v>
      </c>
      <c r="H185" s="47">
        <v>1104.84031949</v>
      </c>
      <c r="I185" s="47">
        <v>705.87817693</v>
      </c>
      <c r="J185" s="47">
        <v>189.50170444</v>
      </c>
      <c r="K185" s="47">
        <v>2.4816896499999999</v>
      </c>
      <c r="L185" s="47">
        <v>38.712244009999999</v>
      </c>
      <c r="M185" s="47">
        <v>148.30777078</v>
      </c>
      <c r="N185" s="47"/>
      <c r="O185" s="47"/>
      <c r="P185" s="122"/>
      <c r="Q185" s="122"/>
    </row>
    <row r="186" spans="1:17" ht="13.8">
      <c r="A186" s="15">
        <v>45870</v>
      </c>
      <c r="B186" s="47">
        <v>5685.8819413600004</v>
      </c>
      <c r="C186" s="47">
        <f t="shared" ref="C186" si="356">G186+K186</f>
        <v>3673.54171666</v>
      </c>
      <c r="D186" s="47">
        <f t="shared" ref="D186" si="357">H186+L186</f>
        <v>1160.1340201</v>
      </c>
      <c r="E186" s="47">
        <f t="shared" ref="E186" si="358">I186+M186</f>
        <v>852.20620459999998</v>
      </c>
      <c r="F186" s="47">
        <v>5513.9807147000001</v>
      </c>
      <c r="G186" s="47">
        <v>3671.1714379300001</v>
      </c>
      <c r="H186" s="47">
        <v>1122.06611552</v>
      </c>
      <c r="I186" s="47">
        <v>720.74316124999996</v>
      </c>
      <c r="J186" s="47">
        <v>171.90122665999999</v>
      </c>
      <c r="K186" s="47">
        <v>2.3702787299999999</v>
      </c>
      <c r="L186" s="47">
        <v>38.067904579999997</v>
      </c>
      <c r="M186" s="47">
        <v>131.46304334999999</v>
      </c>
      <c r="N186" s="47"/>
      <c r="O186" s="47"/>
      <c r="P186" s="122"/>
      <c r="Q186" s="122"/>
    </row>
    <row r="187" spans="1:17" ht="13.8">
      <c r="A187" s="15">
        <v>45901</v>
      </c>
      <c r="B187" s="47">
        <v>5666.79317412</v>
      </c>
      <c r="C187" s="47">
        <f t="shared" ref="C187" si="359">G187+K187</f>
        <v>3631.9369015100001</v>
      </c>
      <c r="D187" s="47">
        <f t="shared" ref="D187" si="360">H187+L187</f>
        <v>1175.6092303599999</v>
      </c>
      <c r="E187" s="47">
        <f t="shared" ref="E187" si="361">I187+M187</f>
        <v>859.24704225000005</v>
      </c>
      <c r="F187" s="47">
        <v>5496.0921325299996</v>
      </c>
      <c r="G187" s="47">
        <v>3629.5266736600001</v>
      </c>
      <c r="H187" s="47">
        <v>1137.3761724799999</v>
      </c>
      <c r="I187" s="47">
        <v>729.18928639000001</v>
      </c>
      <c r="J187" s="47">
        <v>170.70104158999999</v>
      </c>
      <c r="K187" s="47">
        <v>2.4102278500000001</v>
      </c>
      <c r="L187" s="47">
        <v>38.233057879999997</v>
      </c>
      <c r="M187" s="47">
        <v>130.05775585999999</v>
      </c>
      <c r="N187" s="47"/>
      <c r="O187" s="47"/>
      <c r="P187" s="122"/>
      <c r="Q187" s="122"/>
    </row>
    <row r="188" spans="1:17" ht="13.8">
      <c r="A188" s="15">
        <v>45931</v>
      </c>
      <c r="B188" s="47">
        <v>5677.4942769899999</v>
      </c>
      <c r="C188" s="47">
        <f t="shared" ref="C188" si="362">G188+K188</f>
        <v>3635.2441323100002</v>
      </c>
      <c r="D188" s="47">
        <f t="shared" ref="D188" si="363">H188+L188</f>
        <v>1190.7595626999998</v>
      </c>
      <c r="E188" s="47">
        <f t="shared" ref="E188" si="364">I188+M188</f>
        <v>851.49058198000012</v>
      </c>
      <c r="F188" s="47">
        <v>5506.4434411499997</v>
      </c>
      <c r="G188" s="47">
        <v>3632.9105239</v>
      </c>
      <c r="H188" s="47">
        <v>1151.8003449099999</v>
      </c>
      <c r="I188" s="47">
        <v>721.73257234000005</v>
      </c>
      <c r="J188" s="47">
        <v>171.05083583999999</v>
      </c>
      <c r="K188" s="47">
        <v>2.3336084100000001</v>
      </c>
      <c r="L188" s="47">
        <v>38.959217789999997</v>
      </c>
      <c r="M188" s="47">
        <v>129.75800964000001</v>
      </c>
      <c r="N188" s="47"/>
      <c r="O188" s="47"/>
      <c r="P188" s="122"/>
      <c r="Q188" s="122"/>
    </row>
    <row r="189" spans="1:17" ht="13.8">
      <c r="A189" s="15">
        <v>45962</v>
      </c>
      <c r="B189" s="47">
        <v>5704.7851108699997</v>
      </c>
      <c r="C189" s="47">
        <f t="shared" ref="C189" si="365">G189+K189</f>
        <v>3679.4162951899998</v>
      </c>
      <c r="D189" s="47">
        <f t="shared" ref="D189" si="366">H189+L189</f>
        <v>1201.70477054</v>
      </c>
      <c r="E189" s="47">
        <f t="shared" ref="E189" si="367">I189+M189</f>
        <v>823.66404513999998</v>
      </c>
      <c r="F189" s="47">
        <v>5535.4209014600001</v>
      </c>
      <c r="G189" s="47">
        <v>3677.0028269099998</v>
      </c>
      <c r="H189" s="47">
        <v>1162.42833881</v>
      </c>
      <c r="I189" s="47">
        <v>695.98973574000001</v>
      </c>
      <c r="J189" s="47">
        <v>169.36420941</v>
      </c>
      <c r="K189" s="47">
        <v>2.41346828</v>
      </c>
      <c r="L189" s="47">
        <v>39.276431729999999</v>
      </c>
      <c r="M189" s="47">
        <v>127.6743094</v>
      </c>
      <c r="N189" s="47"/>
      <c r="O189" s="47"/>
      <c r="P189" s="122"/>
      <c r="Q189" s="12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4" width="13.55468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20" width="9.109375" style="31"/>
    <col min="21" max="21" width="15.88671875" style="31" customWidth="1"/>
    <col min="22" max="16384" width="9.109375" style="31"/>
  </cols>
  <sheetData>
    <row r="1" spans="1:702">
      <c r="A1" s="27" t="s">
        <v>131</v>
      </c>
      <c r="B1" s="17"/>
    </row>
    <row r="2" spans="1:702" ht="5.25" customHeight="1"/>
    <row r="3" spans="1:702">
      <c r="A3" s="115" t="s">
        <v>51</v>
      </c>
    </row>
    <row r="4" spans="1:702" ht="12.75" customHeight="1">
      <c r="A4" s="215" t="s">
        <v>130</v>
      </c>
      <c r="B4" s="216"/>
      <c r="C4" s="118"/>
    </row>
    <row r="5" spans="1:702" ht="12.75" customHeight="1">
      <c r="A5" s="33" t="s">
        <v>229</v>
      </c>
    </row>
    <row r="6" spans="1:702" ht="12.75" customHeight="1">
      <c r="A6" s="217" t="s">
        <v>0</v>
      </c>
      <c r="B6" s="219" t="s">
        <v>1</v>
      </c>
      <c r="C6" s="221" t="s">
        <v>50</v>
      </c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</row>
    <row r="7" spans="1:702" s="48" customFormat="1" ht="12.75" customHeight="1">
      <c r="A7" s="217"/>
      <c r="B7" s="219"/>
      <c r="C7" s="213" t="s">
        <v>255</v>
      </c>
      <c r="D7" s="213" t="s">
        <v>256</v>
      </c>
      <c r="E7" s="213" t="s">
        <v>47</v>
      </c>
      <c r="F7" s="213" t="s">
        <v>46</v>
      </c>
      <c r="G7" s="213" t="s">
        <v>45</v>
      </c>
      <c r="H7" s="213" t="s">
        <v>44</v>
      </c>
      <c r="I7" s="213" t="s">
        <v>43</v>
      </c>
      <c r="J7" s="213" t="s">
        <v>42</v>
      </c>
      <c r="K7" s="213" t="s">
        <v>41</v>
      </c>
      <c r="L7" s="213" t="s">
        <v>64</v>
      </c>
      <c r="M7" s="213" t="s">
        <v>257</v>
      </c>
      <c r="N7" s="213" t="s">
        <v>39</v>
      </c>
      <c r="O7" s="213" t="s">
        <v>38</v>
      </c>
      <c r="P7" s="213" t="s">
        <v>52</v>
      </c>
      <c r="Q7" s="213" t="s">
        <v>37</v>
      </c>
      <c r="R7" s="213" t="s">
        <v>36</v>
      </c>
      <c r="S7" s="213" t="s">
        <v>35</v>
      </c>
      <c r="T7" s="213" t="s">
        <v>34</v>
      </c>
    </row>
    <row r="8" spans="1:702" s="48" customFormat="1" ht="12.75" customHeight="1">
      <c r="A8" s="218"/>
      <c r="B8" s="220"/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214"/>
      <c r="Q8" s="214"/>
      <c r="R8" s="214"/>
      <c r="S8" s="214"/>
      <c r="T8" s="214"/>
    </row>
    <row r="9" spans="1:702" s="48" customFormat="1" ht="65.25" customHeight="1">
      <c r="A9" s="218"/>
      <c r="B9" s="220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48" customFormat="1" ht="13.5" customHeight="1" collapsed="1">
      <c r="A10" s="28">
        <v>1</v>
      </c>
      <c r="B10" s="172">
        <v>2</v>
      </c>
      <c r="C10" s="28">
        <v>3</v>
      </c>
      <c r="D10" s="172">
        <v>4</v>
      </c>
      <c r="E10" s="28">
        <v>5</v>
      </c>
      <c r="F10" s="172">
        <v>6</v>
      </c>
      <c r="G10" s="28">
        <v>7</v>
      </c>
      <c r="H10" s="172">
        <v>8</v>
      </c>
      <c r="I10" s="28">
        <v>9</v>
      </c>
      <c r="J10" s="172">
        <v>10</v>
      </c>
      <c r="K10" s="28">
        <v>11</v>
      </c>
      <c r="L10" s="172">
        <v>12</v>
      </c>
      <c r="M10" s="28">
        <v>13</v>
      </c>
      <c r="N10" s="172">
        <v>14</v>
      </c>
      <c r="O10" s="28">
        <v>15</v>
      </c>
      <c r="P10" s="172">
        <v>16</v>
      </c>
      <c r="Q10" s="28">
        <v>17</v>
      </c>
      <c r="R10" s="172">
        <v>18</v>
      </c>
      <c r="S10" s="28">
        <v>19</v>
      </c>
      <c r="T10" s="172">
        <v>20</v>
      </c>
    </row>
    <row r="11" spans="1:702" hidden="1" outlineLevel="1">
      <c r="A11" s="15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5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5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5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5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5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5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5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5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5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5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5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5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5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5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5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5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5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5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5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5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5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5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5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5">
        <v>41275</v>
      </c>
      <c r="B35" s="123">
        <v>8939.6096352500008</v>
      </c>
      <c r="C35" s="123">
        <v>635.33440208000002</v>
      </c>
      <c r="D35" s="123">
        <v>0.48188772000000002</v>
      </c>
      <c r="E35" s="123">
        <v>5535.2848888500002</v>
      </c>
      <c r="F35" s="123">
        <v>353.39255664000001</v>
      </c>
      <c r="G35" s="123">
        <v>10.679548049999999</v>
      </c>
      <c r="H35" s="123">
        <v>220.07184995</v>
      </c>
      <c r="I35" s="123">
        <v>1633.9458651100001</v>
      </c>
      <c r="J35" s="123">
        <v>85.983170349999995</v>
      </c>
      <c r="K35" s="123">
        <v>10.07905336</v>
      </c>
      <c r="L35" s="123">
        <v>2.5877455500000002</v>
      </c>
      <c r="M35" s="173" t="s">
        <v>189</v>
      </c>
      <c r="N35" s="123">
        <v>191.99324716999999</v>
      </c>
      <c r="O35" s="123">
        <v>241.03705550999999</v>
      </c>
      <c r="P35" s="123">
        <v>3.0172848600000002</v>
      </c>
      <c r="Q35" s="123">
        <v>1.0177252999999999</v>
      </c>
      <c r="R35" s="123">
        <v>13.91337826</v>
      </c>
      <c r="S35" s="123">
        <v>3.5418E-4</v>
      </c>
      <c r="T35" s="123">
        <v>0.78962231000000005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5">
        <v>41306</v>
      </c>
      <c r="B36" s="123">
        <v>8988.4891169799994</v>
      </c>
      <c r="C36" s="123">
        <v>680.66670255999998</v>
      </c>
      <c r="D36" s="123">
        <v>1.22237368</v>
      </c>
      <c r="E36" s="123">
        <v>5605.9286247299997</v>
      </c>
      <c r="F36" s="123">
        <v>290.93049205</v>
      </c>
      <c r="G36" s="123">
        <v>10.579245950000001</v>
      </c>
      <c r="H36" s="123">
        <v>223.66065241000001</v>
      </c>
      <c r="I36" s="123">
        <v>1635.76126866</v>
      </c>
      <c r="J36" s="123">
        <v>69.268640039999994</v>
      </c>
      <c r="K36" s="123">
        <v>10.43714875</v>
      </c>
      <c r="L36" s="123">
        <v>2.61475927</v>
      </c>
      <c r="M36" s="173" t="s">
        <v>189</v>
      </c>
      <c r="N36" s="123">
        <v>191.54730294000001</v>
      </c>
      <c r="O36" s="123">
        <v>237.57051258000001</v>
      </c>
      <c r="P36" s="123">
        <v>10.839045540000001</v>
      </c>
      <c r="Q36" s="123">
        <v>0.82806594</v>
      </c>
      <c r="R36" s="123">
        <v>15.786414730000001</v>
      </c>
      <c r="S36" s="123">
        <v>5.8622000000000004E-4</v>
      </c>
      <c r="T36" s="123">
        <v>0.84728093000000004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5">
        <v>41334</v>
      </c>
      <c r="B37" s="123">
        <v>8854.3396854099992</v>
      </c>
      <c r="C37" s="123">
        <v>720.64931133000005</v>
      </c>
      <c r="D37" s="123">
        <v>1.2678023300000001</v>
      </c>
      <c r="E37" s="123">
        <v>5518.2989007100005</v>
      </c>
      <c r="F37" s="123">
        <v>284.32295959999999</v>
      </c>
      <c r="G37" s="123">
        <v>18.42915228</v>
      </c>
      <c r="H37" s="123">
        <v>192.25120132999999</v>
      </c>
      <c r="I37" s="123">
        <v>1612.28357811</v>
      </c>
      <c r="J37" s="123">
        <v>140.07551334999999</v>
      </c>
      <c r="K37" s="123">
        <v>10.00348876</v>
      </c>
      <c r="L37" s="123">
        <v>2.66597537</v>
      </c>
      <c r="M37" s="173" t="s">
        <v>189</v>
      </c>
      <c r="N37" s="123">
        <v>191.10920375000001</v>
      </c>
      <c r="O37" s="123">
        <v>131.70863051000001</v>
      </c>
      <c r="P37" s="123">
        <v>10.795533860000001</v>
      </c>
      <c r="Q37" s="123">
        <v>0.79846795000000004</v>
      </c>
      <c r="R37" s="123">
        <v>16.034255630000001</v>
      </c>
      <c r="S37" s="123">
        <v>1.0127E-4</v>
      </c>
      <c r="T37" s="123">
        <v>3.64560927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5">
        <v>41365</v>
      </c>
      <c r="B38" s="123">
        <v>8931.5277086499991</v>
      </c>
      <c r="C38" s="123">
        <v>799.28135022000004</v>
      </c>
      <c r="D38" s="123">
        <v>1.37390404</v>
      </c>
      <c r="E38" s="123">
        <v>5493.8335345900005</v>
      </c>
      <c r="F38" s="123">
        <v>336.09540246</v>
      </c>
      <c r="G38" s="123">
        <v>17.71935508</v>
      </c>
      <c r="H38" s="123">
        <v>192.98546862000001</v>
      </c>
      <c r="I38" s="123">
        <v>1603.8729825800001</v>
      </c>
      <c r="J38" s="123">
        <v>127.95963758000001</v>
      </c>
      <c r="K38" s="123">
        <v>11.702835370000001</v>
      </c>
      <c r="L38" s="123">
        <v>2.2875641400000002</v>
      </c>
      <c r="M38" s="173" t="s">
        <v>189</v>
      </c>
      <c r="N38" s="123">
        <v>190.52716126999999</v>
      </c>
      <c r="O38" s="123">
        <v>125.44459028999999</v>
      </c>
      <c r="P38" s="123">
        <v>10.870948950000001</v>
      </c>
      <c r="Q38" s="123">
        <v>0.69848847000000003</v>
      </c>
      <c r="R38" s="123">
        <v>15.68114072</v>
      </c>
      <c r="S38" s="123">
        <v>1.0436E-4</v>
      </c>
      <c r="T38" s="123">
        <v>1.19323991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5">
        <v>41395</v>
      </c>
      <c r="B39" s="123">
        <v>8859.1477621699996</v>
      </c>
      <c r="C39" s="123">
        <v>839.28332037999996</v>
      </c>
      <c r="D39" s="123">
        <v>1.23271986</v>
      </c>
      <c r="E39" s="123">
        <v>5420.3210794200004</v>
      </c>
      <c r="F39" s="123">
        <v>314.08273357000002</v>
      </c>
      <c r="G39" s="123">
        <v>21.399236890000001</v>
      </c>
      <c r="H39" s="123">
        <v>194.32308638999999</v>
      </c>
      <c r="I39" s="123">
        <v>1574.5467358400001</v>
      </c>
      <c r="J39" s="123">
        <v>125.97168727</v>
      </c>
      <c r="K39" s="123">
        <v>13.51367355</v>
      </c>
      <c r="L39" s="123">
        <v>2.2569593700000001</v>
      </c>
      <c r="M39" s="173" t="s">
        <v>189</v>
      </c>
      <c r="N39" s="123">
        <v>202.35196099000001</v>
      </c>
      <c r="O39" s="123">
        <v>120.20234017</v>
      </c>
      <c r="P39" s="123">
        <v>11.30980609</v>
      </c>
      <c r="Q39" s="123">
        <v>1.17954625</v>
      </c>
      <c r="R39" s="123">
        <v>16.323311619999998</v>
      </c>
      <c r="S39" s="123">
        <v>2.7415E-3</v>
      </c>
      <c r="T39" s="123">
        <v>0.84682301000000004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5">
        <v>41426</v>
      </c>
      <c r="B40" s="123">
        <v>8793.72343800001</v>
      </c>
      <c r="C40" s="123">
        <v>881.98918560000004</v>
      </c>
      <c r="D40" s="123">
        <v>1.16743916</v>
      </c>
      <c r="E40" s="123">
        <v>5317.4308209299998</v>
      </c>
      <c r="F40" s="123">
        <v>303.81976528000001</v>
      </c>
      <c r="G40" s="123">
        <v>20.513784350000002</v>
      </c>
      <c r="H40" s="123">
        <v>197.32355820000001</v>
      </c>
      <c r="I40" s="123">
        <v>1568.8552566799999</v>
      </c>
      <c r="J40" s="123">
        <v>134.34985952</v>
      </c>
      <c r="K40" s="123">
        <v>13.40139639</v>
      </c>
      <c r="L40" s="123">
        <v>2.4649380600000002</v>
      </c>
      <c r="M40" s="173" t="s">
        <v>189</v>
      </c>
      <c r="N40" s="123">
        <v>202.73421342</v>
      </c>
      <c r="O40" s="123">
        <v>119.00263294</v>
      </c>
      <c r="P40" s="123">
        <v>10.768500680000001</v>
      </c>
      <c r="Q40" s="123">
        <v>2.5954413999999999</v>
      </c>
      <c r="R40" s="123">
        <v>16.391808869999998</v>
      </c>
      <c r="S40" s="123">
        <v>7.09861E-3</v>
      </c>
      <c r="T40" s="123">
        <v>0.90773791000000004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5">
        <v>41456</v>
      </c>
      <c r="B41" s="123">
        <v>8525.6755841600007</v>
      </c>
      <c r="C41" s="123">
        <v>841.53059858999995</v>
      </c>
      <c r="D41" s="123">
        <v>0.83831204999999998</v>
      </c>
      <c r="E41" s="123">
        <v>5138.4065326299997</v>
      </c>
      <c r="F41" s="123">
        <v>313.52497708999999</v>
      </c>
      <c r="G41" s="123">
        <v>17.48642963</v>
      </c>
      <c r="H41" s="123">
        <v>205.01108596</v>
      </c>
      <c r="I41" s="123">
        <v>1510.6479373</v>
      </c>
      <c r="J41" s="123">
        <v>134.52157431000001</v>
      </c>
      <c r="K41" s="123">
        <v>12.55496288</v>
      </c>
      <c r="L41" s="123">
        <v>2.2545114700000002</v>
      </c>
      <c r="M41" s="173" t="s">
        <v>189</v>
      </c>
      <c r="N41" s="123">
        <v>200.14057292999999</v>
      </c>
      <c r="O41" s="123">
        <v>118.51535871999999</v>
      </c>
      <c r="P41" s="123">
        <v>10.230945439999999</v>
      </c>
      <c r="Q41" s="123">
        <v>2.7853491400000001</v>
      </c>
      <c r="R41" s="123">
        <v>16.348672700000002</v>
      </c>
      <c r="S41" s="123">
        <v>5.389157E-2</v>
      </c>
      <c r="T41" s="123">
        <v>0.82387175000000001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5">
        <v>41487</v>
      </c>
      <c r="B42" s="123">
        <v>8511.6140568800001</v>
      </c>
      <c r="C42" s="123">
        <v>807.18147420000003</v>
      </c>
      <c r="D42" s="123">
        <v>0.87224668000000005</v>
      </c>
      <c r="E42" s="123">
        <v>5128.53642003</v>
      </c>
      <c r="F42" s="123">
        <v>319.57534735000002</v>
      </c>
      <c r="G42" s="123">
        <v>19.03671533</v>
      </c>
      <c r="H42" s="123">
        <v>216.73467385999999</v>
      </c>
      <c r="I42" s="123">
        <v>1489.0749495600001</v>
      </c>
      <c r="J42" s="123">
        <v>166.79518249</v>
      </c>
      <c r="K42" s="123">
        <v>11.29002502</v>
      </c>
      <c r="L42" s="123">
        <v>2.3926054400000001</v>
      </c>
      <c r="M42" s="173" t="s">
        <v>189</v>
      </c>
      <c r="N42" s="123">
        <v>200.32767931999999</v>
      </c>
      <c r="O42" s="123">
        <v>119.64337612</v>
      </c>
      <c r="P42" s="123">
        <v>9.6552155899999992</v>
      </c>
      <c r="Q42" s="123">
        <v>3.3036538200000001</v>
      </c>
      <c r="R42" s="123">
        <v>16.231043530000001</v>
      </c>
      <c r="S42" s="123">
        <v>6.5549220000000005E-2</v>
      </c>
      <c r="T42" s="123">
        <v>0.89789931999999995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5">
        <v>41518</v>
      </c>
      <c r="B43" s="123">
        <v>8390.1296868600002</v>
      </c>
      <c r="C43" s="123">
        <v>768.92488906999995</v>
      </c>
      <c r="D43" s="123">
        <v>0.85533802000000003</v>
      </c>
      <c r="E43" s="123">
        <v>4941.6177616300001</v>
      </c>
      <c r="F43" s="123">
        <v>318.60304830000001</v>
      </c>
      <c r="G43" s="123">
        <v>19.844088289999998</v>
      </c>
      <c r="H43" s="123">
        <v>206.80764542</v>
      </c>
      <c r="I43" s="123">
        <v>1589.1720309299999</v>
      </c>
      <c r="J43" s="123">
        <v>182.20830749999999</v>
      </c>
      <c r="K43" s="123">
        <v>10.637868409999999</v>
      </c>
      <c r="L43" s="123">
        <v>2.5442926799999999</v>
      </c>
      <c r="M43" s="173" t="s">
        <v>189</v>
      </c>
      <c r="N43" s="123">
        <v>198.88392956999999</v>
      </c>
      <c r="O43" s="123">
        <v>119.60098807999999</v>
      </c>
      <c r="P43" s="123">
        <v>9.7312982300000002</v>
      </c>
      <c r="Q43" s="123">
        <v>2.4324421799999998</v>
      </c>
      <c r="R43" s="123">
        <v>17.218965449999999</v>
      </c>
      <c r="S43" s="123">
        <v>4.5465480000000003E-2</v>
      </c>
      <c r="T43" s="123">
        <v>1.0013276200000001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5">
        <v>41548</v>
      </c>
      <c r="B44" s="123">
        <v>8517.7373368400004</v>
      </c>
      <c r="C44" s="123">
        <v>718.50693726999998</v>
      </c>
      <c r="D44" s="123">
        <v>0.86496434</v>
      </c>
      <c r="E44" s="123">
        <v>5410.5485797299998</v>
      </c>
      <c r="F44" s="123">
        <v>66.905557790000003</v>
      </c>
      <c r="G44" s="123">
        <v>17.444870080000001</v>
      </c>
      <c r="H44" s="123">
        <v>199.35404323</v>
      </c>
      <c r="I44" s="123">
        <v>1592.6060153400001</v>
      </c>
      <c r="J44" s="123">
        <v>180.65823040000001</v>
      </c>
      <c r="K44" s="123">
        <v>10.7327523</v>
      </c>
      <c r="L44" s="123">
        <v>2.8310807800000002</v>
      </c>
      <c r="M44" s="173" t="s">
        <v>189</v>
      </c>
      <c r="N44" s="123">
        <v>199.04550945</v>
      </c>
      <c r="O44" s="123">
        <v>87.802692739999998</v>
      </c>
      <c r="P44" s="123">
        <v>10.01161546</v>
      </c>
      <c r="Q44" s="123">
        <v>2.33053424</v>
      </c>
      <c r="R44" s="123">
        <v>16.81347534</v>
      </c>
      <c r="S44" s="123">
        <v>2.2899280000000001E-2</v>
      </c>
      <c r="T44" s="123">
        <v>1.25757907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5">
        <v>41579</v>
      </c>
      <c r="B45" s="123">
        <v>8571.2643671299993</v>
      </c>
      <c r="C45" s="123">
        <v>709.03019688999996</v>
      </c>
      <c r="D45" s="123">
        <v>0.83284457000000001</v>
      </c>
      <c r="E45" s="123">
        <v>5463.2074013399997</v>
      </c>
      <c r="F45" s="123">
        <v>57.985380409999998</v>
      </c>
      <c r="G45" s="123">
        <v>17.231646770000001</v>
      </c>
      <c r="H45" s="123">
        <v>188.16027531</v>
      </c>
      <c r="I45" s="123">
        <v>1685.7961858599999</v>
      </c>
      <c r="J45" s="123">
        <v>140.86369381</v>
      </c>
      <c r="K45" s="123">
        <v>10.60540469</v>
      </c>
      <c r="L45" s="123">
        <v>2.7811490999999999</v>
      </c>
      <c r="M45" s="173" t="s">
        <v>189</v>
      </c>
      <c r="N45" s="123">
        <v>198.62929296999999</v>
      </c>
      <c r="O45" s="123">
        <v>66.151691819999996</v>
      </c>
      <c r="P45" s="123">
        <v>10.117139509999999</v>
      </c>
      <c r="Q45" s="123">
        <v>2.1923850800000002</v>
      </c>
      <c r="R45" s="123">
        <v>16.526275290000001</v>
      </c>
      <c r="S45" s="123">
        <v>1.4375860000000001E-2</v>
      </c>
      <c r="T45" s="123">
        <v>1.13902785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5">
        <v>41609</v>
      </c>
      <c r="B46" s="123">
        <v>8856.7295244399993</v>
      </c>
      <c r="C46" s="123">
        <v>797.79622203999998</v>
      </c>
      <c r="D46" s="123">
        <v>0.83522668</v>
      </c>
      <c r="E46" s="123">
        <v>5458.8573655500004</v>
      </c>
      <c r="F46" s="123">
        <v>55.328588289999999</v>
      </c>
      <c r="G46" s="123">
        <v>14.42400252</v>
      </c>
      <c r="H46" s="123">
        <v>183.15845031000001</v>
      </c>
      <c r="I46" s="123">
        <v>1903.5269696099999</v>
      </c>
      <c r="J46" s="123">
        <v>140.26104143000001</v>
      </c>
      <c r="K46" s="123">
        <v>13.100607800000001</v>
      </c>
      <c r="L46" s="123">
        <v>2.80919645</v>
      </c>
      <c r="M46" s="173" t="s">
        <v>189</v>
      </c>
      <c r="N46" s="123">
        <v>198.28024277</v>
      </c>
      <c r="O46" s="123">
        <v>68.577553690000002</v>
      </c>
      <c r="P46" s="123">
        <v>9.8644722300000005</v>
      </c>
      <c r="Q46" s="123">
        <v>2.2529500100000002</v>
      </c>
      <c r="R46" s="123">
        <v>6.50870456</v>
      </c>
      <c r="S46" s="123">
        <v>1.1135279999999999E-2</v>
      </c>
      <c r="T46" s="123">
        <v>1.13679522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5">
        <v>41640</v>
      </c>
      <c r="B47" s="123">
        <v>8457.3655374600003</v>
      </c>
      <c r="C47" s="123">
        <v>790.81372076000002</v>
      </c>
      <c r="D47" s="123">
        <v>0.83035232999999997</v>
      </c>
      <c r="E47" s="123">
        <v>5295.2176473</v>
      </c>
      <c r="F47" s="123">
        <v>32.585929720000003</v>
      </c>
      <c r="G47" s="123">
        <v>14.152268749999999</v>
      </c>
      <c r="H47" s="123">
        <v>184.65437677</v>
      </c>
      <c r="I47" s="123">
        <v>1687.2793707799999</v>
      </c>
      <c r="J47" s="123">
        <v>147.87237898000001</v>
      </c>
      <c r="K47" s="123">
        <v>13.55942295</v>
      </c>
      <c r="L47" s="123">
        <v>2.8394132500000002</v>
      </c>
      <c r="M47" s="173" t="s">
        <v>189</v>
      </c>
      <c r="N47" s="123">
        <v>198.83445348999999</v>
      </c>
      <c r="O47" s="123">
        <v>69.280819980000004</v>
      </c>
      <c r="P47" s="123">
        <v>10.058178590000001</v>
      </c>
      <c r="Q47" s="123">
        <v>1.9366838099999999</v>
      </c>
      <c r="R47" s="123">
        <v>6.24182769</v>
      </c>
      <c r="S47" s="123">
        <v>7.2495499999999996E-3</v>
      </c>
      <c r="T47" s="123">
        <v>1.2014427599999999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5">
        <v>41671</v>
      </c>
      <c r="B48" s="123">
        <v>9896.4460373000002</v>
      </c>
      <c r="C48" s="123">
        <v>883.14101826000001</v>
      </c>
      <c r="D48" s="123">
        <v>1.09890877</v>
      </c>
      <c r="E48" s="123">
        <v>6355.0923220200002</v>
      </c>
      <c r="F48" s="123">
        <v>20.43893344</v>
      </c>
      <c r="G48" s="123">
        <v>15.3078044</v>
      </c>
      <c r="H48" s="123">
        <v>264.30950430000001</v>
      </c>
      <c r="I48" s="123">
        <v>1882.3371094500001</v>
      </c>
      <c r="J48" s="123">
        <v>113.12195975</v>
      </c>
      <c r="K48" s="123">
        <v>13.04167736</v>
      </c>
      <c r="L48" s="123">
        <v>3.3090727700000002</v>
      </c>
      <c r="M48" s="173" t="s">
        <v>189</v>
      </c>
      <c r="N48" s="123">
        <v>247.20940098</v>
      </c>
      <c r="O48" s="123">
        <v>84.071874390000005</v>
      </c>
      <c r="P48" s="123">
        <v>3.8540942899999999</v>
      </c>
      <c r="Q48" s="123">
        <v>1.7405379299999999</v>
      </c>
      <c r="R48" s="123">
        <v>7.2931555499999998</v>
      </c>
      <c r="S48" s="123">
        <v>2.0560999999999999E-3</v>
      </c>
      <c r="T48" s="123">
        <v>1.0766075399999999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5">
        <v>41699</v>
      </c>
      <c r="B49" s="123">
        <v>10346.874704620001</v>
      </c>
      <c r="C49" s="123">
        <v>912.79959647999999</v>
      </c>
      <c r="D49" s="123">
        <v>1.0960416799999999</v>
      </c>
      <c r="E49" s="123">
        <v>6719.2016645100002</v>
      </c>
      <c r="F49" s="123">
        <v>5.3790593299999996</v>
      </c>
      <c r="G49" s="123">
        <v>12.26535559</v>
      </c>
      <c r="H49" s="123">
        <v>268.79985016000001</v>
      </c>
      <c r="I49" s="123">
        <v>1952.4011402900001</v>
      </c>
      <c r="J49" s="123">
        <v>111.02272549</v>
      </c>
      <c r="K49" s="123">
        <v>13.45486075</v>
      </c>
      <c r="L49" s="123">
        <v>3.43643974</v>
      </c>
      <c r="M49" s="173" t="s">
        <v>189</v>
      </c>
      <c r="N49" s="123">
        <v>268.31534599000003</v>
      </c>
      <c r="O49" s="123">
        <v>65.031647390000003</v>
      </c>
      <c r="P49" s="123">
        <v>3.84176334</v>
      </c>
      <c r="Q49" s="123">
        <v>1.46930238</v>
      </c>
      <c r="R49" s="123">
        <v>7.0981631399999996</v>
      </c>
      <c r="S49" s="123">
        <v>9.6635100000000002E-3</v>
      </c>
      <c r="T49" s="123">
        <v>1.2520848499999999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5">
        <v>41730</v>
      </c>
      <c r="B50" s="123">
        <v>10352.847314090001</v>
      </c>
      <c r="C50" s="123">
        <v>956.58172535999995</v>
      </c>
      <c r="D50" s="123">
        <v>1.09789359</v>
      </c>
      <c r="E50" s="123">
        <v>6692.1493341799996</v>
      </c>
      <c r="F50" s="123">
        <v>0.39028394999999999</v>
      </c>
      <c r="G50" s="123">
        <v>11.7791408</v>
      </c>
      <c r="H50" s="123">
        <v>275.14060365</v>
      </c>
      <c r="I50" s="123">
        <v>1929.13445434</v>
      </c>
      <c r="J50" s="123">
        <v>110.18965951</v>
      </c>
      <c r="K50" s="123">
        <v>13.396345670000001</v>
      </c>
      <c r="L50" s="123">
        <v>3.4745850800000002</v>
      </c>
      <c r="M50" s="173" t="s">
        <v>189</v>
      </c>
      <c r="N50" s="123">
        <v>278.20090431</v>
      </c>
      <c r="O50" s="123">
        <v>66.93932599</v>
      </c>
      <c r="P50" s="123">
        <v>4.3866420799999997</v>
      </c>
      <c r="Q50" s="123">
        <v>1.8911158100000001</v>
      </c>
      <c r="R50" s="123">
        <v>7.1686934300000003</v>
      </c>
      <c r="S50" s="123">
        <v>1.0232750000000001E-2</v>
      </c>
      <c r="T50" s="123">
        <v>0.91637358999999996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5">
        <v>41760</v>
      </c>
      <c r="B51" s="123">
        <v>10655.66301826</v>
      </c>
      <c r="C51" s="123">
        <v>999.39198708000004</v>
      </c>
      <c r="D51" s="123">
        <v>1.45245281</v>
      </c>
      <c r="E51" s="123">
        <v>6916.4635275299997</v>
      </c>
      <c r="F51" s="123">
        <v>1.1091382000000001</v>
      </c>
      <c r="G51" s="123">
        <v>12.33901399</v>
      </c>
      <c r="H51" s="123">
        <v>275.28732675999998</v>
      </c>
      <c r="I51" s="123">
        <v>1963.02822126</v>
      </c>
      <c r="J51" s="123">
        <v>111.76257077</v>
      </c>
      <c r="K51" s="123">
        <v>13.24797994</v>
      </c>
      <c r="L51" s="123">
        <v>3.4840845900000001</v>
      </c>
      <c r="M51" s="173" t="s">
        <v>189</v>
      </c>
      <c r="N51" s="123">
        <v>275.47959409999999</v>
      </c>
      <c r="O51" s="123">
        <v>68.561584679999996</v>
      </c>
      <c r="P51" s="123">
        <v>4.3637524000000001</v>
      </c>
      <c r="Q51" s="123">
        <v>1.6238717499999999</v>
      </c>
      <c r="R51" s="123">
        <v>7.2317588700000002</v>
      </c>
      <c r="S51" s="123">
        <v>1.196651E-2</v>
      </c>
      <c r="T51" s="123">
        <v>0.82418701999999999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5">
        <v>41791</v>
      </c>
      <c r="B52" s="123">
        <v>10437.61491875</v>
      </c>
      <c r="C52" s="123">
        <v>983.95987855999999</v>
      </c>
      <c r="D52" s="123">
        <v>1.8950970600000001</v>
      </c>
      <c r="E52" s="123">
        <v>6870.0042096799998</v>
      </c>
      <c r="F52" s="123">
        <v>0.39623319000000001</v>
      </c>
      <c r="G52" s="123">
        <v>7.43909894</v>
      </c>
      <c r="H52" s="123">
        <v>266.70414254999997</v>
      </c>
      <c r="I52" s="123">
        <v>1858.6253707400001</v>
      </c>
      <c r="J52" s="123">
        <v>76.918630440000001</v>
      </c>
      <c r="K52" s="123">
        <v>12.853311120000001</v>
      </c>
      <c r="L52" s="123">
        <v>3.5573854699999998</v>
      </c>
      <c r="M52" s="173" t="s">
        <v>189</v>
      </c>
      <c r="N52" s="123">
        <v>275.84885604999999</v>
      </c>
      <c r="O52" s="123">
        <v>67.04035039</v>
      </c>
      <c r="P52" s="123">
        <v>3.13611583</v>
      </c>
      <c r="Q52" s="123">
        <v>1.5979142900000001</v>
      </c>
      <c r="R52" s="123">
        <v>6.6535320100000002</v>
      </c>
      <c r="S52" s="123">
        <v>2.4000000000000001E-5</v>
      </c>
      <c r="T52" s="123">
        <v>0.98476843000000003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5">
        <v>41821</v>
      </c>
      <c r="B53" s="123">
        <v>10479.37698744</v>
      </c>
      <c r="C53" s="123">
        <v>951.17198686999996</v>
      </c>
      <c r="D53" s="123">
        <v>1.28687467</v>
      </c>
      <c r="E53" s="123">
        <v>6935.6518348500003</v>
      </c>
      <c r="F53" s="123">
        <v>0.45355872000000003</v>
      </c>
      <c r="G53" s="123">
        <v>8.30320371</v>
      </c>
      <c r="H53" s="123">
        <v>268.02412473999999</v>
      </c>
      <c r="I53" s="123">
        <v>1928.1402628799999</v>
      </c>
      <c r="J53" s="123">
        <v>63.352334370000001</v>
      </c>
      <c r="K53" s="123">
        <v>9.90121757</v>
      </c>
      <c r="L53" s="123">
        <v>3.6581830599999998</v>
      </c>
      <c r="M53" s="173" t="s">
        <v>189</v>
      </c>
      <c r="N53" s="123">
        <v>287.90973235000001</v>
      </c>
      <c r="O53" s="123">
        <v>10.19380733</v>
      </c>
      <c r="P53" s="123">
        <v>2.8288099</v>
      </c>
      <c r="Q53" s="123">
        <v>1.5679801099999999</v>
      </c>
      <c r="R53" s="123">
        <v>6.0519416000000001</v>
      </c>
      <c r="S53" s="123">
        <v>0</v>
      </c>
      <c r="T53" s="123">
        <v>0.88113470999999999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5">
        <v>41852</v>
      </c>
      <c r="B54" s="123">
        <v>11480.539011360001</v>
      </c>
      <c r="C54" s="123">
        <v>883.39978069999995</v>
      </c>
      <c r="D54" s="123">
        <v>2.16557471</v>
      </c>
      <c r="E54" s="123">
        <v>7667.4510190299998</v>
      </c>
      <c r="F54" s="123">
        <v>0.42041690999999998</v>
      </c>
      <c r="G54" s="123">
        <v>7.4481186199999998</v>
      </c>
      <c r="H54" s="123">
        <v>273.35753097000003</v>
      </c>
      <c r="I54" s="123">
        <v>2116.9879973000002</v>
      </c>
      <c r="J54" s="123">
        <v>157.90005712000001</v>
      </c>
      <c r="K54" s="123">
        <v>30.52790078</v>
      </c>
      <c r="L54" s="123">
        <v>4.0185246399999999</v>
      </c>
      <c r="M54" s="173" t="s">
        <v>189</v>
      </c>
      <c r="N54" s="123">
        <v>318.85922582000001</v>
      </c>
      <c r="O54" s="123">
        <v>10.124117549999999</v>
      </c>
      <c r="P54" s="123">
        <v>3.3300566699999998</v>
      </c>
      <c r="Q54" s="123">
        <v>0.38305690999999997</v>
      </c>
      <c r="R54" s="123">
        <v>3.33501125</v>
      </c>
      <c r="S54" s="123">
        <v>0</v>
      </c>
      <c r="T54" s="123">
        <v>0.83062237999999999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5">
        <v>41883</v>
      </c>
      <c r="B55" s="123">
        <v>10971.010508150001</v>
      </c>
      <c r="C55" s="123">
        <v>848.32637152999996</v>
      </c>
      <c r="D55" s="123">
        <v>1.7921862399999999</v>
      </c>
      <c r="E55" s="123">
        <v>7382.6050913400004</v>
      </c>
      <c r="F55" s="123">
        <v>0.36390713000000002</v>
      </c>
      <c r="G55" s="123">
        <v>8.44107421</v>
      </c>
      <c r="H55" s="123">
        <v>271.18197154000001</v>
      </c>
      <c r="I55" s="123">
        <v>2035.02309287</v>
      </c>
      <c r="J55" s="123">
        <v>80.458663689999995</v>
      </c>
      <c r="K55" s="123">
        <v>29.91079899</v>
      </c>
      <c r="L55" s="123">
        <v>3.94652</v>
      </c>
      <c r="M55" s="173" t="s">
        <v>189</v>
      </c>
      <c r="N55" s="123">
        <v>290.15292959999999</v>
      </c>
      <c r="O55" s="123">
        <v>10.001997100000001</v>
      </c>
      <c r="P55" s="123">
        <v>4.3341096400000003</v>
      </c>
      <c r="Q55" s="123">
        <v>0.24006875</v>
      </c>
      <c r="R55" s="123">
        <v>3.1279210000000002</v>
      </c>
      <c r="S55" s="123">
        <v>0</v>
      </c>
      <c r="T55" s="123">
        <v>1.10380452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5">
        <v>41913</v>
      </c>
      <c r="B56" s="123">
        <v>10899.135749880001</v>
      </c>
      <c r="C56" s="123">
        <v>804.89077740000005</v>
      </c>
      <c r="D56" s="123">
        <v>1.89211705</v>
      </c>
      <c r="E56" s="123">
        <v>7254.4037623100003</v>
      </c>
      <c r="F56" s="123">
        <v>0.36143980999999997</v>
      </c>
      <c r="G56" s="123">
        <v>8.2616835000000002</v>
      </c>
      <c r="H56" s="123">
        <v>273.31655889000001</v>
      </c>
      <c r="I56" s="123">
        <v>2137.6554388599998</v>
      </c>
      <c r="J56" s="123">
        <v>74.650977800000007</v>
      </c>
      <c r="K56" s="123">
        <v>32.54657984</v>
      </c>
      <c r="L56" s="123">
        <v>3.9046512899999999</v>
      </c>
      <c r="M56" s="173" t="s">
        <v>189</v>
      </c>
      <c r="N56" s="123">
        <v>289.81109928000001</v>
      </c>
      <c r="O56" s="123">
        <v>8.8186947700000005</v>
      </c>
      <c r="P56" s="123">
        <v>4.0427633900000002</v>
      </c>
      <c r="Q56" s="123">
        <v>9.0779899999999997E-2</v>
      </c>
      <c r="R56" s="123">
        <v>2.9619528399999999</v>
      </c>
      <c r="S56" s="123">
        <v>1.1547409999999999E-2</v>
      </c>
      <c r="T56" s="123">
        <v>1.5149255399999999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5">
        <v>41944</v>
      </c>
      <c r="B57" s="123">
        <v>12245.52657428</v>
      </c>
      <c r="C57" s="123">
        <v>750.85085529000003</v>
      </c>
      <c r="D57" s="123">
        <v>2.0306895699999998</v>
      </c>
      <c r="E57" s="123">
        <v>8354.4687553700005</v>
      </c>
      <c r="F57" s="123">
        <v>6.4785386100000002</v>
      </c>
      <c r="G57" s="123">
        <v>8.6650317799999996</v>
      </c>
      <c r="H57" s="123">
        <v>277.85543042</v>
      </c>
      <c r="I57" s="123">
        <v>2377.3400830199998</v>
      </c>
      <c r="J57" s="123">
        <v>77.240434260000001</v>
      </c>
      <c r="K57" s="123">
        <v>32.862224929999996</v>
      </c>
      <c r="L57" s="123">
        <v>4.3578538800000004</v>
      </c>
      <c r="M57" s="173" t="s">
        <v>189</v>
      </c>
      <c r="N57" s="123">
        <v>333.72805496000001</v>
      </c>
      <c r="O57" s="123">
        <v>9.3832009099999993</v>
      </c>
      <c r="P57" s="123">
        <v>4.7051355199999998</v>
      </c>
      <c r="Q57" s="123">
        <v>0.37003220999999997</v>
      </c>
      <c r="R57" s="123">
        <v>3.59704077</v>
      </c>
      <c r="S57" s="123">
        <v>0</v>
      </c>
      <c r="T57" s="123">
        <v>1.59321278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5">
        <v>41974</v>
      </c>
      <c r="B58" s="123">
        <v>12877.954084000001</v>
      </c>
      <c r="C58" s="123">
        <v>833.44886030999999</v>
      </c>
      <c r="D58" s="123">
        <v>2.5348687600000002</v>
      </c>
      <c r="E58" s="123">
        <v>8714.8811017099997</v>
      </c>
      <c r="F58" s="123">
        <v>5.7539130399999996</v>
      </c>
      <c r="G58" s="123">
        <v>6.9728098899999997</v>
      </c>
      <c r="H58" s="123">
        <v>220.14882882000001</v>
      </c>
      <c r="I58" s="123">
        <v>2597.0844908499998</v>
      </c>
      <c r="J58" s="123">
        <v>92.091204790000006</v>
      </c>
      <c r="K58" s="123">
        <v>35.457114590000003</v>
      </c>
      <c r="L58" s="123">
        <v>4.6987552900000003</v>
      </c>
      <c r="M58" s="173" t="s">
        <v>189</v>
      </c>
      <c r="N58" s="123">
        <v>342.98896035000001</v>
      </c>
      <c r="O58" s="123">
        <v>11.16998031</v>
      </c>
      <c r="P58" s="123">
        <v>5.1297645699999999</v>
      </c>
      <c r="Q58" s="123">
        <v>0.34652959</v>
      </c>
      <c r="R58" s="123">
        <v>3.5515073400000001</v>
      </c>
      <c r="S58" s="123">
        <v>0</v>
      </c>
      <c r="T58" s="123">
        <v>1.69539379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5">
        <v>42005</v>
      </c>
      <c r="B59" s="123">
        <v>12876.65168515</v>
      </c>
      <c r="C59" s="123">
        <v>784.64370625000004</v>
      </c>
      <c r="D59" s="123">
        <v>2.5741489400000002</v>
      </c>
      <c r="E59" s="123">
        <v>8818.34490783</v>
      </c>
      <c r="F59" s="123">
        <v>16.31989407</v>
      </c>
      <c r="G59" s="123">
        <v>7.3270063399999996</v>
      </c>
      <c r="H59" s="123">
        <v>149.86995263</v>
      </c>
      <c r="I59" s="123">
        <v>2591.75879562</v>
      </c>
      <c r="J59" s="123">
        <v>89.160410909999996</v>
      </c>
      <c r="K59" s="123">
        <v>38.236584610000001</v>
      </c>
      <c r="L59" s="123">
        <v>4.6492331800000004</v>
      </c>
      <c r="M59" s="173" t="s">
        <v>189</v>
      </c>
      <c r="N59" s="123">
        <v>350.67807171999999</v>
      </c>
      <c r="O59" s="123">
        <v>12.620863930000001</v>
      </c>
      <c r="P59" s="123">
        <v>5.4571487899999997</v>
      </c>
      <c r="Q59" s="123">
        <v>3.6076209999999997E-2</v>
      </c>
      <c r="R59" s="123">
        <v>3.5570796200000001</v>
      </c>
      <c r="S59" s="123">
        <v>0</v>
      </c>
      <c r="T59" s="123">
        <v>1.4178044999999999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5">
        <v>42036</v>
      </c>
      <c r="B60" s="123">
        <v>19539.18520339</v>
      </c>
      <c r="C60" s="123">
        <v>831.39830625000002</v>
      </c>
      <c r="D60" s="123">
        <v>3.4515015500000001</v>
      </c>
      <c r="E60" s="123">
        <v>14330.88631018</v>
      </c>
      <c r="F60" s="123">
        <v>27.137186880000002</v>
      </c>
      <c r="G60" s="123">
        <v>5.9184302000000004</v>
      </c>
      <c r="H60" s="123">
        <v>173.85079188</v>
      </c>
      <c r="I60" s="123">
        <v>3418.7549608300001</v>
      </c>
      <c r="J60" s="123">
        <v>90.515156250000004</v>
      </c>
      <c r="K60" s="123">
        <v>49.538562749999997</v>
      </c>
      <c r="L60" s="123">
        <v>7.3516046499999996</v>
      </c>
      <c r="M60" s="173" t="s">
        <v>189</v>
      </c>
      <c r="N60" s="123">
        <v>579.04069349999997</v>
      </c>
      <c r="O60" s="123">
        <v>10.357232140000001</v>
      </c>
      <c r="P60" s="123">
        <v>5.5476074799999999</v>
      </c>
      <c r="Q60" s="123">
        <v>0.11016939000000001</v>
      </c>
      <c r="R60" s="123">
        <v>3.9768458500000001</v>
      </c>
      <c r="S60" s="123">
        <v>0</v>
      </c>
      <c r="T60" s="123">
        <v>1.34984361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5">
        <v>42064</v>
      </c>
      <c r="B61" s="123">
        <v>16826.956887640001</v>
      </c>
      <c r="C61" s="123">
        <v>848.60284611999998</v>
      </c>
      <c r="D61" s="123">
        <v>2.2643673799999999</v>
      </c>
      <c r="E61" s="123">
        <v>12110.44442012</v>
      </c>
      <c r="F61" s="123">
        <v>26.737339800000001</v>
      </c>
      <c r="G61" s="123">
        <v>7.0260311900000003</v>
      </c>
      <c r="H61" s="123">
        <v>143.99925059</v>
      </c>
      <c r="I61" s="123">
        <v>3039.20885838</v>
      </c>
      <c r="J61" s="123">
        <v>82.455736709999996</v>
      </c>
      <c r="K61" s="123">
        <v>48.504442570000002</v>
      </c>
      <c r="L61" s="123">
        <v>6.3151609799999999</v>
      </c>
      <c r="M61" s="173" t="s">
        <v>189</v>
      </c>
      <c r="N61" s="123">
        <v>492.95642989999999</v>
      </c>
      <c r="O61" s="123">
        <v>9.85977587</v>
      </c>
      <c r="P61" s="123">
        <v>3.47204691</v>
      </c>
      <c r="Q61" s="123">
        <v>0.10263253</v>
      </c>
      <c r="R61" s="123">
        <v>3.3603002399999999</v>
      </c>
      <c r="S61" s="123">
        <v>1.6388500000000001E-3</v>
      </c>
      <c r="T61" s="123">
        <v>1.6456094999999999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5">
        <v>42095</v>
      </c>
      <c r="B62" s="123">
        <v>15296.22296933</v>
      </c>
      <c r="C62" s="123">
        <v>978.89881057000002</v>
      </c>
      <c r="D62" s="123">
        <v>2.0226526599999999</v>
      </c>
      <c r="E62" s="123">
        <v>10921.295972440001</v>
      </c>
      <c r="F62" s="123">
        <v>24.49137829</v>
      </c>
      <c r="G62" s="123">
        <v>6.6151622200000002</v>
      </c>
      <c r="H62" s="123">
        <v>139.66339823999999</v>
      </c>
      <c r="I62" s="123">
        <v>2648.5544411400001</v>
      </c>
      <c r="J62" s="123">
        <v>56.366045769999999</v>
      </c>
      <c r="K62" s="123">
        <v>50.034804680000001</v>
      </c>
      <c r="L62" s="123">
        <v>5.9869366399999997</v>
      </c>
      <c r="M62" s="173" t="s">
        <v>189</v>
      </c>
      <c r="N62" s="123">
        <v>444.82469710999999</v>
      </c>
      <c r="O62" s="123">
        <v>8.5889536999999994</v>
      </c>
      <c r="P62" s="123">
        <v>3.5212826599999998</v>
      </c>
      <c r="Q62" s="123">
        <v>0.10988729999999999</v>
      </c>
      <c r="R62" s="123">
        <v>3.7324140300000002</v>
      </c>
      <c r="S62" s="123">
        <v>6.9231999999999996E-4</v>
      </c>
      <c r="T62" s="123">
        <v>1.5154395599999999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5">
        <v>42125</v>
      </c>
      <c r="B63" s="123">
        <v>15293.926396270001</v>
      </c>
      <c r="C63" s="123">
        <v>1179.8369604300001</v>
      </c>
      <c r="D63" s="123">
        <v>2.0144633000000001</v>
      </c>
      <c r="E63" s="123">
        <v>10765.84673356</v>
      </c>
      <c r="F63" s="123">
        <v>19.62127104</v>
      </c>
      <c r="G63" s="123">
        <v>6.58300792</v>
      </c>
      <c r="H63" s="123">
        <v>111.00965804000001</v>
      </c>
      <c r="I63" s="123">
        <v>2588.9099795299999</v>
      </c>
      <c r="J63" s="123">
        <v>77.037575489999995</v>
      </c>
      <c r="K63" s="123">
        <v>49.749664750000001</v>
      </c>
      <c r="L63" s="123">
        <v>6.5403986099999996</v>
      </c>
      <c r="M63" s="173" t="s">
        <v>189</v>
      </c>
      <c r="N63" s="123">
        <v>444.93785753999998</v>
      </c>
      <c r="O63" s="123">
        <v>8.7103610499999995</v>
      </c>
      <c r="P63" s="123">
        <v>10.55826091</v>
      </c>
      <c r="Q63" s="123">
        <v>0.11136263</v>
      </c>
      <c r="R63" s="123">
        <v>21.74866755</v>
      </c>
      <c r="S63" s="123">
        <v>0</v>
      </c>
      <c r="T63" s="123">
        <v>0.71017392000000001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5">
        <v>42156</v>
      </c>
      <c r="B64" s="123">
        <v>15256.681456120001</v>
      </c>
      <c r="C64" s="123">
        <v>1206.0950934800001</v>
      </c>
      <c r="D64" s="123">
        <v>2.2421271300000001</v>
      </c>
      <c r="E64" s="123">
        <v>10747.087699899999</v>
      </c>
      <c r="F64" s="123">
        <v>18.054249120000001</v>
      </c>
      <c r="G64" s="123">
        <v>5.9774376599999997</v>
      </c>
      <c r="H64" s="123">
        <v>125.63713092</v>
      </c>
      <c r="I64" s="123">
        <v>2555.0971382600001</v>
      </c>
      <c r="J64" s="123">
        <v>55.571369740000002</v>
      </c>
      <c r="K64" s="123">
        <v>51.588335139999998</v>
      </c>
      <c r="L64" s="123">
        <v>1.4112262099999999</v>
      </c>
      <c r="M64" s="173" t="s">
        <v>189</v>
      </c>
      <c r="N64" s="123">
        <v>438.92612423000003</v>
      </c>
      <c r="O64" s="123">
        <v>14.688638920000001</v>
      </c>
      <c r="P64" s="123">
        <v>10.703217410000001</v>
      </c>
      <c r="Q64" s="123">
        <v>0.86981589999999998</v>
      </c>
      <c r="R64" s="123">
        <v>22.029183809999999</v>
      </c>
      <c r="S64" s="123">
        <v>0</v>
      </c>
      <c r="T64" s="123">
        <v>0.70266828999999997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5">
        <v>42186</v>
      </c>
      <c r="B65" s="123">
        <v>15429.35930441</v>
      </c>
      <c r="C65" s="123">
        <v>1182.1519820799999</v>
      </c>
      <c r="D65" s="123">
        <v>1.9904339900000001</v>
      </c>
      <c r="E65" s="123">
        <v>10898.384300109999</v>
      </c>
      <c r="F65" s="123">
        <v>27.592754469999999</v>
      </c>
      <c r="G65" s="123">
        <v>6.2209719699999999</v>
      </c>
      <c r="H65" s="123">
        <v>147.32068713000001</v>
      </c>
      <c r="I65" s="123">
        <v>2575.3667846799999</v>
      </c>
      <c r="J65" s="123">
        <v>55.320125099999998</v>
      </c>
      <c r="K65" s="123">
        <v>51.905195820000003</v>
      </c>
      <c r="L65" s="123">
        <v>1.3500181200000001</v>
      </c>
      <c r="M65" s="173" t="s">
        <v>189</v>
      </c>
      <c r="N65" s="123">
        <v>451.56036259000001</v>
      </c>
      <c r="O65" s="123">
        <v>13.10172221</v>
      </c>
      <c r="P65" s="123">
        <v>10.82109391</v>
      </c>
      <c r="Q65" s="123">
        <v>1.9049698500000001</v>
      </c>
      <c r="R65" s="123">
        <v>3.7254049899999999</v>
      </c>
      <c r="S65" s="123">
        <v>0</v>
      </c>
      <c r="T65" s="123">
        <v>0.64249738999999995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5">
        <v>42217</v>
      </c>
      <c r="B66" s="123">
        <v>15158.89904516</v>
      </c>
      <c r="C66" s="123">
        <v>1169.7731261500001</v>
      </c>
      <c r="D66" s="123">
        <v>2.1089272800000001</v>
      </c>
      <c r="E66" s="123">
        <v>10756.268668410001</v>
      </c>
      <c r="F66" s="123">
        <v>33.156973839999999</v>
      </c>
      <c r="G66" s="123">
        <v>6.5138488900000002</v>
      </c>
      <c r="H66" s="123">
        <v>148.95352217000001</v>
      </c>
      <c r="I66" s="123">
        <v>2459.2617586000001</v>
      </c>
      <c r="J66" s="123">
        <v>54.232137129999998</v>
      </c>
      <c r="K66" s="123">
        <v>51.686432570000001</v>
      </c>
      <c r="L66" s="123">
        <v>1.3959148299999999</v>
      </c>
      <c r="M66" s="173" t="s">
        <v>189</v>
      </c>
      <c r="N66" s="123">
        <v>443.54791617000001</v>
      </c>
      <c r="O66" s="123">
        <v>15.14659866</v>
      </c>
      <c r="P66" s="123">
        <v>10.35633956</v>
      </c>
      <c r="Q66" s="123">
        <v>1.8928014</v>
      </c>
      <c r="R66" s="123">
        <v>3.90808986</v>
      </c>
      <c r="S66" s="123">
        <v>2.5483780000000001E-2</v>
      </c>
      <c r="T66" s="123">
        <v>0.67050586000000001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5">
        <v>42248</v>
      </c>
      <c r="B67" s="123">
        <v>15085.06523681</v>
      </c>
      <c r="C67" s="123">
        <v>871.10581796999998</v>
      </c>
      <c r="D67" s="123">
        <v>2.1963808600000001</v>
      </c>
      <c r="E67" s="123">
        <v>11021.077728570001</v>
      </c>
      <c r="F67" s="123">
        <v>33.15961746</v>
      </c>
      <c r="G67" s="123">
        <v>6.2454990600000002</v>
      </c>
      <c r="H67" s="123">
        <v>132.52443744000001</v>
      </c>
      <c r="I67" s="123">
        <v>2408.2284373100001</v>
      </c>
      <c r="J67" s="123">
        <v>78.448983380000001</v>
      </c>
      <c r="K67" s="123">
        <v>50.600161010000001</v>
      </c>
      <c r="L67" s="123">
        <v>0.98932755000000006</v>
      </c>
      <c r="M67" s="173" t="s">
        <v>189</v>
      </c>
      <c r="N67" s="123">
        <v>450.22975288999999</v>
      </c>
      <c r="O67" s="123">
        <v>14.79542305</v>
      </c>
      <c r="P67" s="123">
        <v>10.366790480000001</v>
      </c>
      <c r="Q67" s="123">
        <v>1.72926392</v>
      </c>
      <c r="R67" s="123">
        <v>2.78077445</v>
      </c>
      <c r="S67" s="123">
        <v>2.42337E-2</v>
      </c>
      <c r="T67" s="123">
        <v>0.56260770999999998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5">
        <v>42278</v>
      </c>
      <c r="B68" s="123">
        <v>16141.554653220001</v>
      </c>
      <c r="C68" s="123">
        <v>793.75411142999997</v>
      </c>
      <c r="D68" s="123">
        <v>2.0550765599999998</v>
      </c>
      <c r="E68" s="123">
        <v>11986.495766579999</v>
      </c>
      <c r="F68" s="123">
        <v>33.246423309999997</v>
      </c>
      <c r="G68" s="123">
        <v>6.09711713</v>
      </c>
      <c r="H68" s="123">
        <v>139.51774416999999</v>
      </c>
      <c r="I68" s="123">
        <v>2544.4206012099999</v>
      </c>
      <c r="J68" s="123">
        <v>76.171726820000003</v>
      </c>
      <c r="K68" s="123">
        <v>51.780551330000002</v>
      </c>
      <c r="L68" s="123">
        <v>1.03157915</v>
      </c>
      <c r="M68" s="173" t="s">
        <v>189</v>
      </c>
      <c r="N68" s="123">
        <v>476.90392039</v>
      </c>
      <c r="O68" s="123">
        <v>15.46324575</v>
      </c>
      <c r="P68" s="123">
        <v>9.4308617300000002</v>
      </c>
      <c r="Q68" s="123">
        <v>1.5292779299999999</v>
      </c>
      <c r="R68" s="123">
        <v>2.7423278600000001</v>
      </c>
      <c r="S68" s="123">
        <v>2.2951180000000002E-2</v>
      </c>
      <c r="T68" s="123">
        <v>0.89137069000000002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5">
        <v>42309</v>
      </c>
      <c r="B69" s="123">
        <v>16439.400403520001</v>
      </c>
      <c r="C69" s="123">
        <v>706.74054430000001</v>
      </c>
      <c r="D69" s="123">
        <v>0.57226980000000005</v>
      </c>
      <c r="E69" s="123">
        <v>12377.27165303</v>
      </c>
      <c r="F69" s="123">
        <v>33.15083207</v>
      </c>
      <c r="G69" s="123">
        <v>5.3829619099999997</v>
      </c>
      <c r="H69" s="123">
        <v>136.79606329999999</v>
      </c>
      <c r="I69" s="123">
        <v>2509.2833749699998</v>
      </c>
      <c r="J69" s="123">
        <v>92.572993670000002</v>
      </c>
      <c r="K69" s="123">
        <v>52.420809400000003</v>
      </c>
      <c r="L69" s="123">
        <v>0.87790515000000002</v>
      </c>
      <c r="M69" s="173" t="s">
        <v>189</v>
      </c>
      <c r="N69" s="123">
        <v>491.23627322999999</v>
      </c>
      <c r="O69" s="123">
        <v>17.2855752</v>
      </c>
      <c r="P69" s="123">
        <v>10.239280409999999</v>
      </c>
      <c r="Q69" s="123">
        <v>1.3659371499999999</v>
      </c>
      <c r="R69" s="123">
        <v>3.24162303</v>
      </c>
      <c r="S69" s="123">
        <v>2.1654820000000002E-2</v>
      </c>
      <c r="T69" s="123">
        <v>0.94065208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5">
        <v>42339</v>
      </c>
      <c r="B70" s="123">
        <v>16162.139515209999</v>
      </c>
      <c r="C70" s="123">
        <v>635.15624984999999</v>
      </c>
      <c r="D70" s="123">
        <v>0.50114906000000004</v>
      </c>
      <c r="E70" s="123">
        <v>12307.28197398</v>
      </c>
      <c r="F70" s="123">
        <v>22.542769209999999</v>
      </c>
      <c r="G70" s="123">
        <v>1.11871392</v>
      </c>
      <c r="H70" s="123">
        <v>137.07194785999999</v>
      </c>
      <c r="I70" s="123">
        <v>2380.74754278</v>
      </c>
      <c r="J70" s="123">
        <v>118.31959512</v>
      </c>
      <c r="K70" s="123">
        <v>50.094111509999998</v>
      </c>
      <c r="L70" s="123">
        <v>0.70645592999999995</v>
      </c>
      <c r="M70" s="173" t="s">
        <v>189</v>
      </c>
      <c r="N70" s="123">
        <v>482.3127437</v>
      </c>
      <c r="O70" s="123">
        <v>11.265286339999999</v>
      </c>
      <c r="P70" s="123">
        <v>8.4028922099999992</v>
      </c>
      <c r="Q70" s="123">
        <v>1.18189009</v>
      </c>
      <c r="R70" s="123">
        <v>4.3726492400000003</v>
      </c>
      <c r="S70" s="123">
        <v>2.033776E-2</v>
      </c>
      <c r="T70" s="123">
        <v>1.0432066499999999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5">
        <v>42370</v>
      </c>
      <c r="B71" s="123">
        <v>16395.571748999999</v>
      </c>
      <c r="C71" s="123">
        <v>637.67873271999997</v>
      </c>
      <c r="D71" s="123">
        <v>0.76387707999999999</v>
      </c>
      <c r="E71" s="123">
        <v>12685.02046883</v>
      </c>
      <c r="F71" s="123">
        <v>22.533561980000002</v>
      </c>
      <c r="G71" s="123">
        <v>1.00241716</v>
      </c>
      <c r="H71" s="123">
        <v>136.97965305</v>
      </c>
      <c r="I71" s="123">
        <v>2227.3239834400001</v>
      </c>
      <c r="J71" s="123">
        <v>97.856608100000003</v>
      </c>
      <c r="K71" s="123">
        <v>56.782988119999999</v>
      </c>
      <c r="L71" s="123">
        <v>0.42601538999999999</v>
      </c>
      <c r="M71" s="173" t="s">
        <v>189</v>
      </c>
      <c r="N71" s="123">
        <v>505.19736762000002</v>
      </c>
      <c r="O71" s="123">
        <v>11.54620487</v>
      </c>
      <c r="P71" s="123">
        <v>7.4266222900000001</v>
      </c>
      <c r="Q71" s="123">
        <v>0.98376211000000002</v>
      </c>
      <c r="R71" s="123">
        <v>3.64652829</v>
      </c>
      <c r="S71" s="123">
        <v>1.8932589999999999E-2</v>
      </c>
      <c r="T71" s="123">
        <v>0.38402535999999998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5">
        <v>42401</v>
      </c>
      <c r="B72" s="123">
        <v>14285.846625890001</v>
      </c>
      <c r="C72" s="123">
        <v>752.01312369000004</v>
      </c>
      <c r="D72" s="123">
        <v>0.23982737000000001</v>
      </c>
      <c r="E72" s="123">
        <v>10414.036765790001</v>
      </c>
      <c r="F72" s="123">
        <v>6.7426749999999994E-2</v>
      </c>
      <c r="G72" s="123">
        <v>0.78087357000000002</v>
      </c>
      <c r="H72" s="123">
        <v>140.66197216</v>
      </c>
      <c r="I72" s="123">
        <v>2308.1593512600002</v>
      </c>
      <c r="J72" s="123">
        <v>47.202792870000003</v>
      </c>
      <c r="K72" s="123">
        <v>55.080072250000001</v>
      </c>
      <c r="L72" s="123">
        <v>0.56181163000000001</v>
      </c>
      <c r="M72" s="173" t="s">
        <v>189</v>
      </c>
      <c r="N72" s="123">
        <v>543.36817799000005</v>
      </c>
      <c r="O72" s="123">
        <v>11.425219179999999</v>
      </c>
      <c r="P72" s="123">
        <v>7.1628142600000002</v>
      </c>
      <c r="Q72" s="123">
        <v>0.80377036999999996</v>
      </c>
      <c r="R72" s="123">
        <v>3.70190347</v>
      </c>
      <c r="S72" s="123">
        <v>0.14857867</v>
      </c>
      <c r="T72" s="123">
        <v>0.43214460999999998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5">
        <v>42430</v>
      </c>
      <c r="B73" s="123">
        <v>14549.864459750001</v>
      </c>
      <c r="C73" s="123">
        <v>696.29261885000005</v>
      </c>
      <c r="D73" s="123">
        <v>0.67500528999999998</v>
      </c>
      <c r="E73" s="123">
        <v>10684.024830619999</v>
      </c>
      <c r="F73" s="123">
        <v>6.9284730000000003E-2</v>
      </c>
      <c r="G73" s="123">
        <v>0.91181427999999998</v>
      </c>
      <c r="H73" s="123">
        <v>125.88908203</v>
      </c>
      <c r="I73" s="123">
        <v>2375.29488253</v>
      </c>
      <c r="J73" s="123">
        <v>70.236209840000001</v>
      </c>
      <c r="K73" s="123">
        <v>53.796348399999999</v>
      </c>
      <c r="L73" s="123">
        <v>0.59225141000000003</v>
      </c>
      <c r="M73" s="173" t="s">
        <v>189</v>
      </c>
      <c r="N73" s="123">
        <v>525.08033245000001</v>
      </c>
      <c r="O73" s="123">
        <v>10.9392947</v>
      </c>
      <c r="P73" s="123">
        <v>1.79334025</v>
      </c>
      <c r="Q73" s="123">
        <v>0.62402115000000002</v>
      </c>
      <c r="R73" s="123">
        <v>3.13394466</v>
      </c>
      <c r="S73" s="123">
        <v>1.60644E-2</v>
      </c>
      <c r="T73" s="123">
        <v>0.49513415999999999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5">
        <v>42461</v>
      </c>
      <c r="B74" s="123">
        <v>14518.66875633</v>
      </c>
      <c r="C74" s="123">
        <v>875.87564921000001</v>
      </c>
      <c r="D74" s="123">
        <v>0.46130568</v>
      </c>
      <c r="E74" s="123">
        <v>10480.84573302</v>
      </c>
      <c r="F74" s="123">
        <v>0.14994879999999999</v>
      </c>
      <c r="G74" s="123">
        <v>0.79074442</v>
      </c>
      <c r="H74" s="123">
        <v>121.72861802</v>
      </c>
      <c r="I74" s="123">
        <v>2410.49476443</v>
      </c>
      <c r="J74" s="123">
        <v>53.33057092</v>
      </c>
      <c r="K74" s="123">
        <v>53.494892810000003</v>
      </c>
      <c r="L74" s="123">
        <v>0.72236657000000004</v>
      </c>
      <c r="M74" s="173" t="s">
        <v>189</v>
      </c>
      <c r="N74" s="123">
        <v>504.40888038000003</v>
      </c>
      <c r="O74" s="123">
        <v>10.28010778</v>
      </c>
      <c r="P74" s="123">
        <v>1.9891910100000001</v>
      </c>
      <c r="Q74" s="123">
        <v>0.54626859000000005</v>
      </c>
      <c r="R74" s="123">
        <v>2.8513403300000002</v>
      </c>
      <c r="S74" s="123">
        <v>1.4553170000000001E-2</v>
      </c>
      <c r="T74" s="123">
        <v>0.68382118999999997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5">
        <v>42491</v>
      </c>
      <c r="B75" s="123">
        <v>14404.62369353</v>
      </c>
      <c r="C75" s="123">
        <v>949.25505652000004</v>
      </c>
      <c r="D75" s="123">
        <v>0.80825944999999999</v>
      </c>
      <c r="E75" s="123">
        <v>10464.91371922</v>
      </c>
      <c r="F75" s="123">
        <v>5.547527E-2</v>
      </c>
      <c r="G75" s="123">
        <v>0.73990674000000001</v>
      </c>
      <c r="H75" s="123">
        <v>122.60998701</v>
      </c>
      <c r="I75" s="123">
        <v>2268.38940718</v>
      </c>
      <c r="J75" s="123">
        <v>25.292700920000001</v>
      </c>
      <c r="K75" s="123">
        <v>53.022522789999996</v>
      </c>
      <c r="L75" s="123">
        <v>0.64196122</v>
      </c>
      <c r="M75" s="173" t="s">
        <v>189</v>
      </c>
      <c r="N75" s="123">
        <v>504.55935634999997</v>
      </c>
      <c r="O75" s="123">
        <v>8.1338198800000008</v>
      </c>
      <c r="P75" s="123">
        <v>1.1291879199999999</v>
      </c>
      <c r="Q75" s="123">
        <v>0.29372608</v>
      </c>
      <c r="R75" s="123">
        <v>4.20094075</v>
      </c>
      <c r="S75" s="123">
        <v>1.3037730000000001E-2</v>
      </c>
      <c r="T75" s="123">
        <v>0.56462849999999998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5">
        <v>42522</v>
      </c>
      <c r="B76" s="123">
        <v>14383.788542849999</v>
      </c>
      <c r="C76" s="123">
        <v>1000.55562161</v>
      </c>
      <c r="D76" s="123">
        <v>0.87281695000000004</v>
      </c>
      <c r="E76" s="123">
        <v>10356.91331932</v>
      </c>
      <c r="F76" s="123">
        <v>0.16147155999999999</v>
      </c>
      <c r="G76" s="123">
        <v>0.67030818999999997</v>
      </c>
      <c r="H76" s="123">
        <v>118.49025313</v>
      </c>
      <c r="I76" s="123">
        <v>2311.00298277</v>
      </c>
      <c r="J76" s="123">
        <v>31.602537420000001</v>
      </c>
      <c r="K76" s="123">
        <v>50.9814431</v>
      </c>
      <c r="L76" s="123">
        <v>0.62127290999999996</v>
      </c>
      <c r="M76" s="173" t="s">
        <v>189</v>
      </c>
      <c r="N76" s="123">
        <v>497.08220628999999</v>
      </c>
      <c r="O76" s="123">
        <v>7.9485384000000003</v>
      </c>
      <c r="P76" s="123">
        <v>1.24680378</v>
      </c>
      <c r="Q76" s="123">
        <v>0.21202935000000001</v>
      </c>
      <c r="R76" s="123">
        <v>4.6491422099999999</v>
      </c>
      <c r="S76" s="123">
        <v>1.1457119999999999E-2</v>
      </c>
      <c r="T76" s="123">
        <v>0.76633874000000002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5">
        <v>42552</v>
      </c>
      <c r="B77" s="123">
        <v>14134.04850551</v>
      </c>
      <c r="C77" s="123">
        <v>1019.41723023</v>
      </c>
      <c r="D77" s="123">
        <v>1.27413749</v>
      </c>
      <c r="E77" s="123">
        <v>10211.20061964</v>
      </c>
      <c r="F77" s="123">
        <v>5.178253E-2</v>
      </c>
      <c r="G77" s="123">
        <v>0.80549917999999998</v>
      </c>
      <c r="H77" s="123">
        <v>118.41766834000001</v>
      </c>
      <c r="I77" s="123">
        <v>2204.1999210899999</v>
      </c>
      <c r="J77" s="123">
        <v>17.77121966</v>
      </c>
      <c r="K77" s="123">
        <v>52.90960844</v>
      </c>
      <c r="L77" s="123">
        <v>0.68097768000000003</v>
      </c>
      <c r="M77" s="173" t="s">
        <v>189</v>
      </c>
      <c r="N77" s="123">
        <v>493.14873196000002</v>
      </c>
      <c r="O77" s="123">
        <v>7.4944374600000003</v>
      </c>
      <c r="P77" s="123">
        <v>1.27371053</v>
      </c>
      <c r="Q77" s="123">
        <v>0.17157765999999999</v>
      </c>
      <c r="R77" s="123">
        <v>4.9263229099999997</v>
      </c>
      <c r="S77" s="123">
        <v>9.8272499999999992E-3</v>
      </c>
      <c r="T77" s="123">
        <v>0.29523346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5">
        <v>42583</v>
      </c>
      <c r="B78" s="123">
        <v>14596.06270552</v>
      </c>
      <c r="C78" s="123">
        <v>1045.35308648</v>
      </c>
      <c r="D78" s="123">
        <v>1.7296410900000001</v>
      </c>
      <c r="E78" s="123">
        <v>10549.34570847</v>
      </c>
      <c r="F78" s="123">
        <v>9.2499650000000003E-2</v>
      </c>
      <c r="G78" s="123">
        <v>0.84420919000000005</v>
      </c>
      <c r="H78" s="123">
        <v>123.63801170000001</v>
      </c>
      <c r="I78" s="123">
        <v>2324.9090223600001</v>
      </c>
      <c r="J78" s="123">
        <v>18.826977830000001</v>
      </c>
      <c r="K78" s="123">
        <v>53.275797660000002</v>
      </c>
      <c r="L78" s="123">
        <v>0.64916907000000001</v>
      </c>
      <c r="M78" s="173" t="s">
        <v>189</v>
      </c>
      <c r="N78" s="123">
        <v>463.44037831000003</v>
      </c>
      <c r="O78" s="123">
        <v>7.3754659</v>
      </c>
      <c r="P78" s="123">
        <v>1.6334545499999999</v>
      </c>
      <c r="Q78" s="123">
        <v>3.3641740000000003E-2</v>
      </c>
      <c r="R78" s="123">
        <v>4.5891845900000003</v>
      </c>
      <c r="S78" s="123">
        <v>8.1843200000000001E-3</v>
      </c>
      <c r="T78" s="123">
        <v>0.31827261000000001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5">
        <v>42614</v>
      </c>
      <c r="B79" s="123">
        <v>14766.816410949999</v>
      </c>
      <c r="C79" s="123">
        <v>1039.71386955</v>
      </c>
      <c r="D79" s="123">
        <v>1.9525672700000001</v>
      </c>
      <c r="E79" s="123">
        <v>10871.23243133</v>
      </c>
      <c r="F79" s="123">
        <v>9.9720890000000006E-2</v>
      </c>
      <c r="G79" s="123">
        <v>0.58530645999999997</v>
      </c>
      <c r="H79" s="123">
        <v>116.19691947</v>
      </c>
      <c r="I79" s="123">
        <v>2119.27943</v>
      </c>
      <c r="J79" s="123">
        <v>81.327978360000003</v>
      </c>
      <c r="K79" s="123">
        <v>55.090764489999998</v>
      </c>
      <c r="L79" s="123">
        <v>0.66610197000000004</v>
      </c>
      <c r="M79" s="173" t="s">
        <v>189</v>
      </c>
      <c r="N79" s="123">
        <v>468.67745564000001</v>
      </c>
      <c r="O79" s="123">
        <v>7.72546614</v>
      </c>
      <c r="P79" s="123">
        <v>1.59983721</v>
      </c>
      <c r="Q79" s="123">
        <v>3.234745E-2</v>
      </c>
      <c r="R79" s="123">
        <v>1.8385463</v>
      </c>
      <c r="S79" s="123">
        <v>6.4756299999999996E-3</v>
      </c>
      <c r="T79" s="123">
        <v>0.79119278999999998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5">
        <v>42644</v>
      </c>
      <c r="B80" s="123">
        <v>15147.1009997</v>
      </c>
      <c r="C80" s="123">
        <v>1133.0134499799999</v>
      </c>
      <c r="D80" s="123">
        <v>2.2739081900000002</v>
      </c>
      <c r="E80" s="123">
        <v>11039.672434759999</v>
      </c>
      <c r="F80" s="123">
        <v>0.22335124000000001</v>
      </c>
      <c r="G80" s="123">
        <v>0.83885525000000005</v>
      </c>
      <c r="H80" s="123">
        <v>114.44210739</v>
      </c>
      <c r="I80" s="123">
        <v>2235.5897841199999</v>
      </c>
      <c r="J80" s="123">
        <v>88.042915550000004</v>
      </c>
      <c r="K80" s="123">
        <v>52.321931319999997</v>
      </c>
      <c r="L80" s="123">
        <v>0.55646202</v>
      </c>
      <c r="M80" s="173" t="s">
        <v>189</v>
      </c>
      <c r="N80" s="123">
        <v>463.26305636000001</v>
      </c>
      <c r="O80" s="123">
        <v>6.7378427099999998</v>
      </c>
      <c r="P80" s="123">
        <v>6.4350641199999998</v>
      </c>
      <c r="Q80" s="123">
        <v>3.2236460000000002E-2</v>
      </c>
      <c r="R80" s="123">
        <v>1.77676557</v>
      </c>
      <c r="S80" s="123">
        <v>4.7239999999999999E-3</v>
      </c>
      <c r="T80" s="123">
        <v>1.8761106599999999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5">
        <v>42675</v>
      </c>
      <c r="B81" s="123">
        <v>15356.561021949999</v>
      </c>
      <c r="C81" s="123">
        <v>1112.8934311099999</v>
      </c>
      <c r="D81" s="123">
        <v>1.36739608</v>
      </c>
      <c r="E81" s="123">
        <v>11215.886987829999</v>
      </c>
      <c r="F81" s="123">
        <v>1.0532434500000001</v>
      </c>
      <c r="G81" s="123">
        <v>1.5522964100000001</v>
      </c>
      <c r="H81" s="123">
        <v>106.25153333</v>
      </c>
      <c r="I81" s="123">
        <v>2285.5834439199998</v>
      </c>
      <c r="J81" s="123">
        <v>99.663441460000001</v>
      </c>
      <c r="K81" s="123">
        <v>50.024916009999998</v>
      </c>
      <c r="L81" s="123">
        <v>0.78634621999999998</v>
      </c>
      <c r="M81" s="173" t="s">
        <v>189</v>
      </c>
      <c r="N81" s="123">
        <v>465.24146551000001</v>
      </c>
      <c r="O81" s="123">
        <v>6.1024053599999997</v>
      </c>
      <c r="P81" s="123">
        <v>6.4978146499999996</v>
      </c>
      <c r="Q81" s="123">
        <v>3.2347439999999998E-2</v>
      </c>
      <c r="R81" s="123">
        <v>1.6852511699999999</v>
      </c>
      <c r="S81" s="123">
        <v>2.9229899999999999E-3</v>
      </c>
      <c r="T81" s="123">
        <v>1.9357790100000001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5">
        <v>42705</v>
      </c>
      <c r="B82" s="123">
        <v>15778.7059037</v>
      </c>
      <c r="C82" s="123">
        <v>1063.1042978400001</v>
      </c>
      <c r="D82" s="123">
        <v>2.4266835699999998</v>
      </c>
      <c r="E82" s="123">
        <v>11784.54139308</v>
      </c>
      <c r="F82" s="123">
        <v>0.96133451999999997</v>
      </c>
      <c r="G82" s="123">
        <v>1.84322041</v>
      </c>
      <c r="H82" s="123">
        <v>105.83912463</v>
      </c>
      <c r="I82" s="123">
        <v>2268.5227751799998</v>
      </c>
      <c r="J82" s="123">
        <v>33.72670025</v>
      </c>
      <c r="K82" s="123">
        <v>49.829381040000001</v>
      </c>
      <c r="L82" s="123">
        <v>0.57289495999999995</v>
      </c>
      <c r="M82" s="173" t="s">
        <v>189</v>
      </c>
      <c r="N82" s="123">
        <v>451.09990900000003</v>
      </c>
      <c r="O82" s="123">
        <v>5.5894939299999997</v>
      </c>
      <c r="P82" s="123">
        <v>6.8385819899999998</v>
      </c>
      <c r="Q82" s="123">
        <v>2.6155729999999999E-2</v>
      </c>
      <c r="R82" s="123">
        <v>1.9163324500000001</v>
      </c>
      <c r="S82" s="123">
        <v>4.0167099999999997E-3</v>
      </c>
      <c r="T82" s="123">
        <v>1.8636084100000001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5">
        <v>42736</v>
      </c>
      <c r="B83" s="123">
        <v>16020.550980280001</v>
      </c>
      <c r="C83" s="123">
        <v>972.51422407999996</v>
      </c>
      <c r="D83" s="123">
        <v>2.51400427</v>
      </c>
      <c r="E83" s="123">
        <v>11767.155663510001</v>
      </c>
      <c r="F83" s="123">
        <v>0.90288661999999997</v>
      </c>
      <c r="G83" s="123">
        <v>0.83527532000000004</v>
      </c>
      <c r="H83" s="123">
        <v>111.01803676999999</v>
      </c>
      <c r="I83" s="123">
        <v>2610.6046307299998</v>
      </c>
      <c r="J83" s="123">
        <v>37.881970189999997</v>
      </c>
      <c r="K83" s="123">
        <v>50.190633120000001</v>
      </c>
      <c r="L83" s="123">
        <v>0.82585651000000004</v>
      </c>
      <c r="M83" s="173" t="s">
        <v>189</v>
      </c>
      <c r="N83" s="123">
        <v>450.65875296000002</v>
      </c>
      <c r="O83" s="123">
        <v>5.4967862900000002</v>
      </c>
      <c r="P83" s="123">
        <v>6.4519296800000001</v>
      </c>
      <c r="Q83" s="123">
        <v>2.6410590000000001E-2</v>
      </c>
      <c r="R83" s="123">
        <v>1.87676953</v>
      </c>
      <c r="S83" s="123">
        <v>5.1320000000000003E-5</v>
      </c>
      <c r="T83" s="123">
        <v>1.59709879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5">
        <v>42767</v>
      </c>
      <c r="B84" s="123">
        <v>15918.28411545</v>
      </c>
      <c r="C84" s="123">
        <v>1031.1243697899999</v>
      </c>
      <c r="D84" s="123">
        <v>2.80646591</v>
      </c>
      <c r="E84" s="123">
        <v>11602.20053994</v>
      </c>
      <c r="F84" s="123">
        <v>0.8452305</v>
      </c>
      <c r="G84" s="123">
        <v>0.84644781000000002</v>
      </c>
      <c r="H84" s="123">
        <v>109.95297169</v>
      </c>
      <c r="I84" s="123">
        <v>2609.0088214399998</v>
      </c>
      <c r="J84" s="123">
        <v>46.953574379999999</v>
      </c>
      <c r="K84" s="123">
        <v>48.588647780000002</v>
      </c>
      <c r="L84" s="123">
        <v>0.81863251000000004</v>
      </c>
      <c r="M84" s="173" t="s">
        <v>189</v>
      </c>
      <c r="N84" s="123">
        <v>450.16395592999999</v>
      </c>
      <c r="O84" s="123">
        <v>5.5539075699999998</v>
      </c>
      <c r="P84" s="123">
        <v>6.2630827599999996</v>
      </c>
      <c r="Q84" s="123">
        <v>2.6433160000000001E-2</v>
      </c>
      <c r="R84" s="123">
        <v>1.8438208300000001</v>
      </c>
      <c r="S84" s="123">
        <v>7.9218099999999996E-3</v>
      </c>
      <c r="T84" s="123">
        <v>1.2792916400000001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5">
        <v>42795</v>
      </c>
      <c r="B85" s="123">
        <v>16315.70685393</v>
      </c>
      <c r="C85" s="123">
        <v>1235.0333956300001</v>
      </c>
      <c r="D85" s="123">
        <v>2.0562034900000001</v>
      </c>
      <c r="E85" s="123">
        <v>11766.624605000001</v>
      </c>
      <c r="F85" s="123">
        <v>215.73204845999999</v>
      </c>
      <c r="G85" s="123">
        <v>1.87455211</v>
      </c>
      <c r="H85" s="123">
        <v>113.59235719</v>
      </c>
      <c r="I85" s="123">
        <v>2569.4536667399998</v>
      </c>
      <c r="J85" s="123">
        <v>38.853180459999997</v>
      </c>
      <c r="K85" s="123">
        <v>47.592831289999999</v>
      </c>
      <c r="L85" s="123">
        <v>1.1496243100000001</v>
      </c>
      <c r="M85" s="173" t="s">
        <v>189</v>
      </c>
      <c r="N85" s="123">
        <v>314.12904154</v>
      </c>
      <c r="O85" s="123">
        <v>1.3110972700000001</v>
      </c>
      <c r="P85" s="123">
        <v>6.2375299999999996</v>
      </c>
      <c r="Q85" s="123">
        <v>2.6433160000000001E-2</v>
      </c>
      <c r="R85" s="123">
        <v>1.66706661</v>
      </c>
      <c r="S85" s="123">
        <v>8.5926100000000005E-3</v>
      </c>
      <c r="T85" s="123">
        <v>0.36462805999999998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5">
        <v>42826</v>
      </c>
      <c r="B86" s="123">
        <v>16176.64109433</v>
      </c>
      <c r="C86" s="123">
        <v>1331.3914326399999</v>
      </c>
      <c r="D86" s="123">
        <v>0.18739135000000001</v>
      </c>
      <c r="E86" s="123">
        <v>11404.88993712</v>
      </c>
      <c r="F86" s="123">
        <v>282.35400702999999</v>
      </c>
      <c r="G86" s="123">
        <v>1.24622554</v>
      </c>
      <c r="H86" s="123">
        <v>119.00212576</v>
      </c>
      <c r="I86" s="123">
        <v>2600.9623160900001</v>
      </c>
      <c r="J86" s="123">
        <v>69.277722209999993</v>
      </c>
      <c r="K86" s="123">
        <v>46.539171140000001</v>
      </c>
      <c r="L86" s="123">
        <v>1.47084178</v>
      </c>
      <c r="M86" s="173" t="s">
        <v>189</v>
      </c>
      <c r="N86" s="123">
        <v>309.83989319</v>
      </c>
      <c r="O86" s="123">
        <v>1.6865167700000001</v>
      </c>
      <c r="P86" s="123">
        <v>5.9919515900000002</v>
      </c>
      <c r="Q86" s="123">
        <v>2.6433160000000001E-2</v>
      </c>
      <c r="R86" s="123">
        <v>1.53470583</v>
      </c>
      <c r="S86" s="123">
        <v>0</v>
      </c>
      <c r="T86" s="123">
        <v>0.24042313000000001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5">
        <v>42856</v>
      </c>
      <c r="B87" s="123">
        <v>16113.886938739999</v>
      </c>
      <c r="C87" s="123">
        <v>1429.2969366699999</v>
      </c>
      <c r="D87" s="123">
        <v>3.0187999999999998E-4</v>
      </c>
      <c r="E87" s="123">
        <v>11321.067333749999</v>
      </c>
      <c r="F87" s="123">
        <v>287.84034014000002</v>
      </c>
      <c r="G87" s="123">
        <v>1.26634552</v>
      </c>
      <c r="H87" s="123">
        <v>116.44821478999999</v>
      </c>
      <c r="I87" s="123">
        <v>2541.5711656499998</v>
      </c>
      <c r="J87" s="123">
        <v>49.615385449999998</v>
      </c>
      <c r="K87" s="123">
        <v>45.807764820000003</v>
      </c>
      <c r="L87" s="123">
        <v>1.2241794500000001</v>
      </c>
      <c r="M87" s="173" t="s">
        <v>189</v>
      </c>
      <c r="N87" s="123">
        <v>308.18414408000001</v>
      </c>
      <c r="O87" s="123">
        <v>4.2915934099999999</v>
      </c>
      <c r="P87" s="123">
        <v>5.7199977799999999</v>
      </c>
      <c r="Q87" s="123">
        <v>2.6433169999999999E-2</v>
      </c>
      <c r="R87" s="123">
        <v>1.29180089</v>
      </c>
      <c r="S87" s="123">
        <v>0</v>
      </c>
      <c r="T87" s="123">
        <v>0.23500129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5">
        <v>42887</v>
      </c>
      <c r="B88" s="123">
        <v>16063.66457447</v>
      </c>
      <c r="C88" s="123">
        <v>1544.1617220999999</v>
      </c>
      <c r="D88" s="123">
        <v>0</v>
      </c>
      <c r="E88" s="123">
        <v>11121.87610494</v>
      </c>
      <c r="F88" s="123">
        <v>291.14783590000002</v>
      </c>
      <c r="G88" s="123">
        <v>0.39376378000000001</v>
      </c>
      <c r="H88" s="123">
        <v>113.20319121999999</v>
      </c>
      <c r="I88" s="123">
        <v>2577.9603029099999</v>
      </c>
      <c r="J88" s="123">
        <v>48.197227290000001</v>
      </c>
      <c r="K88" s="123">
        <v>45.1948796</v>
      </c>
      <c r="L88" s="123">
        <v>1.0949524100000001</v>
      </c>
      <c r="M88" s="173" t="s">
        <v>189</v>
      </c>
      <c r="N88" s="123">
        <v>306.19412461000002</v>
      </c>
      <c r="O88" s="123">
        <v>4.8402181000000004</v>
      </c>
      <c r="P88" s="123">
        <v>7.6963571799999997</v>
      </c>
      <c r="Q88" s="123">
        <v>2.6396739999999998E-2</v>
      </c>
      <c r="R88" s="123">
        <v>1.1246467899999999</v>
      </c>
      <c r="S88" s="123">
        <v>0</v>
      </c>
      <c r="T88" s="123">
        <v>0.55285090000000003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5">
        <v>42917</v>
      </c>
      <c r="B89" s="123">
        <v>16096.808086479999</v>
      </c>
      <c r="C89" s="123">
        <v>1645.50009219</v>
      </c>
      <c r="D89" s="123">
        <v>9.1800000000000002E-6</v>
      </c>
      <c r="E89" s="123">
        <v>11024.002353739999</v>
      </c>
      <c r="F89" s="123">
        <v>297.18726408999999</v>
      </c>
      <c r="G89" s="123">
        <v>1.34303371</v>
      </c>
      <c r="H89" s="123">
        <v>113.15672425</v>
      </c>
      <c r="I89" s="123">
        <v>2592.7845343200001</v>
      </c>
      <c r="J89" s="123">
        <v>57.529583109999997</v>
      </c>
      <c r="K89" s="123">
        <v>44.506128930000003</v>
      </c>
      <c r="L89" s="123">
        <v>1.6738223800000001</v>
      </c>
      <c r="M89" s="173" t="s">
        <v>189</v>
      </c>
      <c r="N89" s="123">
        <v>304.48968057000002</v>
      </c>
      <c r="O89" s="123">
        <v>3.85401763</v>
      </c>
      <c r="P89" s="123">
        <v>8.4481654899999992</v>
      </c>
      <c r="Q89" s="123">
        <v>2.6396739999999998E-2</v>
      </c>
      <c r="R89" s="123">
        <v>1.7432140899999999</v>
      </c>
      <c r="S89" s="123">
        <v>5.9999999999999995E-8</v>
      </c>
      <c r="T89" s="123">
        <v>0.56306599999999996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5">
        <v>42948</v>
      </c>
      <c r="B90" s="123">
        <v>16107.195990579999</v>
      </c>
      <c r="C90" s="123">
        <v>1679.39706267</v>
      </c>
      <c r="D90" s="123">
        <v>9.3300000000000005E-6</v>
      </c>
      <c r="E90" s="123">
        <v>10833.682312049999</v>
      </c>
      <c r="F90" s="123">
        <v>303.99677377</v>
      </c>
      <c r="G90" s="123">
        <v>1.3497079299999999</v>
      </c>
      <c r="H90" s="123">
        <v>116.44111602</v>
      </c>
      <c r="I90" s="123">
        <v>2721.3885734999999</v>
      </c>
      <c r="J90" s="123">
        <v>89.663961159999999</v>
      </c>
      <c r="K90" s="123">
        <v>43.892158639999998</v>
      </c>
      <c r="L90" s="123">
        <v>1.5425231500000001</v>
      </c>
      <c r="M90" s="173" t="s">
        <v>189</v>
      </c>
      <c r="N90" s="123">
        <v>301.42918122999998</v>
      </c>
      <c r="O90" s="123">
        <v>4.1187926399999997</v>
      </c>
      <c r="P90" s="123">
        <v>7.6777816999999997</v>
      </c>
      <c r="Q90" s="123">
        <v>2.6396739999999998E-2</v>
      </c>
      <c r="R90" s="123">
        <v>2.0480535</v>
      </c>
      <c r="S90" s="123">
        <v>0</v>
      </c>
      <c r="T90" s="123">
        <v>0.54158655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5">
        <v>42979</v>
      </c>
      <c r="B91" s="123">
        <v>16573.710963279998</v>
      </c>
      <c r="C91" s="123">
        <v>1711.7619748</v>
      </c>
      <c r="D91" s="123">
        <v>9.4700000000000008E-6</v>
      </c>
      <c r="E91" s="123">
        <v>11250.00659074</v>
      </c>
      <c r="F91" s="123">
        <v>313.40390043999997</v>
      </c>
      <c r="G91" s="123">
        <v>1.5537641</v>
      </c>
      <c r="H91" s="123">
        <v>116.18746901</v>
      </c>
      <c r="I91" s="123">
        <v>2696.8382220799999</v>
      </c>
      <c r="J91" s="123">
        <v>108.42009487</v>
      </c>
      <c r="K91" s="123">
        <v>42.108120759999998</v>
      </c>
      <c r="L91" s="123">
        <v>1.62974745</v>
      </c>
      <c r="M91" s="173" t="s">
        <v>189</v>
      </c>
      <c r="N91" s="123">
        <v>315.08439306999998</v>
      </c>
      <c r="O91" s="123">
        <v>4.43270008</v>
      </c>
      <c r="P91" s="123">
        <v>9.1670912100000006</v>
      </c>
      <c r="Q91" s="123">
        <v>2.6396880000000001E-2</v>
      </c>
      <c r="R91" s="123">
        <v>2.2543063299999999</v>
      </c>
      <c r="S91" s="123">
        <v>0</v>
      </c>
      <c r="T91" s="123">
        <v>0.83618199000000004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5">
        <v>43009</v>
      </c>
      <c r="B92" s="123">
        <v>16838.038130510002</v>
      </c>
      <c r="C92" s="123">
        <v>1748.8664061500001</v>
      </c>
      <c r="D92" s="123">
        <v>9.6199999999999994E-6</v>
      </c>
      <c r="E92" s="123">
        <v>11335.15832425</v>
      </c>
      <c r="F92" s="123">
        <v>312.83211108</v>
      </c>
      <c r="G92" s="123">
        <v>1.2099796300000001</v>
      </c>
      <c r="H92" s="123">
        <v>116.71734767</v>
      </c>
      <c r="I92" s="123">
        <v>2856.77501334</v>
      </c>
      <c r="J92" s="123">
        <v>85.967738209999993</v>
      </c>
      <c r="K92" s="123">
        <v>40.759580800000002</v>
      </c>
      <c r="L92" s="123">
        <v>1.50728511</v>
      </c>
      <c r="M92" s="173" t="s">
        <v>189</v>
      </c>
      <c r="N92" s="123">
        <v>320.64993313999997</v>
      </c>
      <c r="O92" s="123">
        <v>4.8537481900000001</v>
      </c>
      <c r="P92" s="123">
        <v>9.3909994099999992</v>
      </c>
      <c r="Q92" s="123">
        <v>2.6396739999999998E-2</v>
      </c>
      <c r="R92" s="123">
        <v>2.6130792600000001</v>
      </c>
      <c r="S92" s="123">
        <v>0</v>
      </c>
      <c r="T92" s="123">
        <v>0.71017790999999997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5">
        <v>43040</v>
      </c>
      <c r="B93" s="123">
        <v>16897.802255430001</v>
      </c>
      <c r="C93" s="123">
        <v>1557.57555733</v>
      </c>
      <c r="D93" s="123">
        <v>9.7699999999999996E-6</v>
      </c>
      <c r="E93" s="123">
        <v>11624.974714010001</v>
      </c>
      <c r="F93" s="123">
        <v>326.42757662999998</v>
      </c>
      <c r="G93" s="123">
        <v>1.17892917</v>
      </c>
      <c r="H93" s="123">
        <v>113.57557366</v>
      </c>
      <c r="I93" s="123">
        <v>2822.4506818499999</v>
      </c>
      <c r="J93" s="123">
        <v>63.59283739</v>
      </c>
      <c r="K93" s="123">
        <v>39.271369059999998</v>
      </c>
      <c r="L93" s="123">
        <v>2.75168217</v>
      </c>
      <c r="M93" s="173" t="s">
        <v>189</v>
      </c>
      <c r="N93" s="123">
        <v>324.24262735000002</v>
      </c>
      <c r="O93" s="123">
        <v>4.5580753400000003</v>
      </c>
      <c r="P93" s="123">
        <v>13.648175719999999</v>
      </c>
      <c r="Q93" s="123">
        <v>2.6396739999999998E-2</v>
      </c>
      <c r="R93" s="123">
        <v>2.94385312</v>
      </c>
      <c r="S93" s="123">
        <v>0</v>
      </c>
      <c r="T93" s="123">
        <v>0.58419611999999999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5">
        <v>43070</v>
      </c>
      <c r="B94" s="123">
        <v>17568.652144119998</v>
      </c>
      <c r="C94" s="123">
        <v>1597.2417243299999</v>
      </c>
      <c r="D94" s="123">
        <v>9.8900000000000002E-6</v>
      </c>
      <c r="E94" s="123">
        <v>12025.367716639999</v>
      </c>
      <c r="F94" s="123">
        <v>335.22175802999999</v>
      </c>
      <c r="G94" s="123">
        <v>1.4927082599999999</v>
      </c>
      <c r="H94" s="123">
        <v>122.24939228</v>
      </c>
      <c r="I94" s="123">
        <v>2718.4768072400002</v>
      </c>
      <c r="J94" s="123">
        <v>120.61572765</v>
      </c>
      <c r="K94" s="123">
        <v>39.699064530000001</v>
      </c>
      <c r="L94" s="123">
        <v>3.22846448</v>
      </c>
      <c r="M94" s="173" t="s">
        <v>189</v>
      </c>
      <c r="N94" s="123">
        <v>575.41152167999996</v>
      </c>
      <c r="O94" s="123">
        <v>6.3748902999999997</v>
      </c>
      <c r="P94" s="123">
        <v>20.353853149999999</v>
      </c>
      <c r="Q94" s="123">
        <v>0</v>
      </c>
      <c r="R94" s="123">
        <v>2.3305454000000001</v>
      </c>
      <c r="S94" s="123">
        <v>0</v>
      </c>
      <c r="T94" s="123">
        <v>0.58796026000000001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5">
        <v>43101</v>
      </c>
      <c r="B95" s="123">
        <v>18625.12008941</v>
      </c>
      <c r="C95" s="123">
        <v>1650.9147785299999</v>
      </c>
      <c r="D95" s="123">
        <v>1.0159999999999999E-5</v>
      </c>
      <c r="E95" s="123">
        <v>12901.90817106</v>
      </c>
      <c r="F95" s="123">
        <v>346.35112707000002</v>
      </c>
      <c r="G95" s="123">
        <v>1.3783367099999999</v>
      </c>
      <c r="H95" s="123">
        <v>122.0718997</v>
      </c>
      <c r="I95" s="123">
        <v>2844.8291261700001</v>
      </c>
      <c r="J95" s="123">
        <v>107.31809545</v>
      </c>
      <c r="K95" s="123">
        <v>40.261760989999999</v>
      </c>
      <c r="L95" s="123">
        <v>3.4810725200000001</v>
      </c>
      <c r="M95" s="173" t="s">
        <v>189</v>
      </c>
      <c r="N95" s="123">
        <v>575.22066070000005</v>
      </c>
      <c r="O95" s="123">
        <v>7.6471817199999998</v>
      </c>
      <c r="P95" s="123">
        <v>20.880709079999999</v>
      </c>
      <c r="Q95" s="123">
        <v>0</v>
      </c>
      <c r="R95" s="123">
        <v>2.3263280399999999</v>
      </c>
      <c r="S95" s="123">
        <v>0</v>
      </c>
      <c r="T95" s="123">
        <v>0.53083150999999995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5">
        <v>43132</v>
      </c>
      <c r="B96" s="123">
        <v>18637.970868730001</v>
      </c>
      <c r="C96" s="123">
        <v>1634.36473499</v>
      </c>
      <c r="D96" s="123">
        <v>1.043E-5</v>
      </c>
      <c r="E96" s="123">
        <v>12608.489625190001</v>
      </c>
      <c r="F96" s="123">
        <v>410.02171736999998</v>
      </c>
      <c r="G96" s="123">
        <v>1.9411940000000001</v>
      </c>
      <c r="H96" s="123">
        <v>120.92602167</v>
      </c>
      <c r="I96" s="123">
        <v>3073.4900490800001</v>
      </c>
      <c r="J96" s="123">
        <v>164.72178639000001</v>
      </c>
      <c r="K96" s="123">
        <v>39.500526399999998</v>
      </c>
      <c r="L96" s="123">
        <v>3.4621199300000001</v>
      </c>
      <c r="M96" s="173" t="s">
        <v>189</v>
      </c>
      <c r="N96" s="123">
        <v>552.46533097999998</v>
      </c>
      <c r="O96" s="123">
        <v>5.9166002000000004</v>
      </c>
      <c r="P96" s="123">
        <v>19.882512739999999</v>
      </c>
      <c r="Q96" s="123">
        <v>0</v>
      </c>
      <c r="R96" s="123">
        <v>2.2531544499999998</v>
      </c>
      <c r="S96" s="123">
        <v>0</v>
      </c>
      <c r="T96" s="123">
        <v>0.53548490999999998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5">
        <v>43160</v>
      </c>
      <c r="B97" s="123">
        <v>16955.552611489999</v>
      </c>
      <c r="C97" s="123">
        <v>1545.7682395500001</v>
      </c>
      <c r="D97" s="123">
        <v>1.0710000000000001E-5</v>
      </c>
      <c r="E97" s="123">
        <v>11793.380776509999</v>
      </c>
      <c r="F97" s="123">
        <v>401.07647634</v>
      </c>
      <c r="G97" s="123">
        <v>2.0199926000000001</v>
      </c>
      <c r="H97" s="123">
        <v>71.428875829999996</v>
      </c>
      <c r="I97" s="123">
        <v>2935.16546599</v>
      </c>
      <c r="J97" s="123">
        <v>153.14145546</v>
      </c>
      <c r="K97" s="123">
        <v>10.3664603</v>
      </c>
      <c r="L97" s="123">
        <v>3.5052466199999999</v>
      </c>
      <c r="M97" s="173" t="s">
        <v>189</v>
      </c>
      <c r="N97" s="123">
        <v>13.56032875</v>
      </c>
      <c r="O97" s="123">
        <v>5.2466553999999999</v>
      </c>
      <c r="P97" s="123">
        <v>18.051419190000001</v>
      </c>
      <c r="Q97" s="123">
        <v>0</v>
      </c>
      <c r="R97" s="123">
        <v>2.2007952999999998</v>
      </c>
      <c r="S97" s="123">
        <v>0</v>
      </c>
      <c r="T97" s="123">
        <v>0.64041294000000004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5">
        <v>43191</v>
      </c>
      <c r="B98" s="123">
        <v>17449.992058150001</v>
      </c>
      <c r="C98" s="123">
        <v>1644.9978487200001</v>
      </c>
      <c r="D98" s="123">
        <v>1.098E-5</v>
      </c>
      <c r="E98" s="123">
        <v>11632.77742993</v>
      </c>
      <c r="F98" s="123">
        <v>618.76100431999998</v>
      </c>
      <c r="G98" s="123">
        <v>2.2704576699999999</v>
      </c>
      <c r="H98" s="123">
        <v>71.827312969999994</v>
      </c>
      <c r="I98" s="123">
        <v>3062.9202292499999</v>
      </c>
      <c r="J98" s="123">
        <v>172.89090630000001</v>
      </c>
      <c r="K98" s="123">
        <v>10.3688906</v>
      </c>
      <c r="L98" s="123">
        <v>3.3903707999999999</v>
      </c>
      <c r="M98" s="173" t="s">
        <v>189</v>
      </c>
      <c r="N98" s="123">
        <v>187.19996606000001</v>
      </c>
      <c r="O98" s="123">
        <v>3.6778582800000001</v>
      </c>
      <c r="P98" s="123">
        <v>36.149452629999999</v>
      </c>
      <c r="Q98" s="123">
        <v>0</v>
      </c>
      <c r="R98" s="123">
        <v>2.0579845300000001</v>
      </c>
      <c r="S98" s="123">
        <v>0</v>
      </c>
      <c r="T98" s="123">
        <v>0.70233511000000004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5">
        <v>43221</v>
      </c>
      <c r="B99" s="123">
        <v>17416.726023859999</v>
      </c>
      <c r="C99" s="123">
        <v>1715.62323444</v>
      </c>
      <c r="D99" s="123">
        <v>1.13E-5</v>
      </c>
      <c r="E99" s="123">
        <v>11463.63380498</v>
      </c>
      <c r="F99" s="123">
        <v>582.88438348</v>
      </c>
      <c r="G99" s="123">
        <v>1.23008439</v>
      </c>
      <c r="H99" s="123">
        <v>137.32661776</v>
      </c>
      <c r="I99" s="123">
        <v>3098.4283138300002</v>
      </c>
      <c r="J99" s="123">
        <v>171.35806221999999</v>
      </c>
      <c r="K99" s="123">
        <v>10.04253366</v>
      </c>
      <c r="L99" s="123">
        <v>3.25287105</v>
      </c>
      <c r="M99" s="173" t="s">
        <v>189</v>
      </c>
      <c r="N99" s="123">
        <v>188.21964542000001</v>
      </c>
      <c r="O99" s="123">
        <v>3.11881962</v>
      </c>
      <c r="P99" s="123">
        <v>38.780172579999999</v>
      </c>
      <c r="Q99" s="123">
        <v>0</v>
      </c>
      <c r="R99" s="123">
        <v>1.9799532799999999</v>
      </c>
      <c r="S99" s="123">
        <v>0</v>
      </c>
      <c r="T99" s="123">
        <v>0.84751584999999996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5">
        <v>43252</v>
      </c>
      <c r="B100" s="123">
        <v>17459.562096630001</v>
      </c>
      <c r="C100" s="123">
        <v>1815.84565767</v>
      </c>
      <c r="D100" s="123">
        <v>1.1559999999999999E-5</v>
      </c>
      <c r="E100" s="123">
        <v>11391.30621259</v>
      </c>
      <c r="F100" s="123">
        <v>577.20314671999995</v>
      </c>
      <c r="G100" s="123">
        <v>1.9091571599999999</v>
      </c>
      <c r="H100" s="123">
        <v>135.63805865</v>
      </c>
      <c r="I100" s="123">
        <v>3078.4162579399999</v>
      </c>
      <c r="J100" s="123">
        <v>179.39450959000001</v>
      </c>
      <c r="K100" s="123">
        <v>13.57921559</v>
      </c>
      <c r="L100" s="123">
        <v>3.08099671</v>
      </c>
      <c r="M100" s="173" t="s">
        <v>189</v>
      </c>
      <c r="N100" s="123">
        <v>190.28179037000001</v>
      </c>
      <c r="O100" s="123">
        <v>4.2318699999999998</v>
      </c>
      <c r="P100" s="123">
        <v>64.200781050000003</v>
      </c>
      <c r="Q100" s="123">
        <v>0</v>
      </c>
      <c r="R100" s="123">
        <v>1.90653476</v>
      </c>
      <c r="S100" s="123">
        <v>0</v>
      </c>
      <c r="T100" s="123">
        <v>2.5678962699999999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5">
        <v>43282</v>
      </c>
      <c r="B101" s="123">
        <v>18141.05791553</v>
      </c>
      <c r="C101" s="123">
        <v>1983.6351869299999</v>
      </c>
      <c r="D101" s="123">
        <v>1.189E-5</v>
      </c>
      <c r="E101" s="123">
        <v>11533.22900809</v>
      </c>
      <c r="F101" s="123">
        <v>733.05815839000002</v>
      </c>
      <c r="G101" s="123">
        <v>1.55788353</v>
      </c>
      <c r="H101" s="123">
        <v>138.78008987000001</v>
      </c>
      <c r="I101" s="123">
        <v>3179.4483461999998</v>
      </c>
      <c r="J101" s="123">
        <v>191.10895246000001</v>
      </c>
      <c r="K101" s="123">
        <v>14.832760820000001</v>
      </c>
      <c r="L101" s="123">
        <v>3.0067387600000002</v>
      </c>
      <c r="M101" s="173" t="s">
        <v>189</v>
      </c>
      <c r="N101" s="123">
        <v>198.20061029999999</v>
      </c>
      <c r="O101" s="123">
        <v>2.8327600300000002</v>
      </c>
      <c r="P101" s="123">
        <v>157.54254768999999</v>
      </c>
      <c r="Q101" s="123">
        <v>7.8661800000000004E-3</v>
      </c>
      <c r="R101" s="123">
        <v>1.6160239999999999</v>
      </c>
      <c r="S101" s="123">
        <v>0</v>
      </c>
      <c r="T101" s="123">
        <v>2.2009703900000002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5">
        <v>43313</v>
      </c>
      <c r="B102" s="123">
        <v>18904.455248390001</v>
      </c>
      <c r="C102" s="123">
        <v>2026.2221121800001</v>
      </c>
      <c r="D102" s="123">
        <v>1.218E-5</v>
      </c>
      <c r="E102" s="123">
        <v>12126.131332909999</v>
      </c>
      <c r="F102" s="123">
        <v>772.31931200999998</v>
      </c>
      <c r="G102" s="123">
        <v>2.3293055599999999</v>
      </c>
      <c r="H102" s="123">
        <v>144.07413740000001</v>
      </c>
      <c r="I102" s="123">
        <v>3319.3753986400002</v>
      </c>
      <c r="J102" s="123">
        <v>238.85100822000001</v>
      </c>
      <c r="K102" s="123">
        <v>11.310568780000001</v>
      </c>
      <c r="L102" s="123">
        <v>3.8612591900000002</v>
      </c>
      <c r="M102" s="173" t="s">
        <v>189</v>
      </c>
      <c r="N102" s="123">
        <v>207.09601075</v>
      </c>
      <c r="O102" s="123">
        <v>3.40588903</v>
      </c>
      <c r="P102" s="123">
        <v>45.757157569999997</v>
      </c>
      <c r="Q102" s="123">
        <v>3.5899999999999998E-5</v>
      </c>
      <c r="R102" s="123">
        <v>1.5537524199999999</v>
      </c>
      <c r="S102" s="123">
        <v>0</v>
      </c>
      <c r="T102" s="123">
        <v>2.1679556500000001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5">
        <v>43344</v>
      </c>
      <c r="B103" s="123">
        <v>19711.51757579</v>
      </c>
      <c r="C103" s="123">
        <v>1997.1680282100001</v>
      </c>
      <c r="D103" s="123">
        <v>1.2480000000000001E-5</v>
      </c>
      <c r="E103" s="123">
        <v>12505.464081530001</v>
      </c>
      <c r="F103" s="123">
        <v>1045.85112467</v>
      </c>
      <c r="G103" s="123">
        <v>2.97922844</v>
      </c>
      <c r="H103" s="123">
        <v>146.93050195000001</v>
      </c>
      <c r="I103" s="123">
        <v>3446.91091177</v>
      </c>
      <c r="J103" s="123">
        <v>289.17564024000001</v>
      </c>
      <c r="K103" s="123">
        <v>13.642160130000001</v>
      </c>
      <c r="L103" s="123">
        <v>3.0805477699999999</v>
      </c>
      <c r="M103" s="173" t="s">
        <v>189</v>
      </c>
      <c r="N103" s="123">
        <v>208.19882784000001</v>
      </c>
      <c r="O103" s="123">
        <v>3.40741965</v>
      </c>
      <c r="P103" s="123">
        <v>45.688952460000003</v>
      </c>
      <c r="Q103" s="123">
        <v>4.1400000000000002E-6</v>
      </c>
      <c r="R103" s="123">
        <v>1.7225060999999999</v>
      </c>
      <c r="S103" s="123">
        <v>0</v>
      </c>
      <c r="T103" s="123">
        <v>1.29762841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5">
        <v>43374</v>
      </c>
      <c r="B104" s="123">
        <v>19921.91647353</v>
      </c>
      <c r="C104" s="123">
        <v>1965.04912743</v>
      </c>
      <c r="D104" s="123">
        <v>1.277E-5</v>
      </c>
      <c r="E104" s="123">
        <v>12670.63751508</v>
      </c>
      <c r="F104" s="123">
        <v>1118.77409584</v>
      </c>
      <c r="G104" s="123">
        <v>11.857155880000001</v>
      </c>
      <c r="H104" s="123">
        <v>154.16505196</v>
      </c>
      <c r="I104" s="123">
        <v>3476.0162419500002</v>
      </c>
      <c r="J104" s="123">
        <v>253.89698111999999</v>
      </c>
      <c r="K104" s="123">
        <v>13.51086495</v>
      </c>
      <c r="L104" s="123">
        <v>2.8264592400000002</v>
      </c>
      <c r="M104" s="173" t="s">
        <v>189</v>
      </c>
      <c r="N104" s="123">
        <v>205.09366695</v>
      </c>
      <c r="O104" s="123">
        <v>2.9740274699999998</v>
      </c>
      <c r="P104" s="123">
        <v>44.463709430000002</v>
      </c>
      <c r="Q104" s="123">
        <v>0</v>
      </c>
      <c r="R104" s="123">
        <v>1.53925573</v>
      </c>
      <c r="S104" s="123">
        <v>0</v>
      </c>
      <c r="T104" s="123">
        <v>1.1123077299999999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5">
        <v>43405</v>
      </c>
      <c r="B105" s="123">
        <v>18940.251558349999</v>
      </c>
      <c r="C105" s="123">
        <v>1831.0442243699999</v>
      </c>
      <c r="D105" s="123">
        <v>1.305E-5</v>
      </c>
      <c r="E105" s="123">
        <v>11662.356147660001</v>
      </c>
      <c r="F105" s="123">
        <v>1163.92490488</v>
      </c>
      <c r="G105" s="123">
        <v>12.19325813</v>
      </c>
      <c r="H105" s="123">
        <v>159.11986110000001</v>
      </c>
      <c r="I105" s="123">
        <v>3567.8019529500002</v>
      </c>
      <c r="J105" s="123">
        <v>271.73223029000002</v>
      </c>
      <c r="K105" s="123">
        <v>13.442479609999999</v>
      </c>
      <c r="L105" s="123">
        <v>2.7307328200000001</v>
      </c>
      <c r="M105" s="173" t="s">
        <v>189</v>
      </c>
      <c r="N105" s="123">
        <v>204.95464964999999</v>
      </c>
      <c r="O105" s="123">
        <v>2.9249559500000002</v>
      </c>
      <c r="P105" s="123">
        <v>45.413304549999999</v>
      </c>
      <c r="Q105" s="123">
        <v>0</v>
      </c>
      <c r="R105" s="123">
        <v>1.24397332</v>
      </c>
      <c r="S105" s="123">
        <v>0</v>
      </c>
      <c r="T105" s="123">
        <v>1.3688700199999999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5">
        <v>43435</v>
      </c>
      <c r="B106" s="123">
        <v>18677.929004950001</v>
      </c>
      <c r="C106" s="123">
        <v>1836.5034919499999</v>
      </c>
      <c r="D106" s="123">
        <v>1.3360000000000001E-5</v>
      </c>
      <c r="E106" s="123">
        <v>11233.59499829</v>
      </c>
      <c r="F106" s="123">
        <v>1136.08156143</v>
      </c>
      <c r="G106" s="123">
        <v>12.53107921</v>
      </c>
      <c r="H106" s="123">
        <v>128.73832343000001</v>
      </c>
      <c r="I106" s="123">
        <v>3714.1516395600001</v>
      </c>
      <c r="J106" s="123">
        <v>348.02350670999999</v>
      </c>
      <c r="K106" s="123">
        <v>14.84605273</v>
      </c>
      <c r="L106" s="123">
        <v>2.89755407</v>
      </c>
      <c r="M106" s="173" t="s">
        <v>189</v>
      </c>
      <c r="N106" s="123">
        <v>199.76673552</v>
      </c>
      <c r="O106" s="123">
        <v>2.9347050700000001</v>
      </c>
      <c r="P106" s="123">
        <v>45.142487729999999</v>
      </c>
      <c r="Q106" s="123">
        <v>0</v>
      </c>
      <c r="R106" s="123">
        <v>1.5114437000000001</v>
      </c>
      <c r="S106" s="123">
        <v>5.1108470000000003E-2</v>
      </c>
      <c r="T106" s="123">
        <v>1.1543037199999999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5">
        <v>43466</v>
      </c>
      <c r="B107" s="123">
        <v>18800.346830449998</v>
      </c>
      <c r="C107" s="123">
        <v>1875.3624133000001</v>
      </c>
      <c r="D107" s="123">
        <v>1.366E-5</v>
      </c>
      <c r="E107" s="123">
        <v>11312.847714150001</v>
      </c>
      <c r="F107" s="123">
        <v>1324.6845538699999</v>
      </c>
      <c r="G107" s="123">
        <v>11.537339680000001</v>
      </c>
      <c r="H107" s="123">
        <v>127.16472223</v>
      </c>
      <c r="I107" s="123">
        <v>3557.8664079999999</v>
      </c>
      <c r="J107" s="123">
        <v>324.26960451000002</v>
      </c>
      <c r="K107" s="123">
        <v>14.16731658</v>
      </c>
      <c r="L107" s="123">
        <v>2.6743757499999998</v>
      </c>
      <c r="M107" s="173" t="s">
        <v>189</v>
      </c>
      <c r="N107" s="123">
        <v>200.65266933999999</v>
      </c>
      <c r="O107" s="123">
        <v>2.5246571599999998</v>
      </c>
      <c r="P107" s="123">
        <v>44.555323680000001</v>
      </c>
      <c r="Q107" s="123">
        <v>0</v>
      </c>
      <c r="R107" s="123">
        <v>1.3700168500000001</v>
      </c>
      <c r="S107" s="123">
        <v>4.754502E-2</v>
      </c>
      <c r="T107" s="123">
        <v>0.62215666999999997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5">
        <v>43497</v>
      </c>
      <c r="B108" s="123">
        <v>18857.51270969</v>
      </c>
      <c r="C108" s="123">
        <v>1970.5929492400001</v>
      </c>
      <c r="D108" s="123">
        <v>1.3920000000000001E-5</v>
      </c>
      <c r="E108" s="123">
        <v>11368.92374496</v>
      </c>
      <c r="F108" s="123">
        <v>1310.0969191300001</v>
      </c>
      <c r="G108" s="123">
        <v>11.80515127</v>
      </c>
      <c r="H108" s="123">
        <v>135.48137642</v>
      </c>
      <c r="I108" s="123">
        <v>3493.0346294000001</v>
      </c>
      <c r="J108" s="123">
        <v>312.26113235999998</v>
      </c>
      <c r="K108" s="123">
        <v>11.790325899999999</v>
      </c>
      <c r="L108" s="123">
        <v>2.9533729000000002</v>
      </c>
      <c r="M108" s="173" t="s">
        <v>189</v>
      </c>
      <c r="N108" s="123">
        <v>192.11361944000001</v>
      </c>
      <c r="O108" s="123">
        <v>3.49288343</v>
      </c>
      <c r="P108" s="123">
        <v>43.257269280000003</v>
      </c>
      <c r="Q108" s="123">
        <v>0</v>
      </c>
      <c r="R108" s="123">
        <v>1.0250687300000001</v>
      </c>
      <c r="S108" s="123">
        <v>4.3760859999999999E-2</v>
      </c>
      <c r="T108" s="123">
        <v>0.64049244999999999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5">
        <v>43525</v>
      </c>
      <c r="B109" s="123">
        <v>19838.178863599998</v>
      </c>
      <c r="C109" s="123">
        <v>2248.05601557</v>
      </c>
      <c r="D109" s="123">
        <v>1.4219999999999999E-5</v>
      </c>
      <c r="E109" s="123">
        <v>12112.40434802</v>
      </c>
      <c r="F109" s="123">
        <v>1382.1172887499999</v>
      </c>
      <c r="G109" s="123">
        <v>12.25071091</v>
      </c>
      <c r="H109" s="123">
        <v>144.47947178000001</v>
      </c>
      <c r="I109" s="123">
        <v>3257.75690119</v>
      </c>
      <c r="J109" s="123">
        <v>412.20296403999998</v>
      </c>
      <c r="K109" s="123">
        <v>11.53564499</v>
      </c>
      <c r="L109" s="123">
        <v>2.9476045599999998</v>
      </c>
      <c r="M109" s="173" t="s">
        <v>189</v>
      </c>
      <c r="N109" s="123">
        <v>195.73039503999999</v>
      </c>
      <c r="O109" s="123">
        <v>13.35141821</v>
      </c>
      <c r="P109" s="123">
        <v>43.409939909999999</v>
      </c>
      <c r="Q109" s="123">
        <v>0</v>
      </c>
      <c r="R109" s="123">
        <v>0.98966686000000004</v>
      </c>
      <c r="S109" s="123">
        <v>3.9907810000000002E-2</v>
      </c>
      <c r="T109" s="123">
        <v>0.90657173999999996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5">
        <v>43556</v>
      </c>
      <c r="B110" s="123">
        <v>20026.504290329998</v>
      </c>
      <c r="C110" s="123">
        <v>2482.2316398299999</v>
      </c>
      <c r="D110" s="123">
        <v>1.4219999999999999E-5</v>
      </c>
      <c r="E110" s="123">
        <v>11876.199110179999</v>
      </c>
      <c r="F110" s="123">
        <v>1345.42011215</v>
      </c>
      <c r="G110" s="123">
        <v>11.88748174</v>
      </c>
      <c r="H110" s="123">
        <v>138.03196267000001</v>
      </c>
      <c r="I110" s="123">
        <v>3509.5716418100001</v>
      </c>
      <c r="J110" s="123">
        <v>392.26397326</v>
      </c>
      <c r="K110" s="123">
        <v>9.8381062299999993</v>
      </c>
      <c r="L110" s="123">
        <v>3.5058602300000001</v>
      </c>
      <c r="M110" s="173" t="s">
        <v>189</v>
      </c>
      <c r="N110" s="123">
        <v>193.09746369999999</v>
      </c>
      <c r="O110" s="123">
        <v>14.14075703</v>
      </c>
      <c r="P110" s="123">
        <v>48.191717580000002</v>
      </c>
      <c r="Q110" s="123">
        <v>0</v>
      </c>
      <c r="R110" s="123">
        <v>1.06844768</v>
      </c>
      <c r="S110" s="123">
        <v>3.5913090000000002E-2</v>
      </c>
      <c r="T110" s="123">
        <v>1.02008893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5">
        <v>43586</v>
      </c>
      <c r="B111" s="123">
        <v>20161.53367393</v>
      </c>
      <c r="C111" s="123">
        <v>2587.0940871500002</v>
      </c>
      <c r="D111" s="123">
        <v>1.4219999999999999E-5</v>
      </c>
      <c r="E111" s="123">
        <v>12003.390333859999</v>
      </c>
      <c r="F111" s="123">
        <v>1332.8339933699999</v>
      </c>
      <c r="G111" s="123">
        <v>11.13285361</v>
      </c>
      <c r="H111" s="123">
        <v>135.60867751999999</v>
      </c>
      <c r="I111" s="123">
        <v>3419.9022923000002</v>
      </c>
      <c r="J111" s="123">
        <v>381.25874900999997</v>
      </c>
      <c r="K111" s="123">
        <v>9.9136424299999995</v>
      </c>
      <c r="L111" s="123">
        <v>3.1106118199999999</v>
      </c>
      <c r="M111" s="173" t="s">
        <v>189</v>
      </c>
      <c r="N111" s="123">
        <v>203.54002394</v>
      </c>
      <c r="O111" s="123">
        <v>24.094160720000001</v>
      </c>
      <c r="P111" s="123">
        <v>47.952998669999999</v>
      </c>
      <c r="Q111" s="123">
        <v>1.927E-5</v>
      </c>
      <c r="R111" s="123">
        <v>1.0171477</v>
      </c>
      <c r="S111" s="123">
        <v>3.2040979999999997E-2</v>
      </c>
      <c r="T111" s="123">
        <v>0.65202735999999994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5">
        <v>43617</v>
      </c>
      <c r="B112" s="123">
        <v>20277.791918359999</v>
      </c>
      <c r="C112" s="123">
        <v>2691.1246541099999</v>
      </c>
      <c r="D112" s="123">
        <v>1.4219999999999999E-5</v>
      </c>
      <c r="E112" s="123">
        <v>11734.64144222</v>
      </c>
      <c r="F112" s="123">
        <v>1571.7122344100001</v>
      </c>
      <c r="G112" s="123">
        <v>11.05027029</v>
      </c>
      <c r="H112" s="123">
        <v>138.65761044999999</v>
      </c>
      <c r="I112" s="123">
        <v>3496.44651454</v>
      </c>
      <c r="J112" s="123">
        <v>368.06233852000003</v>
      </c>
      <c r="K112" s="123">
        <v>10.29678783</v>
      </c>
      <c r="L112" s="123">
        <v>3.06651776</v>
      </c>
      <c r="M112" s="173" t="s">
        <v>189</v>
      </c>
      <c r="N112" s="123">
        <v>196.18473721000001</v>
      </c>
      <c r="O112" s="123">
        <v>13.175254049999999</v>
      </c>
      <c r="P112" s="123">
        <v>41.506940759999999</v>
      </c>
      <c r="Q112" s="123">
        <v>0</v>
      </c>
      <c r="R112" s="123">
        <v>1.2793384999999999</v>
      </c>
      <c r="S112" s="123">
        <v>2.7779689999999999E-2</v>
      </c>
      <c r="T112" s="123">
        <v>0.55948379999999998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5">
        <v>43647</v>
      </c>
      <c r="B113" s="123">
        <v>18825.13565629</v>
      </c>
      <c r="C113" s="123">
        <v>2509.24645981</v>
      </c>
      <c r="D113" s="123">
        <v>0.24982268999999999</v>
      </c>
      <c r="E113" s="123">
        <v>10757.106471180001</v>
      </c>
      <c r="F113" s="123">
        <v>1423.6427361000001</v>
      </c>
      <c r="G113" s="123">
        <v>10.788554639999999</v>
      </c>
      <c r="H113" s="123">
        <v>149.95012453000001</v>
      </c>
      <c r="I113" s="123">
        <v>3376.9744703599999</v>
      </c>
      <c r="J113" s="123">
        <v>344.77677481000001</v>
      </c>
      <c r="K113" s="123">
        <v>6.0027057399999997</v>
      </c>
      <c r="L113" s="123">
        <v>3.34789973</v>
      </c>
      <c r="M113" s="173" t="s">
        <v>189</v>
      </c>
      <c r="N113" s="123">
        <v>185.46268935000001</v>
      </c>
      <c r="O113" s="123">
        <v>13.781505149999999</v>
      </c>
      <c r="P113" s="123">
        <v>42.113975080000003</v>
      </c>
      <c r="Q113" s="123">
        <v>0</v>
      </c>
      <c r="R113" s="123">
        <v>1.1576126499999999</v>
      </c>
      <c r="S113" s="123">
        <v>2.3582889999999999E-2</v>
      </c>
      <c r="T113" s="123">
        <v>0.51027157999999995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5">
        <v>43678</v>
      </c>
      <c r="B114" s="123">
        <v>18608.878945060002</v>
      </c>
      <c r="C114" s="123">
        <v>2422.35638225</v>
      </c>
      <c r="D114" s="123">
        <v>0.23409033000000001</v>
      </c>
      <c r="E114" s="123">
        <v>10764.94899443</v>
      </c>
      <c r="F114" s="123">
        <v>1347.22734676</v>
      </c>
      <c r="G114" s="123">
        <v>11.68120231</v>
      </c>
      <c r="H114" s="123">
        <v>160.16142735</v>
      </c>
      <c r="I114" s="123">
        <v>3212.6959194599999</v>
      </c>
      <c r="J114" s="123">
        <v>446.30421416000001</v>
      </c>
      <c r="K114" s="123">
        <v>4.4029853699999997</v>
      </c>
      <c r="L114" s="123">
        <v>3.4215636900000002</v>
      </c>
      <c r="M114" s="173" t="s">
        <v>189</v>
      </c>
      <c r="N114" s="123">
        <v>181.57946662000001</v>
      </c>
      <c r="O114" s="123">
        <v>11.63987741</v>
      </c>
      <c r="P114" s="123">
        <v>40.761802899999999</v>
      </c>
      <c r="Q114" s="123">
        <v>4.7009999999999999E-5</v>
      </c>
      <c r="R114" s="123">
        <v>0.85788445999999996</v>
      </c>
      <c r="S114" s="123">
        <v>1.9144069999999999E-2</v>
      </c>
      <c r="T114" s="123">
        <v>0.58659647999999998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5">
        <v>43709</v>
      </c>
      <c r="B115" s="123">
        <v>14569.28112693</v>
      </c>
      <c r="C115" s="123">
        <v>2290.3776111100001</v>
      </c>
      <c r="D115" s="123">
        <v>0.21689491</v>
      </c>
      <c r="E115" s="123">
        <v>7178.1785964399996</v>
      </c>
      <c r="F115" s="123">
        <v>1248.5739853299999</v>
      </c>
      <c r="G115" s="123">
        <v>11.13955824</v>
      </c>
      <c r="H115" s="123">
        <v>160.01142826</v>
      </c>
      <c r="I115" s="123">
        <v>2960.3000292199999</v>
      </c>
      <c r="J115" s="123">
        <v>475.95272977000002</v>
      </c>
      <c r="K115" s="123">
        <v>9.7174395199999992</v>
      </c>
      <c r="L115" s="123">
        <v>3.1760179700000002</v>
      </c>
      <c r="M115" s="173" t="s">
        <v>189</v>
      </c>
      <c r="N115" s="123">
        <v>171.80930595999999</v>
      </c>
      <c r="O115" s="123">
        <v>17.003528419999999</v>
      </c>
      <c r="P115" s="123">
        <v>40.206880959999999</v>
      </c>
      <c r="Q115" s="123">
        <v>0</v>
      </c>
      <c r="R115" s="123">
        <v>2.1268945000000001</v>
      </c>
      <c r="S115" s="123">
        <v>0</v>
      </c>
      <c r="T115" s="123">
        <v>0.49022631999999999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5">
        <v>43739</v>
      </c>
      <c r="B116" s="123">
        <v>14707.22847158</v>
      </c>
      <c r="C116" s="123">
        <v>2235.0492641999999</v>
      </c>
      <c r="D116" s="123">
        <v>0.19924898999999999</v>
      </c>
      <c r="E116" s="123">
        <v>7363.5798704099998</v>
      </c>
      <c r="F116" s="123">
        <v>1448.3238165</v>
      </c>
      <c r="G116" s="123">
        <v>10.313277640000001</v>
      </c>
      <c r="H116" s="123">
        <v>166.06205596999999</v>
      </c>
      <c r="I116" s="123">
        <v>2741.9673547000002</v>
      </c>
      <c r="J116" s="123">
        <v>484.63264341000001</v>
      </c>
      <c r="K116" s="123">
        <v>11.73892854</v>
      </c>
      <c r="L116" s="123">
        <v>2.5450032299999998</v>
      </c>
      <c r="M116" s="173" t="s">
        <v>189</v>
      </c>
      <c r="N116" s="123">
        <v>178.23827130000001</v>
      </c>
      <c r="O116" s="123">
        <v>19.679675339999999</v>
      </c>
      <c r="P116" s="123">
        <v>41.716397129999997</v>
      </c>
      <c r="Q116" s="123">
        <v>0</v>
      </c>
      <c r="R116" s="123">
        <v>2.6462511700000002</v>
      </c>
      <c r="S116" s="123">
        <v>0</v>
      </c>
      <c r="T116" s="123">
        <v>0.53641304999999995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5">
        <v>43770</v>
      </c>
      <c r="B117" s="123">
        <v>14362.62688374</v>
      </c>
      <c r="C117" s="123">
        <v>2136.9602010200001</v>
      </c>
      <c r="D117" s="123">
        <v>0.20801966999999999</v>
      </c>
      <c r="E117" s="123">
        <v>7103.0696914199998</v>
      </c>
      <c r="F117" s="123">
        <v>1425.0844216999999</v>
      </c>
      <c r="G117" s="123">
        <v>9.7645220399999992</v>
      </c>
      <c r="H117" s="123">
        <v>174.74906389</v>
      </c>
      <c r="I117" s="123">
        <v>2796.82611632</v>
      </c>
      <c r="J117" s="123">
        <v>469.32030287999999</v>
      </c>
      <c r="K117" s="123">
        <v>9.7506179199999998</v>
      </c>
      <c r="L117" s="123">
        <v>2.5330953900000002</v>
      </c>
      <c r="M117" s="173" t="s">
        <v>189</v>
      </c>
      <c r="N117" s="123">
        <v>171.46822498</v>
      </c>
      <c r="O117" s="123">
        <v>14.2610475</v>
      </c>
      <c r="P117" s="123">
        <v>45.409066979999999</v>
      </c>
      <c r="Q117" s="123">
        <v>0</v>
      </c>
      <c r="R117" s="123">
        <v>2.5806488000000001</v>
      </c>
      <c r="S117" s="123">
        <v>4.7400000000000004E-6</v>
      </c>
      <c r="T117" s="123">
        <v>0.64183849000000004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5">
        <v>43800</v>
      </c>
      <c r="B118" s="123">
        <v>14509.28261217</v>
      </c>
      <c r="C118" s="123">
        <v>2184.9560411799998</v>
      </c>
      <c r="D118" s="123">
        <v>0.41617111000000001</v>
      </c>
      <c r="E118" s="123">
        <v>7059.5182922599997</v>
      </c>
      <c r="F118" s="123">
        <v>1442.83562327</v>
      </c>
      <c r="G118" s="123">
        <v>17.211168690000001</v>
      </c>
      <c r="H118" s="123">
        <v>175.09875491</v>
      </c>
      <c r="I118" s="123">
        <v>2889.7393020300001</v>
      </c>
      <c r="J118" s="123">
        <v>478.77687689999999</v>
      </c>
      <c r="K118" s="123">
        <v>10.979487499999999</v>
      </c>
      <c r="L118" s="123">
        <v>2.71678613</v>
      </c>
      <c r="M118" s="173" t="s">
        <v>189</v>
      </c>
      <c r="N118" s="123">
        <v>168.39953095000001</v>
      </c>
      <c r="O118" s="123">
        <v>24.462782050000001</v>
      </c>
      <c r="P118" s="123">
        <v>51.07149063</v>
      </c>
      <c r="Q118" s="123">
        <v>0</v>
      </c>
      <c r="R118" s="123">
        <v>2.4965696199999998</v>
      </c>
      <c r="S118" s="123">
        <v>5.0895360000000001E-2</v>
      </c>
      <c r="T118" s="123">
        <v>0.55283958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5">
        <v>43831</v>
      </c>
      <c r="B119" s="123">
        <v>14720.023407889999</v>
      </c>
      <c r="C119" s="123">
        <v>2094.1554057200001</v>
      </c>
      <c r="D119" s="123">
        <v>11.00366679</v>
      </c>
      <c r="E119" s="123">
        <v>7329.4365030299996</v>
      </c>
      <c r="F119" s="123">
        <v>1288.5259595699999</v>
      </c>
      <c r="G119" s="123">
        <v>25.52523798</v>
      </c>
      <c r="H119" s="123">
        <v>198.40766547999999</v>
      </c>
      <c r="I119" s="123">
        <v>3080.9462198199999</v>
      </c>
      <c r="J119" s="123">
        <v>492.78698250999997</v>
      </c>
      <c r="K119" s="123">
        <v>5.5763398799999999</v>
      </c>
      <c r="L119" s="123">
        <v>2.50573325</v>
      </c>
      <c r="M119" s="174">
        <v>0.47527628999999999</v>
      </c>
      <c r="N119" s="123">
        <v>167.42071816999999</v>
      </c>
      <c r="O119" s="123">
        <v>11.01869127</v>
      </c>
      <c r="P119" s="123">
        <v>9.1986934300000005</v>
      </c>
      <c r="Q119" s="123">
        <v>0</v>
      </c>
      <c r="R119" s="123">
        <v>2.4967431699999998</v>
      </c>
      <c r="S119" s="123">
        <v>4.7186760000000001E-2</v>
      </c>
      <c r="T119" s="123">
        <v>0.49638476999999998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5">
        <v>43862</v>
      </c>
      <c r="B120" s="123">
        <v>14802.750846860001</v>
      </c>
      <c r="C120" s="123">
        <v>2228.32145128</v>
      </c>
      <c r="D120" s="123">
        <v>10.98907369</v>
      </c>
      <c r="E120" s="123">
        <v>7323.2083530899999</v>
      </c>
      <c r="F120" s="123">
        <v>1360.6051566799999</v>
      </c>
      <c r="G120" s="123">
        <v>25.734335900000001</v>
      </c>
      <c r="H120" s="123">
        <v>230.5556752</v>
      </c>
      <c r="I120" s="123">
        <v>2927.7419159699998</v>
      </c>
      <c r="J120" s="123">
        <v>486.18739771000003</v>
      </c>
      <c r="K120" s="123">
        <v>4.6244130099999996</v>
      </c>
      <c r="L120" s="123">
        <v>2.7982965100000001</v>
      </c>
      <c r="M120" s="123">
        <v>0.41783418</v>
      </c>
      <c r="N120" s="123">
        <v>165.51614549000001</v>
      </c>
      <c r="O120" s="123">
        <v>23.496165609999998</v>
      </c>
      <c r="P120" s="123">
        <v>9.4647211099999993</v>
      </c>
      <c r="Q120" s="123">
        <v>0</v>
      </c>
      <c r="R120" s="123">
        <v>2.5190190700000001</v>
      </c>
      <c r="S120" s="123">
        <v>4.9321509999999999E-2</v>
      </c>
      <c r="T120" s="123">
        <v>0.52157085000000003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5">
        <v>43891</v>
      </c>
      <c r="B121" s="123">
        <v>17117.863873959999</v>
      </c>
      <c r="C121" s="123">
        <v>2756.6493100399998</v>
      </c>
      <c r="D121" s="123">
        <v>0.23356667</v>
      </c>
      <c r="E121" s="123">
        <v>8261.8886642800007</v>
      </c>
      <c r="F121" s="123">
        <v>1559.7574597</v>
      </c>
      <c r="G121" s="123">
        <v>18.953758990000001</v>
      </c>
      <c r="H121" s="123">
        <v>211.51476887000001</v>
      </c>
      <c r="I121" s="123">
        <v>3461.42623439</v>
      </c>
      <c r="J121" s="123">
        <v>601.06940035000002</v>
      </c>
      <c r="K121" s="123">
        <v>8.9739751499999993</v>
      </c>
      <c r="L121" s="123">
        <v>2.49119549</v>
      </c>
      <c r="M121" s="123">
        <v>0.36174358000000001</v>
      </c>
      <c r="N121" s="123">
        <v>189.31819091</v>
      </c>
      <c r="O121" s="123">
        <v>32.259464530000002</v>
      </c>
      <c r="P121" s="123">
        <v>10.16146223</v>
      </c>
      <c r="Q121" s="123">
        <v>0</v>
      </c>
      <c r="R121" s="123">
        <v>2.3625200500000001</v>
      </c>
      <c r="S121" s="123">
        <v>0</v>
      </c>
      <c r="T121" s="123">
        <v>0.44215873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5">
        <v>43922</v>
      </c>
      <c r="B122" s="123">
        <v>16635.131158600001</v>
      </c>
      <c r="C122" s="123">
        <v>2817.8581827500002</v>
      </c>
      <c r="D122" s="123">
        <v>0.22662197000000001</v>
      </c>
      <c r="E122" s="123">
        <v>7930.9238098100004</v>
      </c>
      <c r="F122" s="123">
        <v>1535.81780267</v>
      </c>
      <c r="G122" s="123">
        <v>16.235077700000001</v>
      </c>
      <c r="H122" s="123">
        <v>211.55069255999999</v>
      </c>
      <c r="I122" s="123">
        <v>3295.73906429</v>
      </c>
      <c r="J122" s="123">
        <v>543.13398638000001</v>
      </c>
      <c r="K122" s="123">
        <v>11.658064980000001</v>
      </c>
      <c r="L122" s="123">
        <v>2.3356651799999999</v>
      </c>
      <c r="M122" s="123">
        <v>0.30404209999999998</v>
      </c>
      <c r="N122" s="123">
        <v>180.10513201000001</v>
      </c>
      <c r="O122" s="123">
        <v>32.601485080000003</v>
      </c>
      <c r="P122" s="123">
        <v>53.855218319999999</v>
      </c>
      <c r="Q122" s="123">
        <v>0</v>
      </c>
      <c r="R122" s="123">
        <v>2.3713035499999999</v>
      </c>
      <c r="S122" s="123">
        <v>0</v>
      </c>
      <c r="T122" s="123">
        <v>0.41500925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5">
        <v>43952</v>
      </c>
      <c r="B123" s="123">
        <v>15909.23911158</v>
      </c>
      <c r="C123" s="123">
        <v>2902.1512786399999</v>
      </c>
      <c r="D123" s="123">
        <v>0.21967726000000001</v>
      </c>
      <c r="E123" s="123">
        <v>7390.2234934999997</v>
      </c>
      <c r="F123" s="123">
        <v>1704.65627754</v>
      </c>
      <c r="G123" s="123">
        <v>15.40964088</v>
      </c>
      <c r="H123" s="123">
        <v>215.73692138000001</v>
      </c>
      <c r="I123" s="123">
        <v>2867.7770586800002</v>
      </c>
      <c r="J123" s="123">
        <v>532.0217576</v>
      </c>
      <c r="K123" s="123">
        <v>15.989705369999999</v>
      </c>
      <c r="L123" s="123">
        <v>2.3466394099999999</v>
      </c>
      <c r="M123" s="123">
        <v>0.2470503</v>
      </c>
      <c r="N123" s="123">
        <v>179.97063888</v>
      </c>
      <c r="O123" s="123">
        <v>30.305323909999998</v>
      </c>
      <c r="P123" s="123">
        <v>49.30975626</v>
      </c>
      <c r="Q123" s="123">
        <v>0</v>
      </c>
      <c r="R123" s="123">
        <v>2.4951711099999998</v>
      </c>
      <c r="S123" s="123">
        <v>0</v>
      </c>
      <c r="T123" s="123">
        <v>0.37872085999999999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5">
        <v>43983</v>
      </c>
      <c r="B124" s="123">
        <v>15380.79730192</v>
      </c>
      <c r="C124" s="123">
        <v>2902.0089692299998</v>
      </c>
      <c r="D124" s="123">
        <v>0.21273257000000001</v>
      </c>
      <c r="E124" s="123">
        <v>7204.5399245999997</v>
      </c>
      <c r="F124" s="123">
        <v>1712.09311168</v>
      </c>
      <c r="G124" s="123">
        <v>16.52943986</v>
      </c>
      <c r="H124" s="123">
        <v>200.72108169000001</v>
      </c>
      <c r="I124" s="123">
        <v>2548.4209202400002</v>
      </c>
      <c r="J124" s="123">
        <v>523.00762646999999</v>
      </c>
      <c r="K124" s="123">
        <v>5.7031995599999998</v>
      </c>
      <c r="L124" s="123">
        <v>2.1300358400000001</v>
      </c>
      <c r="M124" s="123">
        <v>0.19014402</v>
      </c>
      <c r="N124" s="123">
        <v>180.21254490999999</v>
      </c>
      <c r="O124" s="123">
        <v>27.007313289999999</v>
      </c>
      <c r="P124" s="123">
        <v>50.726681560000003</v>
      </c>
      <c r="Q124" s="123">
        <v>0</v>
      </c>
      <c r="R124" s="123">
        <v>6.86360803</v>
      </c>
      <c r="S124" s="123">
        <v>0</v>
      </c>
      <c r="T124" s="123">
        <v>0.42996836999999999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5">
        <v>44013</v>
      </c>
      <c r="B125" s="123">
        <v>15390.22834394</v>
      </c>
      <c r="C125" s="123">
        <v>2818.0230996599998</v>
      </c>
      <c r="D125" s="123">
        <v>0.20578788000000001</v>
      </c>
      <c r="E125" s="123">
        <v>7229.2278982400003</v>
      </c>
      <c r="F125" s="123">
        <v>1846.0036968100001</v>
      </c>
      <c r="G125" s="123">
        <v>13.468659779999999</v>
      </c>
      <c r="H125" s="123">
        <v>186.01055606</v>
      </c>
      <c r="I125" s="123">
        <v>2489.6879482899999</v>
      </c>
      <c r="J125" s="123">
        <v>524.65742668999997</v>
      </c>
      <c r="K125" s="123">
        <v>9.1228924199999994</v>
      </c>
      <c r="L125" s="123">
        <v>2.52169241</v>
      </c>
      <c r="M125" s="123">
        <v>1.8831399900000001</v>
      </c>
      <c r="N125" s="123">
        <v>186.22216180000001</v>
      </c>
      <c r="O125" s="123">
        <v>30.221303760000001</v>
      </c>
      <c r="P125" s="123">
        <v>50.229232930000002</v>
      </c>
      <c r="Q125" s="123">
        <v>0</v>
      </c>
      <c r="R125" s="123">
        <v>2.37613517</v>
      </c>
      <c r="S125" s="123">
        <v>0</v>
      </c>
      <c r="T125" s="123">
        <v>0.36671205000000001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5">
        <v>44044</v>
      </c>
      <c r="B126" s="123">
        <v>14889.987053090001</v>
      </c>
      <c r="C126" s="123">
        <v>2666.6634786999998</v>
      </c>
      <c r="D126" s="123">
        <v>0.1988432</v>
      </c>
      <c r="E126" s="123">
        <v>7182.2540712700002</v>
      </c>
      <c r="F126" s="123">
        <v>1858.7205652800001</v>
      </c>
      <c r="G126" s="123">
        <v>15.443506040000001</v>
      </c>
      <c r="H126" s="123">
        <v>177.21501014</v>
      </c>
      <c r="I126" s="123">
        <v>2220.2598419800001</v>
      </c>
      <c r="J126" s="123">
        <v>510.40327754999998</v>
      </c>
      <c r="K126" s="123">
        <v>15.05924845</v>
      </c>
      <c r="L126" s="123">
        <v>3.07265634</v>
      </c>
      <c r="M126" s="123">
        <v>1.6279386</v>
      </c>
      <c r="N126" s="123">
        <v>183.46155709000001</v>
      </c>
      <c r="O126" s="123">
        <v>30.039072359999999</v>
      </c>
      <c r="P126" s="123">
        <v>22.50668319</v>
      </c>
      <c r="Q126" s="123">
        <v>0</v>
      </c>
      <c r="R126" s="123">
        <v>2.3037809</v>
      </c>
      <c r="S126" s="123">
        <v>0</v>
      </c>
      <c r="T126" s="123">
        <v>0.75752200000000003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5">
        <v>44075</v>
      </c>
      <c r="B127" s="123">
        <v>15668.59499958</v>
      </c>
      <c r="C127" s="123">
        <v>2560.3149134099999</v>
      </c>
      <c r="D127" s="123">
        <v>0.19189849</v>
      </c>
      <c r="E127" s="123">
        <v>7597.1584551400001</v>
      </c>
      <c r="F127" s="123">
        <v>1864.0381577200001</v>
      </c>
      <c r="G127" s="123">
        <v>17.451788799999999</v>
      </c>
      <c r="H127" s="123">
        <v>179.08137686000001</v>
      </c>
      <c r="I127" s="123">
        <v>2487.07691178</v>
      </c>
      <c r="J127" s="123">
        <v>509.89101251</v>
      </c>
      <c r="K127" s="123">
        <v>17.390082320000001</v>
      </c>
      <c r="L127" s="123">
        <v>4.1425558200000001</v>
      </c>
      <c r="M127" s="123">
        <v>1.3390995400000001</v>
      </c>
      <c r="N127" s="123">
        <v>386.85548256999999</v>
      </c>
      <c r="O127" s="123">
        <v>29.76221378</v>
      </c>
      <c r="P127" s="123">
        <v>10.28354622</v>
      </c>
      <c r="Q127" s="123">
        <v>0</v>
      </c>
      <c r="R127" s="123">
        <v>2.4739122600000001</v>
      </c>
      <c r="S127" s="123">
        <v>0.52485040999999999</v>
      </c>
      <c r="T127" s="123">
        <v>0.61874194999999999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5">
        <v>44105</v>
      </c>
      <c r="B128" s="123">
        <v>16275.9856473</v>
      </c>
      <c r="C128" s="123">
        <v>2684.9161859999999</v>
      </c>
      <c r="D128" s="123">
        <v>0.18495379000000001</v>
      </c>
      <c r="E128" s="123">
        <v>7923.7403214200003</v>
      </c>
      <c r="F128" s="123">
        <v>1931.5239312900001</v>
      </c>
      <c r="G128" s="123">
        <v>19.807660309999999</v>
      </c>
      <c r="H128" s="123">
        <v>163.03716084000001</v>
      </c>
      <c r="I128" s="123">
        <v>2587.4070769199998</v>
      </c>
      <c r="J128" s="123">
        <v>509.22192964999999</v>
      </c>
      <c r="K128" s="123">
        <v>15.750196430000001</v>
      </c>
      <c r="L128" s="123">
        <v>3.8892049200000001</v>
      </c>
      <c r="M128" s="123">
        <v>0.69705790000000001</v>
      </c>
      <c r="N128" s="123">
        <v>386.40350726999998</v>
      </c>
      <c r="O128" s="123">
        <v>32.479678749999998</v>
      </c>
      <c r="P128" s="123">
        <v>11.43086248</v>
      </c>
      <c r="Q128" s="123">
        <v>0</v>
      </c>
      <c r="R128" s="123">
        <v>4.4451480500000002</v>
      </c>
      <c r="S128" s="123">
        <v>0.52939592999999996</v>
      </c>
      <c r="T128" s="123">
        <v>0.52137535000000002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5">
        <v>44136</v>
      </c>
      <c r="B129" s="123">
        <v>16238.96134659</v>
      </c>
      <c r="C129" s="123">
        <v>2514.0697049700002</v>
      </c>
      <c r="D129" s="123">
        <v>0.17801037</v>
      </c>
      <c r="E129" s="123">
        <v>7482.7078910099999</v>
      </c>
      <c r="F129" s="123">
        <v>1966.1003992999999</v>
      </c>
      <c r="G129" s="123">
        <v>18.794188609999999</v>
      </c>
      <c r="H129" s="123">
        <v>180.81341710999999</v>
      </c>
      <c r="I129" s="123">
        <v>3099.8890191700002</v>
      </c>
      <c r="J129" s="123">
        <v>510.8088037</v>
      </c>
      <c r="K129" s="123">
        <v>19.579214669999999</v>
      </c>
      <c r="L129" s="123">
        <v>3.7932417599999999</v>
      </c>
      <c r="M129" s="123">
        <v>0.51093250000000001</v>
      </c>
      <c r="N129" s="123">
        <v>387.78450902999998</v>
      </c>
      <c r="O129" s="123">
        <v>37.529534050000002</v>
      </c>
      <c r="P129" s="123">
        <v>10.723794379999999</v>
      </c>
      <c r="Q129" s="123">
        <v>0</v>
      </c>
      <c r="R129" s="123">
        <v>4.8439827099999997</v>
      </c>
      <c r="S129" s="123">
        <v>0.42997162</v>
      </c>
      <c r="T129" s="123">
        <v>0.40473163000000001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5">
        <v>44166</v>
      </c>
      <c r="B130" s="123">
        <v>15637.30254053</v>
      </c>
      <c r="C130" s="123">
        <v>2387.25970809</v>
      </c>
      <c r="D130" s="123">
        <v>0.17106441</v>
      </c>
      <c r="E130" s="123">
        <v>7262.52696001</v>
      </c>
      <c r="F130" s="123">
        <v>1928.0880072</v>
      </c>
      <c r="G130" s="123">
        <v>18.107791599999999</v>
      </c>
      <c r="H130" s="123">
        <v>239.20115258999999</v>
      </c>
      <c r="I130" s="123">
        <v>2871.8620368299999</v>
      </c>
      <c r="J130" s="123">
        <v>488.86384421999998</v>
      </c>
      <c r="K130" s="123">
        <v>6.6107324900000002</v>
      </c>
      <c r="L130" s="123">
        <v>4.1538592200000002</v>
      </c>
      <c r="M130" s="123">
        <v>4.6556499999999999E-3</v>
      </c>
      <c r="N130" s="123">
        <v>370.65216372999998</v>
      </c>
      <c r="O130" s="123">
        <v>35.286148019999999</v>
      </c>
      <c r="P130" s="123">
        <v>15.582014190000001</v>
      </c>
      <c r="Q130" s="123">
        <v>0</v>
      </c>
      <c r="R130" s="123">
        <v>8.0966584499999996</v>
      </c>
      <c r="S130" s="123">
        <v>0.27852431999999999</v>
      </c>
      <c r="T130" s="123">
        <v>0.55721951000000003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5">
        <v>44197</v>
      </c>
      <c r="B131" s="123">
        <v>15660.88652143</v>
      </c>
      <c r="C131" s="123">
        <v>2343.0658856300001</v>
      </c>
      <c r="D131" s="123">
        <v>0.16411970000000001</v>
      </c>
      <c r="E131" s="123">
        <v>7377.2923806400004</v>
      </c>
      <c r="F131" s="123">
        <v>1905.4934349499999</v>
      </c>
      <c r="G131" s="123">
        <v>19.123627259999999</v>
      </c>
      <c r="H131" s="123">
        <v>224.09788721999999</v>
      </c>
      <c r="I131" s="123">
        <v>2881.1863513899998</v>
      </c>
      <c r="J131" s="123">
        <v>487.57510307000001</v>
      </c>
      <c r="K131" s="123">
        <v>15.54323883</v>
      </c>
      <c r="L131" s="123">
        <v>3.5918091200000002</v>
      </c>
      <c r="M131" s="123">
        <v>0</v>
      </c>
      <c r="N131" s="123">
        <v>354.15363380999997</v>
      </c>
      <c r="O131" s="123">
        <v>29.72034146</v>
      </c>
      <c r="P131" s="123">
        <v>10.359381279999999</v>
      </c>
      <c r="Q131" s="123">
        <v>0</v>
      </c>
      <c r="R131" s="123">
        <v>8.2425488799999993</v>
      </c>
      <c r="S131" s="123">
        <v>0.27783881999999999</v>
      </c>
      <c r="T131" s="123">
        <v>0.99893936999999999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5">
        <v>44228</v>
      </c>
      <c r="B132" s="123">
        <v>15726.39373634</v>
      </c>
      <c r="C132" s="123">
        <v>2352.43530616</v>
      </c>
      <c r="D132" s="123">
        <v>0.15717497999999999</v>
      </c>
      <c r="E132" s="123">
        <v>7381.2212866</v>
      </c>
      <c r="F132" s="123">
        <v>1848.58472048</v>
      </c>
      <c r="G132" s="123">
        <v>18.99098377</v>
      </c>
      <c r="H132" s="123">
        <v>244.39413382000001</v>
      </c>
      <c r="I132" s="123">
        <v>2968.3633434399999</v>
      </c>
      <c r="J132" s="123">
        <v>486.47454474</v>
      </c>
      <c r="K132" s="123">
        <v>24.883504599999998</v>
      </c>
      <c r="L132" s="123">
        <v>3.60296401</v>
      </c>
      <c r="M132" s="123">
        <v>9.8186817899999994</v>
      </c>
      <c r="N132" s="123">
        <v>336.83454976000002</v>
      </c>
      <c r="O132" s="123">
        <v>31.516297179999999</v>
      </c>
      <c r="P132" s="123">
        <v>9.7698266300000007</v>
      </c>
      <c r="Q132" s="123">
        <v>0</v>
      </c>
      <c r="R132" s="123">
        <v>8.5490747999999996</v>
      </c>
      <c r="S132" s="123">
        <v>9.5248520000000003E-2</v>
      </c>
      <c r="T132" s="123">
        <v>0.70209505999999999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5">
        <v>44256</v>
      </c>
      <c r="B133" s="123">
        <v>15696.889069209999</v>
      </c>
      <c r="C133" s="123">
        <v>2518.6361089400002</v>
      </c>
      <c r="D133" s="123">
        <v>0.15023031000000001</v>
      </c>
      <c r="E133" s="123">
        <v>7326.8524775899996</v>
      </c>
      <c r="F133" s="123">
        <v>1786.0615136399999</v>
      </c>
      <c r="G133" s="123">
        <v>17.374164140000001</v>
      </c>
      <c r="H133" s="123">
        <v>266.09826206999998</v>
      </c>
      <c r="I133" s="123">
        <v>2881.3717256199998</v>
      </c>
      <c r="J133" s="123">
        <v>474.84604535</v>
      </c>
      <c r="K133" s="123">
        <v>32.259279040000003</v>
      </c>
      <c r="L133" s="123">
        <v>5.4287321899999998</v>
      </c>
      <c r="M133" s="123">
        <v>23.366128209999999</v>
      </c>
      <c r="N133" s="123">
        <v>321.54810638999999</v>
      </c>
      <c r="O133" s="123">
        <v>17.10106467</v>
      </c>
      <c r="P133" s="123">
        <v>17.439189150000001</v>
      </c>
      <c r="Q133" s="123">
        <v>8.9312080000000002E-2</v>
      </c>
      <c r="R133" s="123">
        <v>7.4695678299999999</v>
      </c>
      <c r="S133" s="123">
        <v>0</v>
      </c>
      <c r="T133" s="123">
        <v>0.79716198999999999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5">
        <v>44287</v>
      </c>
      <c r="B134" s="123">
        <v>16436.992602089998</v>
      </c>
      <c r="C134" s="123">
        <v>2872.2656071800002</v>
      </c>
      <c r="D134" s="123">
        <v>2.4462986799999999</v>
      </c>
      <c r="E134" s="123">
        <v>7672.7280526000004</v>
      </c>
      <c r="F134" s="123">
        <v>1815.01189677</v>
      </c>
      <c r="G134" s="123">
        <v>17.044592560000002</v>
      </c>
      <c r="H134" s="123">
        <v>287.62678175000002</v>
      </c>
      <c r="I134" s="123">
        <v>2890.9564409</v>
      </c>
      <c r="J134" s="123">
        <v>468.85484803000003</v>
      </c>
      <c r="K134" s="123">
        <v>31.981391110000001</v>
      </c>
      <c r="L134" s="123">
        <v>7.2032099299999999</v>
      </c>
      <c r="M134" s="123">
        <v>23.44796513</v>
      </c>
      <c r="N134" s="123">
        <v>308.78347646999998</v>
      </c>
      <c r="O134" s="123">
        <v>15.16859734</v>
      </c>
      <c r="P134" s="123">
        <v>12.730419879999999</v>
      </c>
      <c r="Q134" s="123">
        <v>8.2773089999999994E-2</v>
      </c>
      <c r="R134" s="123">
        <v>9.8965952399999999</v>
      </c>
      <c r="S134" s="123">
        <v>0</v>
      </c>
      <c r="T134" s="123">
        <v>0.76365543000000002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5">
        <v>44317</v>
      </c>
      <c r="B135" s="123">
        <v>16308.42742769</v>
      </c>
      <c r="C135" s="123">
        <v>3053.8776019900001</v>
      </c>
      <c r="D135" s="123">
        <v>76.217276709999993</v>
      </c>
      <c r="E135" s="123">
        <v>7381.4752346900004</v>
      </c>
      <c r="F135" s="123">
        <v>1763.0318475199999</v>
      </c>
      <c r="G135" s="123">
        <v>22.096329529999998</v>
      </c>
      <c r="H135" s="123">
        <v>293.99373251999998</v>
      </c>
      <c r="I135" s="123">
        <v>2849.2634302400002</v>
      </c>
      <c r="J135" s="123">
        <v>474.31340191999999</v>
      </c>
      <c r="K135" s="123">
        <v>31.010939109999999</v>
      </c>
      <c r="L135" s="123">
        <v>6.8581005299999998</v>
      </c>
      <c r="M135" s="123">
        <v>23.46200653</v>
      </c>
      <c r="N135" s="123">
        <v>293.69005221999998</v>
      </c>
      <c r="O135" s="123">
        <v>10.185625310000001</v>
      </c>
      <c r="P135" s="123">
        <v>14.75592528</v>
      </c>
      <c r="Q135" s="123">
        <v>3.0850990299999999</v>
      </c>
      <c r="R135" s="123">
        <v>10.32055622</v>
      </c>
      <c r="S135" s="123">
        <v>0</v>
      </c>
      <c r="T135" s="123">
        <v>0.79026834000000001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5">
        <v>44348</v>
      </c>
      <c r="B136" s="123">
        <v>16153.91692489</v>
      </c>
      <c r="C136" s="123">
        <v>3380.57300141</v>
      </c>
      <c r="D136" s="123">
        <v>10.711587059999999</v>
      </c>
      <c r="E136" s="123">
        <v>6979.4212773700001</v>
      </c>
      <c r="F136" s="123">
        <v>1685.18711145</v>
      </c>
      <c r="G136" s="123">
        <v>16.326849419999999</v>
      </c>
      <c r="H136" s="123">
        <v>337.62585360000003</v>
      </c>
      <c r="I136" s="123">
        <v>2865.5219812300002</v>
      </c>
      <c r="J136" s="123">
        <v>499.66918934</v>
      </c>
      <c r="K136" s="123">
        <v>33.115850119999998</v>
      </c>
      <c r="L136" s="123">
        <v>6.5304601900000003</v>
      </c>
      <c r="M136" s="123">
        <v>25.995595430000002</v>
      </c>
      <c r="N136" s="123">
        <v>276.82572979000003</v>
      </c>
      <c r="O136" s="123">
        <v>7.6335453400000004</v>
      </c>
      <c r="P136" s="123">
        <v>14.411488139999999</v>
      </c>
      <c r="Q136" s="123">
        <v>3.20206166</v>
      </c>
      <c r="R136" s="123">
        <v>10.456273980000001</v>
      </c>
      <c r="S136" s="123">
        <v>0</v>
      </c>
      <c r="T136" s="123">
        <v>0.70906935999999998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5">
        <v>44378</v>
      </c>
      <c r="B137" s="123">
        <v>15465.239409399999</v>
      </c>
      <c r="C137" s="123">
        <v>3414.39016597</v>
      </c>
      <c r="D137" s="123">
        <v>10.227507490000001</v>
      </c>
      <c r="E137" s="123">
        <v>6686.3154285999999</v>
      </c>
      <c r="F137" s="123">
        <v>1558.0033331300001</v>
      </c>
      <c r="G137" s="123">
        <v>32.949711460000003</v>
      </c>
      <c r="H137" s="123">
        <v>285.18006874000002</v>
      </c>
      <c r="I137" s="123">
        <v>2584.7390193599999</v>
      </c>
      <c r="J137" s="123">
        <v>517.93117065000001</v>
      </c>
      <c r="K137" s="123">
        <v>37.100253250000002</v>
      </c>
      <c r="L137" s="123">
        <v>4.3370690999999999</v>
      </c>
      <c r="M137" s="123">
        <v>26.186571969999999</v>
      </c>
      <c r="N137" s="123">
        <v>259.85308200999998</v>
      </c>
      <c r="O137" s="123">
        <v>15.568954440000001</v>
      </c>
      <c r="P137" s="123">
        <v>17.666351410000001</v>
      </c>
      <c r="Q137" s="123">
        <v>3.6181422900000002</v>
      </c>
      <c r="R137" s="123">
        <v>10.460800150000001</v>
      </c>
      <c r="S137" s="123">
        <v>0</v>
      </c>
      <c r="T137" s="123">
        <v>0.71177937999999996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5">
        <v>44409</v>
      </c>
      <c r="B138" s="123">
        <v>15078.16181446</v>
      </c>
      <c r="C138" s="123">
        <v>3496.5842376099999</v>
      </c>
      <c r="D138" s="123">
        <v>44.750202770000001</v>
      </c>
      <c r="E138" s="123">
        <v>6222.5381065900001</v>
      </c>
      <c r="F138" s="123">
        <v>1453.5612469299999</v>
      </c>
      <c r="G138" s="123">
        <v>29.28122905</v>
      </c>
      <c r="H138" s="123">
        <v>312.30194101000001</v>
      </c>
      <c r="I138" s="123">
        <v>2562.7144501600001</v>
      </c>
      <c r="J138" s="123">
        <v>568.49688871000001</v>
      </c>
      <c r="K138" s="123">
        <v>36.933604610000003</v>
      </c>
      <c r="L138" s="123">
        <v>4.2037222500000002</v>
      </c>
      <c r="M138" s="123">
        <v>46.419989389999998</v>
      </c>
      <c r="N138" s="123">
        <v>249.62592372</v>
      </c>
      <c r="O138" s="123">
        <v>15.1949702</v>
      </c>
      <c r="P138" s="123">
        <v>20.771440519999999</v>
      </c>
      <c r="Q138" s="123">
        <v>3.7644998699999999</v>
      </c>
      <c r="R138" s="123">
        <v>10.19171892</v>
      </c>
      <c r="S138" s="123">
        <v>0</v>
      </c>
      <c r="T138" s="123">
        <v>0.82764214999999997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5">
        <v>44440</v>
      </c>
      <c r="B139" s="123">
        <v>15874.48176113</v>
      </c>
      <c r="C139" s="123">
        <v>3409.4507681199998</v>
      </c>
      <c r="D139" s="123">
        <v>9.2466960599999997</v>
      </c>
      <c r="E139" s="123">
        <v>6544.2337644199997</v>
      </c>
      <c r="F139" s="123">
        <v>1748.4313294200001</v>
      </c>
      <c r="G139" s="123">
        <v>35.772007590000001</v>
      </c>
      <c r="H139" s="123">
        <v>310.83649091000001</v>
      </c>
      <c r="I139" s="123">
        <v>2854.3663732499999</v>
      </c>
      <c r="J139" s="123">
        <v>551.29095488999997</v>
      </c>
      <c r="K139" s="123">
        <v>37.821723980000002</v>
      </c>
      <c r="L139" s="123">
        <v>6.8669826799999996</v>
      </c>
      <c r="M139" s="123">
        <v>69.022976400000005</v>
      </c>
      <c r="N139" s="123">
        <v>233.18424479999999</v>
      </c>
      <c r="O139" s="123">
        <v>15.81655881</v>
      </c>
      <c r="P139" s="123">
        <v>31.674444309999998</v>
      </c>
      <c r="Q139" s="123">
        <v>4.3376453699999997</v>
      </c>
      <c r="R139" s="123">
        <v>11.08331993</v>
      </c>
      <c r="S139" s="123">
        <v>0</v>
      </c>
      <c r="T139" s="123">
        <v>1.0454801899999999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5">
        <v>44470</v>
      </c>
      <c r="B140" s="123">
        <v>16305.946894950001</v>
      </c>
      <c r="C140" s="123">
        <v>3511.8874442900001</v>
      </c>
      <c r="D140" s="123">
        <v>48.837024270000001</v>
      </c>
      <c r="E140" s="123">
        <v>6825.1574640899998</v>
      </c>
      <c r="F140" s="123">
        <v>1757.02939913</v>
      </c>
      <c r="G140" s="123">
        <v>41.004405319999996</v>
      </c>
      <c r="H140" s="123">
        <v>332.26485991999999</v>
      </c>
      <c r="I140" s="123">
        <v>2993.35339918</v>
      </c>
      <c r="J140" s="123">
        <v>585.58335824000005</v>
      </c>
      <c r="K140" s="123">
        <v>37.913824439999999</v>
      </c>
      <c r="L140" s="123">
        <v>6.41494725</v>
      </c>
      <c r="M140" s="123">
        <v>51.871022170000003</v>
      </c>
      <c r="N140" s="123">
        <v>48.731765119999999</v>
      </c>
      <c r="O140" s="123">
        <v>17.449898990000001</v>
      </c>
      <c r="P140" s="123">
        <v>30.719068350000001</v>
      </c>
      <c r="Q140" s="123">
        <v>5.14132444</v>
      </c>
      <c r="R140" s="123">
        <v>10.839646249999999</v>
      </c>
      <c r="S140" s="123">
        <v>0</v>
      </c>
      <c r="T140" s="123">
        <v>1.7480435000000001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5">
        <v>44501</v>
      </c>
      <c r="B141" s="123">
        <v>16874.364935109999</v>
      </c>
      <c r="C141" s="123">
        <v>3750.95788081</v>
      </c>
      <c r="D141" s="123">
        <v>35.465903410000003</v>
      </c>
      <c r="E141" s="123">
        <v>7364.5041253099998</v>
      </c>
      <c r="F141" s="123">
        <v>1592.2431763100001</v>
      </c>
      <c r="G141" s="123">
        <v>30.41276744</v>
      </c>
      <c r="H141" s="123">
        <v>332.93985558000003</v>
      </c>
      <c r="I141" s="123">
        <v>2937.4789168000002</v>
      </c>
      <c r="J141" s="123">
        <v>610.6876115</v>
      </c>
      <c r="K141" s="123">
        <v>38.220663520000002</v>
      </c>
      <c r="L141" s="123">
        <v>6.6838583700000003</v>
      </c>
      <c r="M141" s="123">
        <v>79.211207599999994</v>
      </c>
      <c r="N141" s="123">
        <v>36.520980710000003</v>
      </c>
      <c r="O141" s="123">
        <v>11.594727669999999</v>
      </c>
      <c r="P141" s="123">
        <v>30.118406950000001</v>
      </c>
      <c r="Q141" s="123">
        <v>5.6368575700000001</v>
      </c>
      <c r="R141" s="123">
        <v>10.487980370000001</v>
      </c>
      <c r="S141" s="123">
        <v>0</v>
      </c>
      <c r="T141" s="123">
        <v>1.20001519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5">
        <v>44531</v>
      </c>
      <c r="B142" s="123">
        <v>17239.986812179999</v>
      </c>
      <c r="C142" s="123">
        <v>3752.5209553300001</v>
      </c>
      <c r="D142" s="123">
        <v>61.095940650000003</v>
      </c>
      <c r="E142" s="123">
        <v>7444.3299042999997</v>
      </c>
      <c r="F142" s="123">
        <v>1596.3665092000001</v>
      </c>
      <c r="G142" s="123">
        <v>32.099885929999999</v>
      </c>
      <c r="H142" s="123">
        <v>318.99105601999997</v>
      </c>
      <c r="I142" s="123">
        <v>3212.9254229799999</v>
      </c>
      <c r="J142" s="123">
        <v>602.1695095</v>
      </c>
      <c r="K142" s="123">
        <v>38.590496510000001</v>
      </c>
      <c r="L142" s="123">
        <v>12.79083033</v>
      </c>
      <c r="M142" s="123">
        <v>81.497454959999999</v>
      </c>
      <c r="N142" s="123">
        <v>23.31967272</v>
      </c>
      <c r="O142" s="123">
        <v>9.7870569799999991</v>
      </c>
      <c r="P142" s="123">
        <v>32.031971210000002</v>
      </c>
      <c r="Q142" s="123">
        <v>5.8634414599999998</v>
      </c>
      <c r="R142" s="123">
        <v>13.51119476</v>
      </c>
      <c r="S142" s="123">
        <v>0</v>
      </c>
      <c r="T142" s="123">
        <v>2.09550934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5">
        <v>44562</v>
      </c>
      <c r="B143" s="123">
        <v>17447.605606519999</v>
      </c>
      <c r="C143" s="123">
        <v>3797.4255202099998</v>
      </c>
      <c r="D143" s="123">
        <v>36.10133725</v>
      </c>
      <c r="E143" s="123">
        <v>7750.2096459000004</v>
      </c>
      <c r="F143" s="123">
        <v>1651.86694029</v>
      </c>
      <c r="G143" s="123">
        <v>23.021249489999999</v>
      </c>
      <c r="H143" s="123">
        <v>295.87067975000002</v>
      </c>
      <c r="I143" s="123">
        <v>3061.5697417400002</v>
      </c>
      <c r="J143" s="123">
        <v>630.86837667999998</v>
      </c>
      <c r="K143" s="123">
        <v>38.432540760000002</v>
      </c>
      <c r="L143" s="123">
        <v>10.773322179999999</v>
      </c>
      <c r="M143" s="123">
        <v>81.256174150000007</v>
      </c>
      <c r="N143" s="123">
        <v>9.9707575399999993</v>
      </c>
      <c r="O143" s="123">
        <v>8.0459330500000004</v>
      </c>
      <c r="P143" s="123">
        <v>31.985838709999999</v>
      </c>
      <c r="Q143" s="123">
        <v>5.6299528199999997</v>
      </c>
      <c r="R143" s="123">
        <v>13.088214799999999</v>
      </c>
      <c r="S143" s="123">
        <v>0</v>
      </c>
      <c r="T143" s="123">
        <v>1.4893812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5">
        <v>44593</v>
      </c>
      <c r="B144" s="123">
        <v>15270.32199773</v>
      </c>
      <c r="C144" s="123">
        <v>3848.7361405299998</v>
      </c>
      <c r="D144" s="123">
        <v>36.053348419999999</v>
      </c>
      <c r="E144" s="123">
        <v>5207.1107450899999</v>
      </c>
      <c r="F144" s="123">
        <v>1728.10962363</v>
      </c>
      <c r="G144" s="123">
        <v>38.096271559999998</v>
      </c>
      <c r="H144" s="123">
        <v>271.47614471000003</v>
      </c>
      <c r="I144" s="123">
        <v>3300.2698382499998</v>
      </c>
      <c r="J144" s="123">
        <v>637.83753750999995</v>
      </c>
      <c r="K144" s="123">
        <v>39.915327820000002</v>
      </c>
      <c r="L144" s="123">
        <v>10.15292859</v>
      </c>
      <c r="M144" s="123">
        <v>80.582551480000006</v>
      </c>
      <c r="N144" s="123">
        <v>11.15912934</v>
      </c>
      <c r="O144" s="123">
        <v>9.0660493199999994</v>
      </c>
      <c r="P144" s="123">
        <v>31.31356272</v>
      </c>
      <c r="Q144" s="123">
        <v>5.93921425</v>
      </c>
      <c r="R144" s="123">
        <v>12.846071569999999</v>
      </c>
      <c r="S144" s="123">
        <v>0</v>
      </c>
      <c r="T144" s="123">
        <v>1.6575129399999999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5">
        <v>44621</v>
      </c>
      <c r="B145" s="123">
        <v>15200.9089912</v>
      </c>
      <c r="C145" s="123">
        <v>3893.5658039199998</v>
      </c>
      <c r="D145" s="123">
        <v>36.166498709999999</v>
      </c>
      <c r="E145" s="123">
        <v>5167.1812597999997</v>
      </c>
      <c r="F145" s="123">
        <v>1710.0580895000001</v>
      </c>
      <c r="G145" s="123">
        <v>36.301311519999999</v>
      </c>
      <c r="H145" s="123">
        <v>274.05207784999999</v>
      </c>
      <c r="I145" s="123">
        <v>3240.5605570100001</v>
      </c>
      <c r="J145" s="123">
        <v>637.81070077000004</v>
      </c>
      <c r="K145" s="123">
        <v>40.209537210000001</v>
      </c>
      <c r="L145" s="123">
        <v>10.154867319999999</v>
      </c>
      <c r="M145" s="123">
        <v>81.25600464</v>
      </c>
      <c r="N145" s="123">
        <v>11.23609467</v>
      </c>
      <c r="O145" s="123">
        <v>10.803353400000001</v>
      </c>
      <c r="P145" s="123">
        <v>30.75503385</v>
      </c>
      <c r="Q145" s="123">
        <v>6.0122005999999999</v>
      </c>
      <c r="R145" s="123">
        <v>13.30707203</v>
      </c>
      <c r="S145" s="123">
        <v>0</v>
      </c>
      <c r="T145" s="123">
        <v>1.4785284000000001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5">
        <v>44652</v>
      </c>
      <c r="B146" s="123">
        <v>15084.241262850001</v>
      </c>
      <c r="C146" s="123">
        <v>4049.3863222700002</v>
      </c>
      <c r="D146" s="123">
        <v>35.108670959999998</v>
      </c>
      <c r="E146" s="123">
        <v>5167.4744380800003</v>
      </c>
      <c r="F146" s="123">
        <v>1653.86931269</v>
      </c>
      <c r="G146" s="123">
        <v>35.69252633</v>
      </c>
      <c r="H146" s="123">
        <v>269.69182608</v>
      </c>
      <c r="I146" s="123">
        <v>3026.3607124599998</v>
      </c>
      <c r="J146" s="123">
        <v>640.96898033000002</v>
      </c>
      <c r="K146" s="123">
        <v>40.615095840000002</v>
      </c>
      <c r="L146" s="123">
        <v>7.8382256000000003</v>
      </c>
      <c r="M146" s="123">
        <v>81.485801069999994</v>
      </c>
      <c r="N146" s="123">
        <v>13.19397695</v>
      </c>
      <c r="O146" s="123">
        <v>10.8702623</v>
      </c>
      <c r="P146" s="123">
        <v>31.032897089999999</v>
      </c>
      <c r="Q146" s="123">
        <v>6.0823731700000003</v>
      </c>
      <c r="R146" s="123">
        <v>13.16546709</v>
      </c>
      <c r="S146" s="123">
        <v>0</v>
      </c>
      <c r="T146" s="123">
        <v>1.4043745400000001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5">
        <v>44682</v>
      </c>
      <c r="B147" s="123">
        <v>15084.128210569999</v>
      </c>
      <c r="C147" s="123">
        <v>4384.2342474799998</v>
      </c>
      <c r="D147" s="123">
        <v>34.726562250000001</v>
      </c>
      <c r="E147" s="123">
        <v>4998.5663813900001</v>
      </c>
      <c r="F147" s="123">
        <v>1672.5436592200001</v>
      </c>
      <c r="G147" s="123">
        <v>35.505681780000003</v>
      </c>
      <c r="H147" s="123">
        <v>250.13653307000001</v>
      </c>
      <c r="I147" s="123">
        <v>2871.8592886000001</v>
      </c>
      <c r="J147" s="123">
        <v>631.94887829000004</v>
      </c>
      <c r="K147" s="123">
        <v>41.068854379999998</v>
      </c>
      <c r="L147" s="123">
        <v>8.4836703599999996</v>
      </c>
      <c r="M147" s="123">
        <v>81.830999939999998</v>
      </c>
      <c r="N147" s="123">
        <v>12.73298307</v>
      </c>
      <c r="O147" s="123">
        <v>10.82342985</v>
      </c>
      <c r="P147" s="123">
        <v>29.905496490000001</v>
      </c>
      <c r="Q147" s="123">
        <v>5.8697740400000002</v>
      </c>
      <c r="R147" s="123">
        <v>12.665877460000001</v>
      </c>
      <c r="S147" s="123">
        <v>0</v>
      </c>
      <c r="T147" s="123">
        <v>1.2258929000000001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5">
        <v>44713</v>
      </c>
      <c r="B148" s="123">
        <v>14879.192382089999</v>
      </c>
      <c r="C148" s="123">
        <v>4456.1568611800003</v>
      </c>
      <c r="D148" s="123">
        <v>34.274473149999999</v>
      </c>
      <c r="E148" s="123">
        <v>4989.7334818899999</v>
      </c>
      <c r="F148" s="123">
        <v>1645.6980196500001</v>
      </c>
      <c r="G148" s="123">
        <v>24.678926969999999</v>
      </c>
      <c r="H148" s="123">
        <v>210.08294369999999</v>
      </c>
      <c r="I148" s="123">
        <v>2689.9524387599999</v>
      </c>
      <c r="J148" s="123">
        <v>630.47829963000004</v>
      </c>
      <c r="K148" s="123">
        <v>40.500798430000003</v>
      </c>
      <c r="L148" s="123">
        <v>8.0898723300000004</v>
      </c>
      <c r="M148" s="123">
        <v>81.959962360000006</v>
      </c>
      <c r="N148" s="123">
        <v>12.483879419999999</v>
      </c>
      <c r="O148" s="123">
        <v>10.35642801</v>
      </c>
      <c r="P148" s="123">
        <v>25.94274476</v>
      </c>
      <c r="Q148" s="123">
        <v>5.8004803799999998</v>
      </c>
      <c r="R148" s="123">
        <v>11.81915422</v>
      </c>
      <c r="S148" s="123">
        <v>0</v>
      </c>
      <c r="T148" s="123">
        <v>1.18361725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5">
        <v>44743</v>
      </c>
      <c r="B149" s="123">
        <v>16055.582628349999</v>
      </c>
      <c r="C149" s="123">
        <v>4551.6043313399996</v>
      </c>
      <c r="D149" s="123">
        <v>76.521425399999998</v>
      </c>
      <c r="E149" s="123">
        <v>5534.1573114100001</v>
      </c>
      <c r="F149" s="123">
        <v>1997.9033901800001</v>
      </c>
      <c r="G149" s="123">
        <v>24.743768410000001</v>
      </c>
      <c r="H149" s="123">
        <v>203.06382056000001</v>
      </c>
      <c r="I149" s="123">
        <v>2725.6629398099999</v>
      </c>
      <c r="J149" s="123">
        <v>744.33626966999998</v>
      </c>
      <c r="K149" s="123">
        <v>40.925206170000003</v>
      </c>
      <c r="L149" s="123">
        <v>7.94462694</v>
      </c>
      <c r="M149" s="123">
        <v>35.107498290000002</v>
      </c>
      <c r="N149" s="123">
        <v>12.623358639999999</v>
      </c>
      <c r="O149" s="123">
        <v>10.997767550000001</v>
      </c>
      <c r="P149" s="123">
        <v>25.34466106</v>
      </c>
      <c r="Q149" s="123">
        <v>5.3290642999999998</v>
      </c>
      <c r="R149" s="123">
        <v>11.234389119999999</v>
      </c>
      <c r="S149" s="123">
        <v>46.874367120000002</v>
      </c>
      <c r="T149" s="123">
        <v>1.2084323800000001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5">
        <v>44774</v>
      </c>
      <c r="B150" s="123">
        <v>16090.65895379</v>
      </c>
      <c r="C150" s="123">
        <v>4558.0162635699999</v>
      </c>
      <c r="D150" s="123">
        <v>40.765220319999997</v>
      </c>
      <c r="E150" s="123">
        <v>5596.9616160799997</v>
      </c>
      <c r="F150" s="123">
        <v>1984.3194670800001</v>
      </c>
      <c r="G150" s="123">
        <v>24.392189640000002</v>
      </c>
      <c r="H150" s="123">
        <v>196.75095726000001</v>
      </c>
      <c r="I150" s="123">
        <v>2732.7504123099998</v>
      </c>
      <c r="J150" s="123">
        <v>760.40433568000003</v>
      </c>
      <c r="K150" s="123">
        <v>40.983932600000003</v>
      </c>
      <c r="L150" s="123">
        <v>7.6965770200000003</v>
      </c>
      <c r="M150" s="123">
        <v>34.801722339999998</v>
      </c>
      <c r="N150" s="123">
        <v>12.379064380000001</v>
      </c>
      <c r="O150" s="123">
        <v>11.378950440000001</v>
      </c>
      <c r="P150" s="123">
        <v>24.98960211</v>
      </c>
      <c r="Q150" s="123">
        <v>5.2804743199999997</v>
      </c>
      <c r="R150" s="123">
        <v>10.740839490000001</v>
      </c>
      <c r="S150" s="123">
        <v>46.88462466</v>
      </c>
      <c r="T150" s="123">
        <v>1.1627044900000001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5">
        <v>44805</v>
      </c>
      <c r="B151" s="123">
        <v>15981.666893760001</v>
      </c>
      <c r="C151" s="123">
        <v>4540.4160911099998</v>
      </c>
      <c r="D151" s="123">
        <v>40.331696520000001</v>
      </c>
      <c r="E151" s="123">
        <v>5651.9616318999997</v>
      </c>
      <c r="F151" s="123">
        <v>1913.6767762100001</v>
      </c>
      <c r="G151" s="123">
        <v>24.44451639</v>
      </c>
      <c r="H151" s="123">
        <v>187.74035767000001</v>
      </c>
      <c r="I151" s="123">
        <v>2681.3195787899999</v>
      </c>
      <c r="J151" s="123">
        <v>763.40029199000003</v>
      </c>
      <c r="K151" s="123">
        <v>25.189207499999998</v>
      </c>
      <c r="L151" s="123">
        <v>7.5014010200000003</v>
      </c>
      <c r="M151" s="123">
        <v>34.839647079999999</v>
      </c>
      <c r="N151" s="123">
        <v>12.266899049999999</v>
      </c>
      <c r="O151" s="123">
        <v>9.9244871499999991</v>
      </c>
      <c r="P151" s="123">
        <v>24.59377662</v>
      </c>
      <c r="Q151" s="123">
        <v>5.2608094400000001</v>
      </c>
      <c r="R151" s="123">
        <v>10.794512109999999</v>
      </c>
      <c r="S151" s="123">
        <v>46.876931509999999</v>
      </c>
      <c r="T151" s="123">
        <v>1.1282817000000001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5">
        <v>44835</v>
      </c>
      <c r="B152" s="123">
        <v>15899.527066140001</v>
      </c>
      <c r="C152" s="123">
        <v>4581.3441928299999</v>
      </c>
      <c r="D152" s="123">
        <v>39.925784460000003</v>
      </c>
      <c r="E152" s="123">
        <v>5752.5775962799999</v>
      </c>
      <c r="F152" s="123">
        <v>1899.4456096399999</v>
      </c>
      <c r="G152" s="123">
        <v>12.678934269999999</v>
      </c>
      <c r="H152" s="123">
        <v>183.10894744000001</v>
      </c>
      <c r="I152" s="123">
        <v>2502.1362416100001</v>
      </c>
      <c r="J152" s="123">
        <v>752.01654097999995</v>
      </c>
      <c r="K152" s="123">
        <v>24.43289515</v>
      </c>
      <c r="L152" s="123">
        <v>7.2257651000000003</v>
      </c>
      <c r="M152" s="123">
        <v>34.925099469999999</v>
      </c>
      <c r="N152" s="123">
        <v>7.0877068799999998</v>
      </c>
      <c r="O152" s="123">
        <v>9.8338905000000008</v>
      </c>
      <c r="P152" s="123">
        <v>24.147623859999999</v>
      </c>
      <c r="Q152" s="123">
        <v>5.16118933</v>
      </c>
      <c r="R152" s="123">
        <v>10.60557139</v>
      </c>
      <c r="S152" s="123">
        <v>51.793926560000003</v>
      </c>
      <c r="T152" s="123">
        <v>1.0795503900000001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5">
        <v>44866</v>
      </c>
      <c r="B153" s="123">
        <v>15210.3023619</v>
      </c>
      <c r="C153" s="123">
        <v>4357.5552734499997</v>
      </c>
      <c r="D153" s="123">
        <v>39.469154340000003</v>
      </c>
      <c r="E153" s="123">
        <v>5456.4148391099998</v>
      </c>
      <c r="F153" s="123">
        <v>1935.81947115</v>
      </c>
      <c r="G153" s="123">
        <v>9.4334282900000002</v>
      </c>
      <c r="H153" s="123">
        <v>181.12314806000001</v>
      </c>
      <c r="I153" s="123">
        <v>2354.2889587</v>
      </c>
      <c r="J153" s="123">
        <v>750.79792963</v>
      </c>
      <c r="K153" s="123">
        <v>24.662401970000001</v>
      </c>
      <c r="L153" s="123">
        <v>6.9427657299999996</v>
      </c>
      <c r="M153" s="123">
        <v>35.045004040000002</v>
      </c>
      <c r="N153" s="123">
        <v>6.9233019000000002</v>
      </c>
      <c r="O153" s="123">
        <v>6.3376076699999997</v>
      </c>
      <c r="P153" s="123">
        <v>23.698095769999998</v>
      </c>
      <c r="Q153" s="123">
        <v>5.1758809100000001</v>
      </c>
      <c r="R153" s="123">
        <v>10.62437019</v>
      </c>
      <c r="S153" s="123">
        <v>4.9023515700000004</v>
      </c>
      <c r="T153" s="123">
        <v>1.0883794200000001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5">
        <v>44896</v>
      </c>
      <c r="B154" s="123">
        <v>14989.11717643</v>
      </c>
      <c r="C154" s="123">
        <v>4288.7704925899998</v>
      </c>
      <c r="D154" s="123">
        <v>39.013960769999997</v>
      </c>
      <c r="E154" s="123">
        <v>5415.5878708600003</v>
      </c>
      <c r="F154" s="123">
        <v>1922.1657669199999</v>
      </c>
      <c r="G154" s="123">
        <v>8.3672268600000006</v>
      </c>
      <c r="H154" s="123">
        <v>177.12125626</v>
      </c>
      <c r="I154" s="123">
        <v>2267.2128047699998</v>
      </c>
      <c r="J154" s="123">
        <v>749.32294340999999</v>
      </c>
      <c r="K154" s="123">
        <v>24.70499611</v>
      </c>
      <c r="L154" s="123">
        <v>4.8286696999999998</v>
      </c>
      <c r="M154" s="123">
        <v>34.65529815</v>
      </c>
      <c r="N154" s="123">
        <v>6.7727024800000004</v>
      </c>
      <c r="O154" s="123">
        <v>5.9037155200000004</v>
      </c>
      <c r="P154" s="123">
        <v>23.02046236</v>
      </c>
      <c r="Q154" s="123">
        <v>5.1444627499999998</v>
      </c>
      <c r="R154" s="123">
        <v>10.66439454</v>
      </c>
      <c r="S154" s="123">
        <v>4.8517140200000002</v>
      </c>
      <c r="T154" s="123">
        <v>1.00843836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5">
        <v>44927</v>
      </c>
      <c r="B155" s="123">
        <v>14723.219498320001</v>
      </c>
      <c r="C155" s="123">
        <v>4005.64877024</v>
      </c>
      <c r="D155" s="123">
        <v>38.56468838</v>
      </c>
      <c r="E155" s="123">
        <v>5429.5913400400004</v>
      </c>
      <c r="F155" s="123">
        <v>1962.2471093900001</v>
      </c>
      <c r="G155" s="123">
        <v>10.276400239999999</v>
      </c>
      <c r="H155" s="123">
        <v>186.78602892000001</v>
      </c>
      <c r="I155" s="123">
        <v>2219.9591001600002</v>
      </c>
      <c r="J155" s="123">
        <v>750.50589310999999</v>
      </c>
      <c r="K155" s="123">
        <v>24.99578614</v>
      </c>
      <c r="L155" s="123">
        <v>6.4108955700000001</v>
      </c>
      <c r="M155" s="123">
        <v>34.373304660000002</v>
      </c>
      <c r="N155" s="123">
        <v>4.1283796099999996</v>
      </c>
      <c r="O155" s="123">
        <v>5.8644705699999999</v>
      </c>
      <c r="P155" s="123">
        <v>22.65996896</v>
      </c>
      <c r="Q155" s="123">
        <v>5.1310091299999998</v>
      </c>
      <c r="R155" s="123">
        <v>10.207021019999999</v>
      </c>
      <c r="S155" s="123">
        <v>4.88154339</v>
      </c>
      <c r="T155" s="123">
        <v>0.98778878999999997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5">
        <v>44958</v>
      </c>
      <c r="B156" s="123">
        <v>14321.29252915</v>
      </c>
      <c r="C156" s="123">
        <v>3861.5279358100001</v>
      </c>
      <c r="D156" s="123">
        <v>38.071926300000001</v>
      </c>
      <c r="E156" s="123">
        <v>5368.2376354400003</v>
      </c>
      <c r="F156" s="123">
        <v>1887.79530262</v>
      </c>
      <c r="G156" s="123">
        <v>15.24725668</v>
      </c>
      <c r="H156" s="123">
        <v>184.69539724000001</v>
      </c>
      <c r="I156" s="123">
        <v>2169.6868123600002</v>
      </c>
      <c r="J156" s="123">
        <v>669.38987942000006</v>
      </c>
      <c r="K156" s="123">
        <v>24.985954169999999</v>
      </c>
      <c r="L156" s="123">
        <v>6.9650619300000001</v>
      </c>
      <c r="M156" s="123">
        <v>34.359684489999999</v>
      </c>
      <c r="N156" s="123">
        <v>3.9627259700000002</v>
      </c>
      <c r="O156" s="123">
        <v>5.7477346599999999</v>
      </c>
      <c r="P156" s="123">
        <v>27.57291918</v>
      </c>
      <c r="Q156" s="123">
        <v>4.9586518799999997</v>
      </c>
      <c r="R156" s="123">
        <v>12.296581290000001</v>
      </c>
      <c r="S156" s="123">
        <v>4.8331472</v>
      </c>
      <c r="T156" s="123">
        <v>0.95792250999999995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5">
        <v>44986</v>
      </c>
      <c r="B157" s="123">
        <v>14235.96104088</v>
      </c>
      <c r="C157" s="123">
        <v>3795.7083179400001</v>
      </c>
      <c r="D157" s="123">
        <v>37.63362429</v>
      </c>
      <c r="E157" s="123">
        <v>5229.68602947</v>
      </c>
      <c r="F157" s="123">
        <v>1914.2297239899999</v>
      </c>
      <c r="G157" s="123">
        <v>14.043542410000001</v>
      </c>
      <c r="H157" s="123">
        <v>178.62861945</v>
      </c>
      <c r="I157" s="123">
        <v>2346.1974258099999</v>
      </c>
      <c r="J157" s="123">
        <v>596.09970174</v>
      </c>
      <c r="K157" s="123">
        <v>24.68766209</v>
      </c>
      <c r="L157" s="123">
        <v>6.8586603100000003</v>
      </c>
      <c r="M157" s="123">
        <v>34.38256372</v>
      </c>
      <c r="N157" s="123">
        <v>3.3901098300000001</v>
      </c>
      <c r="O157" s="123">
        <v>5.7099365100000004</v>
      </c>
      <c r="P157" s="123">
        <v>26.593889090000001</v>
      </c>
      <c r="Q157" s="123">
        <v>4.5018779499999999</v>
      </c>
      <c r="R157" s="123">
        <v>11.930210089999999</v>
      </c>
      <c r="S157" s="123">
        <v>4.7732268500000004</v>
      </c>
      <c r="T157" s="123">
        <v>0.90591933999999996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5">
        <v>45017</v>
      </c>
      <c r="B158" s="123">
        <v>13966.616820830001</v>
      </c>
      <c r="C158" s="123">
        <v>3588.2465045600002</v>
      </c>
      <c r="D158" s="123">
        <v>37.179846560000001</v>
      </c>
      <c r="E158" s="123">
        <v>5215.4586774199997</v>
      </c>
      <c r="F158" s="123">
        <v>1917.5373750000001</v>
      </c>
      <c r="G158" s="123">
        <v>21.182566439999999</v>
      </c>
      <c r="H158" s="123">
        <v>162.95865828999999</v>
      </c>
      <c r="I158" s="123">
        <v>2284.4914812500001</v>
      </c>
      <c r="J158" s="123">
        <v>608.84606276</v>
      </c>
      <c r="K158" s="123">
        <v>24.68889566</v>
      </c>
      <c r="L158" s="123">
        <v>6.8317145000000004</v>
      </c>
      <c r="M158" s="123">
        <v>34.396630870000003</v>
      </c>
      <c r="N158" s="123">
        <v>11.14004546</v>
      </c>
      <c r="O158" s="123">
        <v>5.6751248600000004</v>
      </c>
      <c r="P158" s="123">
        <v>26.186760079999999</v>
      </c>
      <c r="Q158" s="123">
        <v>4.4710942300000003</v>
      </c>
      <c r="R158" s="123">
        <v>11.698220539999999</v>
      </c>
      <c r="S158" s="123">
        <v>4.7599062300000003</v>
      </c>
      <c r="T158" s="123">
        <v>0.86725611999999996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5">
        <v>45047</v>
      </c>
      <c r="B159" s="123">
        <v>12972.75205544</v>
      </c>
      <c r="C159" s="123">
        <v>3635.6217332400001</v>
      </c>
      <c r="D159" s="123">
        <v>36.820357059999999</v>
      </c>
      <c r="E159" s="123">
        <v>4257.8153895300002</v>
      </c>
      <c r="F159" s="123">
        <v>1760.2984190100001</v>
      </c>
      <c r="G159" s="123">
        <v>14.44023441</v>
      </c>
      <c r="H159" s="123">
        <v>129.15252411</v>
      </c>
      <c r="I159" s="123">
        <v>2412.4299976699999</v>
      </c>
      <c r="J159" s="123">
        <v>590.70287775999998</v>
      </c>
      <c r="K159" s="123">
        <v>24.738057810000001</v>
      </c>
      <c r="L159" s="123">
        <v>6.0152673600000002</v>
      </c>
      <c r="M159" s="123">
        <v>34.341435189999999</v>
      </c>
      <c r="N159" s="123">
        <v>9.49926666</v>
      </c>
      <c r="O159" s="123">
        <v>5.7635521499999998</v>
      </c>
      <c r="P159" s="123">
        <v>39.859367570000003</v>
      </c>
      <c r="Q159" s="123">
        <v>4.2855956800000001</v>
      </c>
      <c r="R159" s="123">
        <v>10.19849155</v>
      </c>
      <c r="S159" s="123">
        <v>0</v>
      </c>
      <c r="T159" s="123">
        <v>0.76948868000000004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5">
        <v>45078</v>
      </c>
      <c r="B160" s="123">
        <v>12870.511702960001</v>
      </c>
      <c r="C160" s="123">
        <v>3693.0209977</v>
      </c>
      <c r="D160" s="123">
        <v>36.807174750000001</v>
      </c>
      <c r="E160" s="123">
        <v>3994.7660840200001</v>
      </c>
      <c r="F160" s="123">
        <v>1762.3791444399999</v>
      </c>
      <c r="G160" s="123">
        <v>16.759630649999998</v>
      </c>
      <c r="H160" s="123">
        <v>127.85630774000001</v>
      </c>
      <c r="I160" s="123">
        <v>2522.9277425700002</v>
      </c>
      <c r="J160" s="123">
        <v>598.97456672999999</v>
      </c>
      <c r="K160" s="123">
        <v>24.30552879</v>
      </c>
      <c r="L160" s="123">
        <v>6.0052910099999997</v>
      </c>
      <c r="M160" s="123">
        <v>26.868387070000001</v>
      </c>
      <c r="N160" s="123">
        <v>9.5089145899999998</v>
      </c>
      <c r="O160" s="123">
        <v>5.5937565200000003</v>
      </c>
      <c r="P160" s="123">
        <v>29.604759949999998</v>
      </c>
      <c r="Q160" s="123">
        <v>4.2968920400000004</v>
      </c>
      <c r="R160" s="123">
        <v>10.115137929999999</v>
      </c>
      <c r="S160" s="123">
        <v>0</v>
      </c>
      <c r="T160" s="123">
        <v>0.72138645999999995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5">
        <v>45108</v>
      </c>
      <c r="B161" s="123">
        <v>12542.68601406</v>
      </c>
      <c r="C161" s="123">
        <v>3728.11135358</v>
      </c>
      <c r="D161" s="123">
        <v>36.820371569999999</v>
      </c>
      <c r="E161" s="123">
        <v>3692.0605343299999</v>
      </c>
      <c r="F161" s="123">
        <v>1762.2319953900001</v>
      </c>
      <c r="G161" s="123">
        <v>14.67673072</v>
      </c>
      <c r="H161" s="123">
        <v>126.62538241999999</v>
      </c>
      <c r="I161" s="123">
        <v>2467.9663588899998</v>
      </c>
      <c r="J161" s="123">
        <v>605.50999165999997</v>
      </c>
      <c r="K161" s="123">
        <v>24.071555549999999</v>
      </c>
      <c r="L161" s="123">
        <v>6.5446567299999998</v>
      </c>
      <c r="M161" s="123">
        <v>26.99103779</v>
      </c>
      <c r="N161" s="123">
        <v>1.39812224</v>
      </c>
      <c r="O161" s="123">
        <v>5.5381960399999999</v>
      </c>
      <c r="P161" s="123">
        <v>29.828341999999999</v>
      </c>
      <c r="Q161" s="123">
        <v>4.0577854100000001</v>
      </c>
      <c r="R161" s="123">
        <v>9.5887684499999999</v>
      </c>
      <c r="S161" s="123">
        <v>0</v>
      </c>
      <c r="T161" s="123">
        <v>0.66483128999999996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5">
        <v>45139</v>
      </c>
      <c r="B162" s="123">
        <v>12776.55444274</v>
      </c>
      <c r="C162" s="123">
        <v>3853.5362796700001</v>
      </c>
      <c r="D162" s="123">
        <v>36.82038687</v>
      </c>
      <c r="E162" s="123">
        <v>3757.2825544900002</v>
      </c>
      <c r="F162" s="123">
        <v>1744.5096187700001</v>
      </c>
      <c r="G162" s="123">
        <v>15.857622750000001</v>
      </c>
      <c r="H162" s="123">
        <v>125.64166388</v>
      </c>
      <c r="I162" s="123">
        <v>2524.4633331199998</v>
      </c>
      <c r="J162" s="123">
        <v>616.11563163999995</v>
      </c>
      <c r="K162" s="123">
        <v>23.941827409999998</v>
      </c>
      <c r="L162" s="123">
        <v>5.9224548099999996</v>
      </c>
      <c r="M162" s="123">
        <v>26.771088859999999</v>
      </c>
      <c r="N162" s="123">
        <v>1.3765059500000001</v>
      </c>
      <c r="O162" s="123">
        <v>5.5141298599999997</v>
      </c>
      <c r="P162" s="123">
        <v>25.82294817</v>
      </c>
      <c r="Q162" s="123">
        <v>3.9974370600000002</v>
      </c>
      <c r="R162" s="123">
        <v>8.3798880899999997</v>
      </c>
      <c r="S162" s="123">
        <v>0</v>
      </c>
      <c r="T162" s="123">
        <v>0.60107133999999995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5">
        <v>45170</v>
      </c>
      <c r="B163" s="123">
        <v>12679.437820650001</v>
      </c>
      <c r="C163" s="123">
        <v>3761.8477680999999</v>
      </c>
      <c r="D163" s="123">
        <v>36.813793130000001</v>
      </c>
      <c r="E163" s="123">
        <v>3658.2507746800002</v>
      </c>
      <c r="F163" s="123">
        <v>1688.49722636</v>
      </c>
      <c r="G163" s="123">
        <v>26.94998674</v>
      </c>
      <c r="H163" s="123">
        <v>123.60262422</v>
      </c>
      <c r="I163" s="123">
        <v>2653.3919431200002</v>
      </c>
      <c r="J163" s="123">
        <v>620.66780004999998</v>
      </c>
      <c r="K163" s="123">
        <v>23.987093569999999</v>
      </c>
      <c r="L163" s="123">
        <v>5.86384682</v>
      </c>
      <c r="M163" s="123">
        <v>26.572183379999998</v>
      </c>
      <c r="N163" s="123">
        <v>1.37855339</v>
      </c>
      <c r="O163" s="123">
        <v>5.9461386200000002</v>
      </c>
      <c r="P163" s="123">
        <v>35.378849379999998</v>
      </c>
      <c r="Q163" s="123">
        <v>1.64535243</v>
      </c>
      <c r="R163" s="123">
        <v>8.0318776500000002</v>
      </c>
      <c r="S163" s="123">
        <v>0</v>
      </c>
      <c r="T163" s="123">
        <v>0.61200900999999996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5">
        <v>45200</v>
      </c>
      <c r="B164" s="123">
        <v>12860.79299523</v>
      </c>
      <c r="C164" s="123">
        <v>3660.92857207</v>
      </c>
      <c r="D164" s="123">
        <v>36.616885140000001</v>
      </c>
      <c r="E164" s="123">
        <v>3919.4609844400002</v>
      </c>
      <c r="F164" s="123">
        <v>1683.3132081000001</v>
      </c>
      <c r="G164" s="123">
        <v>25.191390859999998</v>
      </c>
      <c r="H164" s="123">
        <v>124.53675525</v>
      </c>
      <c r="I164" s="123">
        <v>2683.4267784899998</v>
      </c>
      <c r="J164" s="123">
        <v>624.82525740000005</v>
      </c>
      <c r="K164" s="123">
        <v>24.037008920000002</v>
      </c>
      <c r="L164" s="123">
        <v>5.8396022199999997</v>
      </c>
      <c r="M164" s="123">
        <v>28.161529259999998</v>
      </c>
      <c r="N164" s="123">
        <v>1.33026278</v>
      </c>
      <c r="O164" s="123">
        <v>5.7624238200000004</v>
      </c>
      <c r="P164" s="123">
        <v>28.179568190000001</v>
      </c>
      <c r="Q164" s="123">
        <v>1.55837184</v>
      </c>
      <c r="R164" s="123">
        <v>7.1271457700000003</v>
      </c>
      <c r="S164" s="123">
        <v>0</v>
      </c>
      <c r="T164" s="123">
        <v>0.49725068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5">
        <v>45231</v>
      </c>
      <c r="B165" s="123">
        <v>12836.196428069999</v>
      </c>
      <c r="C165" s="123">
        <v>3553.5474634000002</v>
      </c>
      <c r="D165" s="123">
        <v>73.12198411</v>
      </c>
      <c r="E165" s="123">
        <v>3991.83647243</v>
      </c>
      <c r="F165" s="123">
        <v>1717.67797928</v>
      </c>
      <c r="G165" s="123">
        <v>24.804121030000001</v>
      </c>
      <c r="H165" s="123">
        <v>131.33281034000001</v>
      </c>
      <c r="I165" s="123">
        <v>2609.90340449</v>
      </c>
      <c r="J165" s="123">
        <v>613.64108031000001</v>
      </c>
      <c r="K165" s="123">
        <v>24.08379789</v>
      </c>
      <c r="L165" s="123">
        <v>6.2649899299999996</v>
      </c>
      <c r="M165" s="123">
        <v>27.935068749999999</v>
      </c>
      <c r="N165" s="123">
        <v>19.02402537</v>
      </c>
      <c r="O165" s="123">
        <v>5.6372970799999997</v>
      </c>
      <c r="P165" s="123">
        <v>28.659894900000001</v>
      </c>
      <c r="Q165" s="123">
        <v>1.51227413</v>
      </c>
      <c r="R165" s="123">
        <v>6.5686013299999999</v>
      </c>
      <c r="S165" s="123">
        <v>0</v>
      </c>
      <c r="T165" s="123">
        <v>0.6451633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5">
        <v>45261</v>
      </c>
      <c r="B166" s="123">
        <v>13105.207209689999</v>
      </c>
      <c r="C166" s="123">
        <v>3500.33894427</v>
      </c>
      <c r="D166" s="123">
        <v>125.9576485</v>
      </c>
      <c r="E166" s="123">
        <v>3969.5487115699998</v>
      </c>
      <c r="F166" s="123">
        <v>1797.8961976099999</v>
      </c>
      <c r="G166" s="123">
        <v>27.451395139999999</v>
      </c>
      <c r="H166" s="123">
        <v>139.51696762</v>
      </c>
      <c r="I166" s="123">
        <v>2763.0669425900001</v>
      </c>
      <c r="J166" s="123">
        <v>625.44150264999996</v>
      </c>
      <c r="K166" s="123">
        <v>24.13373769</v>
      </c>
      <c r="L166" s="123">
        <v>7.1757491800000004</v>
      </c>
      <c r="M166" s="123">
        <v>27.703748910000002</v>
      </c>
      <c r="N166" s="123">
        <v>40.014792790000001</v>
      </c>
      <c r="O166" s="123">
        <v>5.4516206900000004</v>
      </c>
      <c r="P166" s="123">
        <v>22.951893500000001</v>
      </c>
      <c r="Q166" s="123">
        <v>1.4846146499999999</v>
      </c>
      <c r="R166" s="123">
        <v>26.41923302</v>
      </c>
      <c r="S166" s="123">
        <v>0</v>
      </c>
      <c r="T166" s="123">
        <v>0.65350931000000001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5">
        <v>45292</v>
      </c>
      <c r="B167" s="123">
        <v>13010.489493139999</v>
      </c>
      <c r="C167" s="123">
        <v>3504.4326086800002</v>
      </c>
      <c r="D167" s="123">
        <v>148.49565989999999</v>
      </c>
      <c r="E167" s="123">
        <v>3936.45543176</v>
      </c>
      <c r="F167" s="123">
        <v>1761.9952287900001</v>
      </c>
      <c r="G167" s="123">
        <v>20.551996809999999</v>
      </c>
      <c r="H167" s="123">
        <v>138.36362467999999</v>
      </c>
      <c r="I167" s="123">
        <v>2703.0336780299999</v>
      </c>
      <c r="J167" s="123">
        <v>665.08035194000001</v>
      </c>
      <c r="K167" s="123">
        <v>24.178960119999999</v>
      </c>
      <c r="L167" s="123">
        <v>6.8232435599999999</v>
      </c>
      <c r="M167" s="123">
        <v>27.239262660000001</v>
      </c>
      <c r="N167" s="123">
        <v>19.746581719999998</v>
      </c>
      <c r="O167" s="123">
        <v>5.9953827400000002</v>
      </c>
      <c r="P167" s="123">
        <v>19.984993840000001</v>
      </c>
      <c r="Q167" s="123">
        <v>1.45628398</v>
      </c>
      <c r="R167" s="123">
        <v>26.086891000000001</v>
      </c>
      <c r="S167" s="123">
        <v>0</v>
      </c>
      <c r="T167" s="123">
        <v>0.56931293000000005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5">
        <v>45323</v>
      </c>
      <c r="B168" s="123">
        <v>13108.09508816</v>
      </c>
      <c r="C168" s="123">
        <v>3586.0912964099998</v>
      </c>
      <c r="D168" s="123">
        <v>149.70389216999999</v>
      </c>
      <c r="E168" s="123">
        <v>3961.7443798600002</v>
      </c>
      <c r="F168" s="123">
        <v>1701.6267136900001</v>
      </c>
      <c r="G168" s="123">
        <v>21.959330229999999</v>
      </c>
      <c r="H168" s="123">
        <v>137.08258663999999</v>
      </c>
      <c r="I168" s="123">
        <v>2706.8324345000001</v>
      </c>
      <c r="J168" s="123">
        <v>693.01644810000005</v>
      </c>
      <c r="K168" s="123">
        <v>24.1830502</v>
      </c>
      <c r="L168" s="123">
        <v>7.1243148500000002</v>
      </c>
      <c r="M168" s="123">
        <v>26.90551232</v>
      </c>
      <c r="N168" s="123">
        <v>19.951939710000001</v>
      </c>
      <c r="O168" s="123">
        <v>6.2121922999999999</v>
      </c>
      <c r="P168" s="123">
        <v>22.921161909999999</v>
      </c>
      <c r="Q168" s="123">
        <v>1.36666566</v>
      </c>
      <c r="R168" s="123">
        <v>40.831483980000002</v>
      </c>
      <c r="S168" s="123">
        <v>0</v>
      </c>
      <c r="T168" s="123">
        <v>0.54168563000000003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5">
        <v>45352</v>
      </c>
      <c r="B169" s="123">
        <v>13183.047144579999</v>
      </c>
      <c r="C169" s="123">
        <v>3635.9478702800002</v>
      </c>
      <c r="D169" s="123">
        <v>166.57663052999999</v>
      </c>
      <c r="E169" s="123">
        <v>3918.9849789099999</v>
      </c>
      <c r="F169" s="123">
        <v>1743.98674751</v>
      </c>
      <c r="G169" s="123">
        <v>24.532262429999999</v>
      </c>
      <c r="H169" s="123">
        <v>149.79403239999999</v>
      </c>
      <c r="I169" s="123">
        <v>2684.5761864299998</v>
      </c>
      <c r="J169" s="123">
        <v>686.14994727999999</v>
      </c>
      <c r="K169" s="123">
        <v>24.225628990000001</v>
      </c>
      <c r="L169" s="123">
        <v>7.05387057</v>
      </c>
      <c r="M169" s="123">
        <v>25.763425309999999</v>
      </c>
      <c r="N169" s="123">
        <v>40.299268570000002</v>
      </c>
      <c r="O169" s="123">
        <v>5.0576798199999997</v>
      </c>
      <c r="P169" s="123">
        <v>27.165372900000001</v>
      </c>
      <c r="Q169" s="123">
        <v>1.2695569200000001</v>
      </c>
      <c r="R169" s="123">
        <v>41.392070889999999</v>
      </c>
      <c r="S169" s="123">
        <v>0</v>
      </c>
      <c r="T169" s="123">
        <v>0.27161484000000002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 hidden="1" outlineLevel="1">
      <c r="A170" s="15">
        <v>45383</v>
      </c>
      <c r="B170" s="123">
        <v>13208.47050456</v>
      </c>
      <c r="C170" s="123">
        <v>3688.6548380499999</v>
      </c>
      <c r="D170" s="123">
        <v>167.88582328999999</v>
      </c>
      <c r="E170" s="123">
        <v>3871.17252547</v>
      </c>
      <c r="F170" s="123">
        <v>1729.8568957099999</v>
      </c>
      <c r="G170" s="123">
        <v>21.843417330000001</v>
      </c>
      <c r="H170" s="123">
        <v>149.32373002</v>
      </c>
      <c r="I170" s="123">
        <v>2707.5464694299999</v>
      </c>
      <c r="J170" s="123">
        <v>691.80956905000005</v>
      </c>
      <c r="K170" s="123">
        <v>24.272817069999999</v>
      </c>
      <c r="L170" s="123">
        <v>7.0017830999999999</v>
      </c>
      <c r="M170" s="123">
        <v>23.802471629999999</v>
      </c>
      <c r="N170" s="123">
        <v>40.350894189999998</v>
      </c>
      <c r="O170" s="123">
        <v>4.7731574800000001</v>
      </c>
      <c r="P170" s="123">
        <v>36.233002089999999</v>
      </c>
      <c r="Q170" s="123">
        <v>1.2923820800000001</v>
      </c>
      <c r="R170" s="123">
        <v>42.129053110000001</v>
      </c>
      <c r="S170" s="123">
        <v>0</v>
      </c>
      <c r="T170" s="123">
        <v>0.52167545999999998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 hidden="1" outlineLevel="1">
      <c r="A171" s="15">
        <v>45413</v>
      </c>
      <c r="B171" s="123">
        <v>12875.68776413</v>
      </c>
      <c r="C171" s="123">
        <v>3575.5506031599998</v>
      </c>
      <c r="D171" s="123">
        <v>170.79050470000001</v>
      </c>
      <c r="E171" s="123">
        <v>3609.89951122</v>
      </c>
      <c r="F171" s="123">
        <v>1728.0282313</v>
      </c>
      <c r="G171" s="123">
        <v>25.018972519999998</v>
      </c>
      <c r="H171" s="123">
        <v>147.00126162999999</v>
      </c>
      <c r="I171" s="123">
        <v>2726.1766417899998</v>
      </c>
      <c r="J171" s="123">
        <v>712.69819387999996</v>
      </c>
      <c r="K171" s="123">
        <v>24.31847235</v>
      </c>
      <c r="L171" s="123">
        <v>6.8764388600000004</v>
      </c>
      <c r="M171" s="123">
        <v>22.637253619999999</v>
      </c>
      <c r="N171" s="123">
        <v>40.660199740000003</v>
      </c>
      <c r="O171" s="123">
        <v>4.4109713499999996</v>
      </c>
      <c r="P171" s="123">
        <v>38.534617390000001</v>
      </c>
      <c r="Q171" s="123">
        <v>1.20962667</v>
      </c>
      <c r="R171" s="123">
        <v>41.435702890000002</v>
      </c>
      <c r="S171" s="123">
        <v>0</v>
      </c>
      <c r="T171" s="123">
        <v>0.44056106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 hidden="1" outlineLevel="1">
      <c r="A172" s="15">
        <v>45444</v>
      </c>
      <c r="B172" s="123">
        <v>13296.352351310001</v>
      </c>
      <c r="C172" s="123">
        <v>3667.24683392</v>
      </c>
      <c r="D172" s="123">
        <v>170.64296904</v>
      </c>
      <c r="E172" s="123">
        <v>3713.4191799599998</v>
      </c>
      <c r="F172" s="123">
        <v>1712.6977523</v>
      </c>
      <c r="G172" s="123">
        <v>26.026404830000001</v>
      </c>
      <c r="H172" s="123">
        <v>162.61916414000001</v>
      </c>
      <c r="I172" s="123">
        <v>2940.4463537199999</v>
      </c>
      <c r="J172" s="123">
        <v>723.53120065999997</v>
      </c>
      <c r="K172" s="123">
        <v>24.359507399999998</v>
      </c>
      <c r="L172" s="123">
        <v>6.8031113799999998</v>
      </c>
      <c r="M172" s="123">
        <v>22.49459633</v>
      </c>
      <c r="N172" s="123">
        <v>40.574457799999998</v>
      </c>
      <c r="O172" s="123">
        <v>4.3467563199999999</v>
      </c>
      <c r="P172" s="123">
        <v>38.172889150000003</v>
      </c>
      <c r="Q172" s="123">
        <v>1.17461555</v>
      </c>
      <c r="R172" s="123">
        <v>41.419037799999998</v>
      </c>
      <c r="S172" s="123">
        <v>0</v>
      </c>
      <c r="T172" s="123">
        <v>0.37752100999999999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 hidden="1" outlineLevel="1">
      <c r="A173" s="15">
        <v>45474</v>
      </c>
      <c r="B173" s="123">
        <v>13146.71605241</v>
      </c>
      <c r="C173" s="123">
        <v>3755.2159490600002</v>
      </c>
      <c r="D173" s="123">
        <v>172.31680241000001</v>
      </c>
      <c r="E173" s="123">
        <v>3771.23564812</v>
      </c>
      <c r="F173" s="123">
        <v>1304.4973141200001</v>
      </c>
      <c r="G173" s="123">
        <v>24.325899060000001</v>
      </c>
      <c r="H173" s="123">
        <v>146.30608667000001</v>
      </c>
      <c r="I173" s="123">
        <v>2967.8413603099998</v>
      </c>
      <c r="J173" s="123">
        <v>720.42526250000003</v>
      </c>
      <c r="K173" s="123">
        <v>24.408239179999999</v>
      </c>
      <c r="L173" s="123">
        <v>3.9170197999999998</v>
      </c>
      <c r="M173" s="123">
        <v>21.773903000000001</v>
      </c>
      <c r="N173" s="123">
        <v>144.14218979</v>
      </c>
      <c r="O173" s="123">
        <v>4.5378712800000001</v>
      </c>
      <c r="P173" s="123">
        <v>43.053990450000001</v>
      </c>
      <c r="Q173" s="123">
        <v>1.11344094</v>
      </c>
      <c r="R173" s="123">
        <v>41.274886420000001</v>
      </c>
      <c r="S173" s="123">
        <v>0</v>
      </c>
      <c r="T173" s="123">
        <v>0.33018930000000002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 hidden="1" outlineLevel="1">
      <c r="A174" s="15">
        <v>45505</v>
      </c>
      <c r="B174" s="123">
        <v>13081.80822884</v>
      </c>
      <c r="C174" s="123">
        <v>3848.0892899199998</v>
      </c>
      <c r="D174" s="123">
        <v>172.58566013000001</v>
      </c>
      <c r="E174" s="123">
        <v>3722.66620195</v>
      </c>
      <c r="F174" s="123">
        <v>1323.9068021099999</v>
      </c>
      <c r="G174" s="123">
        <v>16.877957389999999</v>
      </c>
      <c r="H174" s="123">
        <v>138.20945993000001</v>
      </c>
      <c r="I174" s="123">
        <v>2880.6981294299999</v>
      </c>
      <c r="J174" s="123">
        <v>696.74898553000003</v>
      </c>
      <c r="K174" s="123">
        <v>24.452356210000001</v>
      </c>
      <c r="L174" s="123">
        <v>4.02869834</v>
      </c>
      <c r="M174" s="123">
        <v>21.098942619999999</v>
      </c>
      <c r="N174" s="123">
        <v>145.64268576000001</v>
      </c>
      <c r="O174" s="123">
        <v>3.2490961700000001</v>
      </c>
      <c r="P174" s="123">
        <v>39.800381690000002</v>
      </c>
      <c r="Q174" s="123">
        <v>1.0512641</v>
      </c>
      <c r="R174" s="123">
        <v>42.415478350000001</v>
      </c>
      <c r="S174" s="123">
        <v>0</v>
      </c>
      <c r="T174" s="123">
        <v>0.28683921000000001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 hidden="1" outlineLevel="1">
      <c r="A175" s="15">
        <v>45536</v>
      </c>
      <c r="B175" s="123">
        <v>13341.031172450001</v>
      </c>
      <c r="C175" s="123">
        <v>3926.1964890999998</v>
      </c>
      <c r="D175" s="123">
        <v>170.88311623000001</v>
      </c>
      <c r="E175" s="123">
        <v>3781.1397135399998</v>
      </c>
      <c r="F175" s="123">
        <v>1319.2511301699999</v>
      </c>
      <c r="G175" s="123">
        <v>33.724032940000001</v>
      </c>
      <c r="H175" s="123">
        <v>135.26805704</v>
      </c>
      <c r="I175" s="123">
        <v>2990.6476144799999</v>
      </c>
      <c r="J175" s="123">
        <v>686.77531992000002</v>
      </c>
      <c r="K175" s="123">
        <v>24.498016939999999</v>
      </c>
      <c r="L175" s="123">
        <v>7.0160791600000003</v>
      </c>
      <c r="M175" s="123">
        <v>20.427987040000001</v>
      </c>
      <c r="N175" s="123">
        <v>144.39236124999999</v>
      </c>
      <c r="O175" s="123">
        <v>3.6534765999999999</v>
      </c>
      <c r="P175" s="123">
        <v>54.754151559999997</v>
      </c>
      <c r="Q175" s="123">
        <v>1.00246111</v>
      </c>
      <c r="R175" s="123">
        <v>41.064841209999997</v>
      </c>
      <c r="S175" s="123">
        <v>0</v>
      </c>
      <c r="T175" s="123">
        <v>0.33632415999999998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 hidden="1" outlineLevel="1">
      <c r="A176" s="15">
        <v>45566</v>
      </c>
      <c r="B176" s="123">
        <v>13464.67547604</v>
      </c>
      <c r="C176" s="123">
        <v>3864.7950359400002</v>
      </c>
      <c r="D176" s="123">
        <v>168.28920418000001</v>
      </c>
      <c r="E176" s="123">
        <v>3794.9378522299999</v>
      </c>
      <c r="F176" s="123">
        <v>1275.14294993</v>
      </c>
      <c r="G176" s="123">
        <v>38.653000200000001</v>
      </c>
      <c r="H176" s="123">
        <v>170.25851147</v>
      </c>
      <c r="I176" s="123">
        <v>3201.9984776599999</v>
      </c>
      <c r="J176" s="123">
        <v>688.38834653000004</v>
      </c>
      <c r="K176" s="123">
        <v>24.543661279999998</v>
      </c>
      <c r="L176" s="123">
        <v>4.1766714399999998</v>
      </c>
      <c r="M176" s="123">
        <v>19.755271459999999</v>
      </c>
      <c r="N176" s="123">
        <v>128.08837237</v>
      </c>
      <c r="O176" s="123">
        <v>4.0740913299999999</v>
      </c>
      <c r="P176" s="123">
        <v>41.125686940000001</v>
      </c>
      <c r="Q176" s="123">
        <v>0.94317733000000004</v>
      </c>
      <c r="R176" s="123">
        <v>39.214213030000003</v>
      </c>
      <c r="S176" s="123">
        <v>0</v>
      </c>
      <c r="T176" s="123">
        <v>0.29095272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5">
        <v>45597</v>
      </c>
      <c r="B177" s="123">
        <v>13915.66025379</v>
      </c>
      <c r="C177" s="123">
        <v>3839.0227597500002</v>
      </c>
      <c r="D177" s="123">
        <v>162.16217947000001</v>
      </c>
      <c r="E177" s="123">
        <v>4421.9908138199999</v>
      </c>
      <c r="F177" s="123">
        <v>1246.89117865</v>
      </c>
      <c r="G177" s="123">
        <v>36.115660750000004</v>
      </c>
      <c r="H177" s="123">
        <v>159.45083185999999</v>
      </c>
      <c r="I177" s="123">
        <v>3173.1662577000002</v>
      </c>
      <c r="J177" s="123">
        <v>699.77437643999997</v>
      </c>
      <c r="K177" s="123">
        <v>24.586234600000001</v>
      </c>
      <c r="L177" s="123">
        <v>6.5743478099999999</v>
      </c>
      <c r="M177" s="123">
        <v>19.051757890000001</v>
      </c>
      <c r="N177" s="123">
        <v>21.565101559999999</v>
      </c>
      <c r="O177" s="123">
        <v>2.98818779</v>
      </c>
      <c r="P177" s="123">
        <v>57.165198459999999</v>
      </c>
      <c r="Q177" s="123">
        <v>0.9069507</v>
      </c>
      <c r="R177" s="123">
        <v>43.960961099999999</v>
      </c>
      <c r="S177" s="123">
        <v>0</v>
      </c>
      <c r="T177" s="123">
        <v>0.28745544000000001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5">
        <v>45627</v>
      </c>
      <c r="B178" s="123">
        <v>13293.79187843</v>
      </c>
      <c r="C178" s="123">
        <v>3219.9479817800002</v>
      </c>
      <c r="D178" s="123">
        <v>156.23172425999999</v>
      </c>
      <c r="E178" s="123">
        <v>4430.26837531</v>
      </c>
      <c r="F178" s="123">
        <v>1236.7202499499999</v>
      </c>
      <c r="G178" s="123">
        <v>35.116897600000001</v>
      </c>
      <c r="H178" s="123">
        <v>159.5164465</v>
      </c>
      <c r="I178" s="123">
        <v>3164.08997873</v>
      </c>
      <c r="J178" s="123">
        <v>704.64463312999999</v>
      </c>
      <c r="K178" s="123">
        <v>24.634971839999999</v>
      </c>
      <c r="L178" s="123">
        <v>6.4810492799999997</v>
      </c>
      <c r="M178" s="123">
        <v>18.426375369999999</v>
      </c>
      <c r="N178" s="123">
        <v>21.403992389999999</v>
      </c>
      <c r="O178" s="123">
        <v>3.25191674</v>
      </c>
      <c r="P178" s="123">
        <v>67.429019539999999</v>
      </c>
      <c r="Q178" s="123">
        <v>0.87086529999999995</v>
      </c>
      <c r="R178" s="123">
        <v>44.532101660000002</v>
      </c>
      <c r="S178" s="123">
        <v>0</v>
      </c>
      <c r="T178" s="123">
        <v>0.22529905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5">
        <v>45658</v>
      </c>
      <c r="B179" s="123">
        <v>13139.203520630001</v>
      </c>
      <c r="C179" s="123">
        <v>3087.9249678599999</v>
      </c>
      <c r="D179" s="123">
        <v>169.48918825999999</v>
      </c>
      <c r="E179" s="123">
        <v>4493.3374722400004</v>
      </c>
      <c r="F179" s="123">
        <v>1213.51077319</v>
      </c>
      <c r="G179" s="123">
        <v>34.943845269999997</v>
      </c>
      <c r="H179" s="123">
        <v>164.85340995999999</v>
      </c>
      <c r="I179" s="123">
        <v>3109.6161499700002</v>
      </c>
      <c r="J179" s="123">
        <v>690.94494305000001</v>
      </c>
      <c r="K179" s="123">
        <v>24.68021031</v>
      </c>
      <c r="L179" s="123">
        <v>6.2682367699999997</v>
      </c>
      <c r="M179" s="123">
        <v>17.71197703</v>
      </c>
      <c r="N179" s="123">
        <v>21.29389522</v>
      </c>
      <c r="O179" s="123">
        <v>4.3181035100000003</v>
      </c>
      <c r="P179" s="123">
        <v>55.457628360000001</v>
      </c>
      <c r="Q179" s="123">
        <v>0.82322300999999998</v>
      </c>
      <c r="R179" s="123">
        <v>43.969941210000002</v>
      </c>
      <c r="S179" s="123">
        <v>0</v>
      </c>
      <c r="T179" s="123">
        <v>5.9555410000000003E-2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5">
        <v>45689</v>
      </c>
      <c r="B180" s="123">
        <v>13383.307512449999</v>
      </c>
      <c r="C180" s="123">
        <v>3046.3631409999998</v>
      </c>
      <c r="D180" s="123">
        <v>161.46676436000001</v>
      </c>
      <c r="E180" s="123">
        <v>4630.0236198700004</v>
      </c>
      <c r="F180" s="123">
        <v>1180.2548043199999</v>
      </c>
      <c r="G180" s="123">
        <v>37.895859829999999</v>
      </c>
      <c r="H180" s="123">
        <v>163.60983272999999</v>
      </c>
      <c r="I180" s="123">
        <v>3252.6874471400001</v>
      </c>
      <c r="J180" s="123">
        <v>708.41925841</v>
      </c>
      <c r="K180" s="123">
        <v>24.721152849999999</v>
      </c>
      <c r="L180" s="123">
        <v>6.2047724200000003</v>
      </c>
      <c r="M180" s="123">
        <v>14.70967344</v>
      </c>
      <c r="N180" s="123">
        <v>22.236782590000001</v>
      </c>
      <c r="O180" s="123">
        <v>41.772540149999998</v>
      </c>
      <c r="P180" s="123">
        <v>45.884935429999999</v>
      </c>
      <c r="Q180" s="123">
        <v>3.3890387</v>
      </c>
      <c r="R180" s="123">
        <v>43.642524369999997</v>
      </c>
      <c r="S180" s="123">
        <v>0</v>
      </c>
      <c r="T180" s="123">
        <v>2.536484E-2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5">
        <v>45717</v>
      </c>
      <c r="B181" s="123">
        <v>13355.154632039999</v>
      </c>
      <c r="C181" s="123">
        <v>2905.8722003100002</v>
      </c>
      <c r="D181" s="123">
        <v>152.37370651000001</v>
      </c>
      <c r="E181" s="123">
        <v>4731.6490540599998</v>
      </c>
      <c r="F181" s="123">
        <v>1179.5913121000001</v>
      </c>
      <c r="G181" s="123">
        <v>30.140787490000001</v>
      </c>
      <c r="H181" s="123">
        <v>187.68604963000001</v>
      </c>
      <c r="I181" s="123">
        <v>3163.7033885800001</v>
      </c>
      <c r="J181" s="123">
        <v>686.44188125000005</v>
      </c>
      <c r="K181" s="123">
        <v>24.766950189999999</v>
      </c>
      <c r="L181" s="123">
        <v>6.0827245200000002</v>
      </c>
      <c r="M181" s="123">
        <v>9.8960819200000003</v>
      </c>
      <c r="N181" s="123">
        <v>122.07137124</v>
      </c>
      <c r="O181" s="123">
        <v>41.623983799999998</v>
      </c>
      <c r="P181" s="123">
        <v>65.202068679999996</v>
      </c>
      <c r="Q181" s="123">
        <v>5.4867252999999998</v>
      </c>
      <c r="R181" s="123">
        <v>42.565952930000002</v>
      </c>
      <c r="S181" s="123">
        <v>0</v>
      </c>
      <c r="T181" s="123">
        <v>3.9353000000000001E-4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5">
        <v>45748</v>
      </c>
      <c r="B182" s="123">
        <v>13595.02294836</v>
      </c>
      <c r="C182" s="123">
        <v>2979.6060175900002</v>
      </c>
      <c r="D182" s="123">
        <v>138.76428319999999</v>
      </c>
      <c r="E182" s="123">
        <v>4761.6055209400001</v>
      </c>
      <c r="F182" s="123">
        <v>1216.01400089</v>
      </c>
      <c r="G182" s="123">
        <v>29.05243862</v>
      </c>
      <c r="H182" s="123">
        <v>201.90694884999999</v>
      </c>
      <c r="I182" s="123">
        <v>3271.5119906800001</v>
      </c>
      <c r="J182" s="123">
        <v>688.31872396000006</v>
      </c>
      <c r="K182" s="123">
        <v>24.810777680000001</v>
      </c>
      <c r="L182" s="123">
        <v>5.9863074799999998</v>
      </c>
      <c r="M182" s="123">
        <v>5.4946362400000002</v>
      </c>
      <c r="N182" s="123">
        <v>126.62823978</v>
      </c>
      <c r="O182" s="123">
        <v>39.82380259</v>
      </c>
      <c r="P182" s="123">
        <v>61.33914377</v>
      </c>
      <c r="Q182" s="123">
        <v>5.8098555200000002</v>
      </c>
      <c r="R182" s="123">
        <v>37.405303369999999</v>
      </c>
      <c r="S182" s="123">
        <v>0</v>
      </c>
      <c r="T182" s="123">
        <v>0.94495720000000005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  <row r="183" spans="1:52">
      <c r="A183" s="15">
        <v>45778</v>
      </c>
      <c r="B183" s="123">
        <v>13634.276229790001</v>
      </c>
      <c r="C183" s="123">
        <v>3080.4117743000002</v>
      </c>
      <c r="D183" s="123">
        <v>133.13252237</v>
      </c>
      <c r="E183" s="123">
        <v>4741.3381097600004</v>
      </c>
      <c r="F183" s="123">
        <v>1190.2254659299999</v>
      </c>
      <c r="G183" s="123">
        <v>26.37914846</v>
      </c>
      <c r="H183" s="123">
        <v>247.72610132</v>
      </c>
      <c r="I183" s="123">
        <v>3214.61155947</v>
      </c>
      <c r="J183" s="123">
        <v>686.71072264999998</v>
      </c>
      <c r="K183" s="123">
        <v>24.854821600000001</v>
      </c>
      <c r="L183" s="123">
        <v>6.6781785500000002</v>
      </c>
      <c r="M183" s="123">
        <v>2.13658635</v>
      </c>
      <c r="N183" s="123">
        <v>126.63353428000001</v>
      </c>
      <c r="O183" s="123">
        <v>39.747297439999997</v>
      </c>
      <c r="P183" s="123">
        <v>69.413550920000006</v>
      </c>
      <c r="Q183" s="123">
        <v>5.8229508499999998</v>
      </c>
      <c r="R183" s="123">
        <v>37.494451580000003</v>
      </c>
      <c r="S183" s="123">
        <v>0</v>
      </c>
      <c r="T183" s="123">
        <v>0.95945396000000005</v>
      </c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</row>
    <row r="184" spans="1:52">
      <c r="A184" s="15">
        <v>45809</v>
      </c>
      <c r="B184" s="123">
        <v>13715.507994760001</v>
      </c>
      <c r="C184" s="123">
        <v>3077.2770140600001</v>
      </c>
      <c r="D184" s="123">
        <v>130.97830751000001</v>
      </c>
      <c r="E184" s="123">
        <v>4708.45642907</v>
      </c>
      <c r="F184" s="123">
        <v>1211.9578974399999</v>
      </c>
      <c r="G184" s="123">
        <v>31.082211969999999</v>
      </c>
      <c r="H184" s="123">
        <v>253.50395438000001</v>
      </c>
      <c r="I184" s="123">
        <v>3298.8060843899998</v>
      </c>
      <c r="J184" s="123">
        <v>691.74433526999997</v>
      </c>
      <c r="K184" s="123">
        <v>24.897813450000001</v>
      </c>
      <c r="L184" s="123">
        <v>6.54321851</v>
      </c>
      <c r="M184" s="123">
        <v>1.93283702</v>
      </c>
      <c r="N184" s="123">
        <v>126.59414867</v>
      </c>
      <c r="O184" s="123">
        <v>41.962041480000003</v>
      </c>
      <c r="P184" s="123">
        <v>66.987035660000004</v>
      </c>
      <c r="Q184" s="123">
        <v>5.8066723299999996</v>
      </c>
      <c r="R184" s="123">
        <v>36.007980609999997</v>
      </c>
      <c r="S184" s="123">
        <v>0</v>
      </c>
      <c r="T184" s="123">
        <v>0.97001294000000005</v>
      </c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</row>
    <row r="185" spans="1:52">
      <c r="A185" s="15">
        <v>45839</v>
      </c>
      <c r="B185" s="123">
        <v>13585.98167721</v>
      </c>
      <c r="C185" s="123">
        <v>3082.9028661500001</v>
      </c>
      <c r="D185" s="123">
        <v>124.35601416999999</v>
      </c>
      <c r="E185" s="123">
        <v>4530.5716879000001</v>
      </c>
      <c r="F185" s="123">
        <v>1182.42052089</v>
      </c>
      <c r="G185" s="123">
        <v>31.28276894</v>
      </c>
      <c r="H185" s="123">
        <v>258.49566599000002</v>
      </c>
      <c r="I185" s="123">
        <v>3344.6487267000002</v>
      </c>
      <c r="J185" s="123">
        <v>695.93151304000003</v>
      </c>
      <c r="K185" s="123">
        <v>24.945788889999999</v>
      </c>
      <c r="L185" s="123">
        <v>7.3720929799999997</v>
      </c>
      <c r="M185" s="123">
        <v>1.77343534</v>
      </c>
      <c r="N185" s="123">
        <v>126.6290692</v>
      </c>
      <c r="O185" s="123">
        <v>64.007868389999999</v>
      </c>
      <c r="P185" s="123">
        <v>65.641783050000001</v>
      </c>
      <c r="Q185" s="123">
        <v>5.8201574000000003</v>
      </c>
      <c r="R185" s="123">
        <v>34.713693650000003</v>
      </c>
      <c r="S185" s="123">
        <v>0</v>
      </c>
      <c r="T185" s="123">
        <v>4.4680245300000001</v>
      </c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</row>
    <row r="186" spans="1:52">
      <c r="A186" s="15">
        <v>45870</v>
      </c>
      <c r="B186" s="123">
        <v>13388.565959179999</v>
      </c>
      <c r="C186" s="123">
        <v>3048.7149586</v>
      </c>
      <c r="D186" s="123">
        <v>147.16517601999999</v>
      </c>
      <c r="E186" s="123">
        <v>4319.9387104899997</v>
      </c>
      <c r="F186" s="123">
        <v>1176.3393221399999</v>
      </c>
      <c r="G186" s="123">
        <v>33.709303060000003</v>
      </c>
      <c r="H186" s="123">
        <v>250.81092214</v>
      </c>
      <c r="I186" s="123">
        <v>3402.6842740100001</v>
      </c>
      <c r="J186" s="123">
        <v>696.58454988000005</v>
      </c>
      <c r="K186" s="123">
        <v>24.99069034</v>
      </c>
      <c r="L186" s="123">
        <v>19.73705425</v>
      </c>
      <c r="M186" s="123">
        <v>1.59421255</v>
      </c>
      <c r="N186" s="123">
        <v>106.15134118</v>
      </c>
      <c r="O186" s="123">
        <v>50.953278210000001</v>
      </c>
      <c r="P186" s="123">
        <v>62.63510789</v>
      </c>
      <c r="Q186" s="123">
        <v>5.7727740499999998</v>
      </c>
      <c r="R186" s="123">
        <v>33.721256699999998</v>
      </c>
      <c r="S186" s="123">
        <v>0</v>
      </c>
      <c r="T186" s="123">
        <v>7.0630276700000003</v>
      </c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</row>
    <row r="187" spans="1:52">
      <c r="A187" s="15">
        <v>45901</v>
      </c>
      <c r="B187" s="123">
        <v>13961.16016078</v>
      </c>
      <c r="C187" s="123">
        <v>3065.8843871099998</v>
      </c>
      <c r="D187" s="123">
        <v>140.00851789000001</v>
      </c>
      <c r="E187" s="123">
        <v>4539.3141999099998</v>
      </c>
      <c r="F187" s="123">
        <v>1158.64103359</v>
      </c>
      <c r="G187" s="123">
        <v>33.109252339999998</v>
      </c>
      <c r="H187" s="123">
        <v>258.02757746999998</v>
      </c>
      <c r="I187" s="123">
        <v>3751.8903235799999</v>
      </c>
      <c r="J187" s="123">
        <v>698.95673547000001</v>
      </c>
      <c r="K187" s="123">
        <v>25.04021371</v>
      </c>
      <c r="L187" s="123">
        <v>19.644566409999999</v>
      </c>
      <c r="M187" s="123">
        <v>1.4253454999999999</v>
      </c>
      <c r="N187" s="123">
        <v>106.08598164999999</v>
      </c>
      <c r="O187" s="123">
        <v>57.044968840000003</v>
      </c>
      <c r="P187" s="123">
        <v>60.723334940000001</v>
      </c>
      <c r="Q187" s="123">
        <v>5.7826817799999999</v>
      </c>
      <c r="R187" s="123">
        <v>32.810004169999999</v>
      </c>
      <c r="S187" s="123">
        <v>0</v>
      </c>
      <c r="T187" s="123">
        <v>6.7710364199999997</v>
      </c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</row>
    <row r="188" spans="1:52">
      <c r="A188" s="15">
        <v>45931</v>
      </c>
      <c r="B188" s="123">
        <v>14449.17542487</v>
      </c>
      <c r="C188" s="123">
        <v>3111.22760565</v>
      </c>
      <c r="D188" s="123">
        <v>135.44017355</v>
      </c>
      <c r="E188" s="123">
        <v>4867.7358467399999</v>
      </c>
      <c r="F188" s="123">
        <v>1151.2797310200001</v>
      </c>
      <c r="G188" s="123">
        <v>36.268020300000003</v>
      </c>
      <c r="H188" s="123">
        <v>264.93553006000002</v>
      </c>
      <c r="I188" s="123">
        <v>3876.86182676</v>
      </c>
      <c r="J188" s="123">
        <v>709.20778632999998</v>
      </c>
      <c r="K188" s="123">
        <v>25.088194619999999</v>
      </c>
      <c r="L188" s="123">
        <v>19.531810499999999</v>
      </c>
      <c r="M188" s="123">
        <v>1.2559624700000001</v>
      </c>
      <c r="N188" s="123">
        <v>105.95280578000001</v>
      </c>
      <c r="O188" s="123">
        <v>41.64000274</v>
      </c>
      <c r="P188" s="123">
        <v>58.734564499999998</v>
      </c>
      <c r="Q188" s="123">
        <v>5.7436580800000003</v>
      </c>
      <c r="R188" s="123">
        <v>31.96055269</v>
      </c>
      <c r="S188" s="123">
        <v>0</v>
      </c>
      <c r="T188" s="123">
        <v>6.3113530799999999</v>
      </c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</row>
    <row r="189" spans="1:52">
      <c r="A189" s="15">
        <v>45962</v>
      </c>
      <c r="B189" s="123">
        <v>14817.454935080001</v>
      </c>
      <c r="C189" s="123">
        <v>3235.0319009499999</v>
      </c>
      <c r="D189" s="123">
        <v>102.53731385</v>
      </c>
      <c r="E189" s="123">
        <v>5020.1064876500004</v>
      </c>
      <c r="F189" s="123">
        <v>1149.31468569</v>
      </c>
      <c r="G189" s="123">
        <v>37.83967792</v>
      </c>
      <c r="H189" s="123">
        <v>247.42848443</v>
      </c>
      <c r="I189" s="123">
        <v>3994.5544900300001</v>
      </c>
      <c r="J189" s="123">
        <v>716.04664524999998</v>
      </c>
      <c r="K189" s="123">
        <v>25.131531679999998</v>
      </c>
      <c r="L189" s="123">
        <v>40.469125830000003</v>
      </c>
      <c r="M189" s="123">
        <v>1.07444604</v>
      </c>
      <c r="N189" s="123">
        <v>106.08879140000001</v>
      </c>
      <c r="O189" s="123">
        <v>38.116257869999998</v>
      </c>
      <c r="P189" s="123">
        <v>60.594089959999998</v>
      </c>
      <c r="Q189" s="123">
        <v>5.7534628999999997</v>
      </c>
      <c r="R189" s="123">
        <v>31.241692109999999</v>
      </c>
      <c r="S189" s="123">
        <v>0</v>
      </c>
      <c r="T189" s="123">
        <v>6.1258515200000003</v>
      </c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31" customWidth="1"/>
    <col min="3" max="3" width="15.109375" style="31" customWidth="1"/>
    <col min="4" max="11" width="9.44140625" style="24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27" t="s">
        <v>131</v>
      </c>
      <c r="B1" s="17"/>
    </row>
    <row r="2" spans="1:20" ht="5.25" customHeight="1"/>
    <row r="3" spans="1:20" ht="26.25" customHeight="1">
      <c r="A3" s="222" t="s">
        <v>68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</row>
    <row r="4" spans="1:20" ht="12.75" customHeight="1">
      <c r="A4" s="18" t="s">
        <v>130</v>
      </c>
    </row>
    <row r="5" spans="1:20" ht="12.75" customHeight="1">
      <c r="A5" s="33" t="s">
        <v>229</v>
      </c>
    </row>
    <row r="6" spans="1:20" s="34" customFormat="1">
      <c r="A6" s="224" t="s">
        <v>0</v>
      </c>
      <c r="B6" s="213" t="s">
        <v>1</v>
      </c>
      <c r="C6" s="213" t="s">
        <v>56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55</v>
      </c>
      <c r="M6" s="225" t="s">
        <v>54</v>
      </c>
    </row>
    <row r="7" spans="1:20" s="34" customFormat="1">
      <c r="A7" s="224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25"/>
    </row>
    <row r="8" spans="1:20" ht="27.6">
      <c r="A8" s="224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25"/>
    </row>
    <row r="9" spans="1:20" hidden="1">
      <c r="A9" s="136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7"/>
    </row>
    <row r="10" spans="1:20" collapsed="1">
      <c r="A10" s="29">
        <v>1</v>
      </c>
      <c r="B10" s="30">
        <v>2</v>
      </c>
      <c r="C10" s="29">
        <v>3</v>
      </c>
      <c r="D10" s="30">
        <v>4</v>
      </c>
      <c r="E10" s="29">
        <v>5</v>
      </c>
      <c r="F10" s="30">
        <v>6</v>
      </c>
      <c r="G10" s="29">
        <v>7</v>
      </c>
      <c r="H10" s="30">
        <v>8</v>
      </c>
      <c r="I10" s="29">
        <v>9</v>
      </c>
      <c r="J10" s="30">
        <v>10</v>
      </c>
      <c r="K10" s="29">
        <v>11</v>
      </c>
      <c r="L10" s="30">
        <v>12</v>
      </c>
      <c r="M10" s="29">
        <v>13</v>
      </c>
    </row>
    <row r="11" spans="1:20" hidden="1" outlineLevel="1">
      <c r="A11" s="15">
        <v>40544</v>
      </c>
      <c r="B11" s="123">
        <v>8484.71630611</v>
      </c>
      <c r="C11" s="123"/>
      <c r="D11" s="47"/>
      <c r="E11" s="47"/>
      <c r="F11" s="47"/>
      <c r="G11" s="47"/>
      <c r="H11" s="47"/>
      <c r="I11" s="47"/>
      <c r="J11" s="47"/>
      <c r="K11" s="47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5">
        <v>40575</v>
      </c>
      <c r="B12" s="123">
        <v>8337.6365897199994</v>
      </c>
      <c r="C12" s="123"/>
      <c r="D12" s="47"/>
      <c r="E12" s="47"/>
      <c r="F12" s="47"/>
      <c r="G12" s="47"/>
      <c r="H12" s="47"/>
      <c r="I12" s="47"/>
      <c r="J12" s="47"/>
      <c r="K12" s="47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5">
        <v>40603</v>
      </c>
      <c r="B13" s="123">
        <v>8494.8036568099997</v>
      </c>
      <c r="C13" s="123"/>
      <c r="D13" s="47"/>
      <c r="E13" s="47"/>
      <c r="F13" s="47"/>
      <c r="G13" s="47"/>
      <c r="H13" s="47"/>
      <c r="I13" s="47"/>
      <c r="J13" s="47"/>
      <c r="K13" s="47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5">
        <v>40634</v>
      </c>
      <c r="B14" s="123">
        <v>8564.1388646699997</v>
      </c>
      <c r="C14" s="123"/>
      <c r="D14" s="47"/>
      <c r="E14" s="47"/>
      <c r="F14" s="47"/>
      <c r="G14" s="47"/>
      <c r="H14" s="47"/>
      <c r="I14" s="47"/>
      <c r="J14" s="47"/>
      <c r="K14" s="47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5">
        <v>40664</v>
      </c>
      <c r="B15" s="123">
        <v>8887.9958897600009</v>
      </c>
      <c r="C15" s="123"/>
      <c r="D15" s="47"/>
      <c r="E15" s="47"/>
      <c r="F15" s="47"/>
      <c r="G15" s="47"/>
      <c r="H15" s="47"/>
      <c r="I15" s="47"/>
      <c r="J15" s="47"/>
      <c r="K15" s="47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5">
        <v>40695</v>
      </c>
      <c r="B16" s="123">
        <v>8566.8308106799996</v>
      </c>
      <c r="C16" s="123"/>
      <c r="D16" s="47"/>
      <c r="E16" s="47"/>
      <c r="F16" s="47"/>
      <c r="G16" s="47"/>
      <c r="H16" s="47"/>
      <c r="I16" s="47"/>
      <c r="J16" s="47"/>
      <c r="K16" s="47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5">
        <v>40725</v>
      </c>
      <c r="B17" s="123">
        <v>8561.3285267699994</v>
      </c>
      <c r="C17" s="123"/>
      <c r="D17" s="47"/>
      <c r="E17" s="47"/>
      <c r="F17" s="47"/>
      <c r="G17" s="47"/>
      <c r="H17" s="47"/>
      <c r="I17" s="47"/>
      <c r="J17" s="47"/>
      <c r="K17" s="47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5">
        <v>40756</v>
      </c>
      <c r="B18" s="123">
        <v>8733.5238023399997</v>
      </c>
      <c r="C18" s="123"/>
      <c r="D18" s="47"/>
      <c r="E18" s="47"/>
      <c r="F18" s="47"/>
      <c r="G18" s="47"/>
      <c r="H18" s="47"/>
      <c r="I18" s="47"/>
      <c r="J18" s="47"/>
      <c r="K18" s="47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5">
        <v>40787</v>
      </c>
      <c r="B19" s="123">
        <v>8573.5450732600002</v>
      </c>
      <c r="C19" s="123"/>
      <c r="D19" s="47"/>
      <c r="E19" s="47"/>
      <c r="F19" s="47"/>
      <c r="G19" s="47"/>
      <c r="H19" s="47"/>
      <c r="I19" s="47"/>
      <c r="J19" s="47"/>
      <c r="K19" s="47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5">
        <v>40817</v>
      </c>
      <c r="B20" s="123">
        <v>8608.3847316600004</v>
      </c>
      <c r="C20" s="123"/>
      <c r="D20" s="47"/>
      <c r="E20" s="47"/>
      <c r="F20" s="47"/>
      <c r="G20" s="47"/>
      <c r="H20" s="47"/>
      <c r="I20" s="47"/>
      <c r="J20" s="47"/>
      <c r="K20" s="47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5">
        <v>40848</v>
      </c>
      <c r="B21" s="123">
        <v>8711.3793074599998</v>
      </c>
      <c r="C21" s="123"/>
      <c r="D21" s="47"/>
      <c r="E21" s="47"/>
      <c r="F21" s="47"/>
      <c r="G21" s="47"/>
      <c r="H21" s="47"/>
      <c r="I21" s="47"/>
      <c r="J21" s="47"/>
      <c r="K21" s="47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5">
        <v>40878</v>
      </c>
      <c r="B22" s="123">
        <v>9022.3203513999997</v>
      </c>
      <c r="C22" s="123"/>
      <c r="D22" s="47"/>
      <c r="E22" s="47"/>
      <c r="F22" s="47"/>
      <c r="G22" s="47"/>
      <c r="H22" s="47"/>
      <c r="I22" s="47"/>
      <c r="J22" s="47"/>
      <c r="K22" s="47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5">
        <v>40909</v>
      </c>
      <c r="B23" s="123">
        <v>8891.8228142000007</v>
      </c>
      <c r="C23" s="123"/>
      <c r="D23" s="47"/>
      <c r="E23" s="47"/>
      <c r="F23" s="47"/>
      <c r="G23" s="47"/>
      <c r="H23" s="47"/>
      <c r="I23" s="47"/>
      <c r="J23" s="47"/>
      <c r="K23" s="47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5">
        <v>40940</v>
      </c>
      <c r="B24" s="123">
        <v>8957.8253512899992</v>
      </c>
      <c r="C24" s="123"/>
      <c r="D24" s="47"/>
      <c r="E24" s="47"/>
      <c r="F24" s="47"/>
      <c r="G24" s="47"/>
      <c r="H24" s="47"/>
      <c r="I24" s="47"/>
      <c r="J24" s="47"/>
      <c r="K24" s="47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5">
        <v>40969</v>
      </c>
      <c r="B25" s="123">
        <v>9254.5557090000002</v>
      </c>
      <c r="C25" s="123"/>
      <c r="D25" s="47"/>
      <c r="E25" s="47"/>
      <c r="F25" s="47"/>
      <c r="G25" s="47"/>
      <c r="H25" s="47"/>
      <c r="I25" s="47"/>
      <c r="J25" s="47"/>
      <c r="K25" s="47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5">
        <v>41000</v>
      </c>
      <c r="B26" s="123">
        <v>9268.26271309</v>
      </c>
      <c r="C26" s="123"/>
      <c r="D26" s="47"/>
      <c r="E26" s="47"/>
      <c r="F26" s="47"/>
      <c r="G26" s="47"/>
      <c r="H26" s="47"/>
      <c r="I26" s="47"/>
      <c r="J26" s="47"/>
      <c r="K26" s="47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5">
        <v>41030</v>
      </c>
      <c r="B27" s="123">
        <v>9077.6973382600008</v>
      </c>
      <c r="C27" s="123"/>
      <c r="D27" s="47"/>
      <c r="E27" s="47"/>
      <c r="F27" s="47"/>
      <c r="G27" s="47"/>
      <c r="H27" s="47"/>
      <c r="I27" s="47"/>
      <c r="J27" s="47"/>
      <c r="K27" s="47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5">
        <v>41061</v>
      </c>
      <c r="B28" s="123">
        <v>9208.3767593299999</v>
      </c>
      <c r="C28" s="123"/>
      <c r="D28" s="47"/>
      <c r="E28" s="47"/>
      <c r="F28" s="47"/>
      <c r="G28" s="47"/>
      <c r="H28" s="47"/>
      <c r="I28" s="47"/>
      <c r="J28" s="47"/>
      <c r="K28" s="47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5">
        <v>41091</v>
      </c>
      <c r="B29" s="123">
        <v>9030.5426899499998</v>
      </c>
      <c r="C29" s="123"/>
      <c r="D29" s="47"/>
      <c r="E29" s="47"/>
      <c r="F29" s="47"/>
      <c r="G29" s="47"/>
      <c r="H29" s="47"/>
      <c r="I29" s="47"/>
      <c r="J29" s="47"/>
      <c r="K29" s="47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5">
        <v>41122</v>
      </c>
      <c r="B30" s="123">
        <v>9063.9824989499994</v>
      </c>
      <c r="C30" s="123"/>
      <c r="D30" s="47"/>
      <c r="E30" s="47"/>
      <c r="F30" s="47"/>
      <c r="G30" s="47"/>
      <c r="H30" s="47"/>
      <c r="I30" s="47"/>
      <c r="J30" s="47"/>
      <c r="K30" s="47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5">
        <v>41153</v>
      </c>
      <c r="B31" s="123">
        <v>9184.2774497299997</v>
      </c>
      <c r="C31" s="123"/>
      <c r="D31" s="47"/>
      <c r="E31" s="47"/>
      <c r="F31" s="47"/>
      <c r="G31" s="47"/>
      <c r="H31" s="47"/>
      <c r="I31" s="47"/>
      <c r="J31" s="47"/>
      <c r="K31" s="47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5">
        <v>41183</v>
      </c>
      <c r="B32" s="123">
        <v>9138.1675945099996</v>
      </c>
      <c r="C32" s="123"/>
      <c r="D32" s="47"/>
      <c r="E32" s="47"/>
      <c r="F32" s="47"/>
      <c r="G32" s="47"/>
      <c r="H32" s="47"/>
      <c r="I32" s="47"/>
      <c r="J32" s="47"/>
      <c r="K32" s="47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5">
        <v>41214</v>
      </c>
      <c r="B33" s="123">
        <v>9196.5292840500006</v>
      </c>
      <c r="C33" s="123"/>
      <c r="D33" s="47"/>
      <c r="E33" s="47"/>
      <c r="F33" s="47"/>
      <c r="G33" s="47"/>
      <c r="H33" s="47"/>
      <c r="I33" s="47"/>
      <c r="J33" s="47"/>
      <c r="K33" s="47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5">
        <v>41244</v>
      </c>
      <c r="B34" s="123">
        <v>9221.3144607800004</v>
      </c>
      <c r="C34" s="123"/>
      <c r="D34" s="47"/>
      <c r="E34" s="47"/>
      <c r="F34" s="47"/>
      <c r="G34" s="47"/>
      <c r="H34" s="47"/>
      <c r="I34" s="47"/>
      <c r="J34" s="47"/>
      <c r="K34" s="47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5">
        <v>41275</v>
      </c>
      <c r="B35" s="123">
        <v>8939.6096352500008</v>
      </c>
      <c r="C35" s="123"/>
      <c r="D35" s="47"/>
      <c r="E35" s="47"/>
      <c r="F35" s="47"/>
      <c r="G35" s="47"/>
      <c r="H35" s="47"/>
      <c r="I35" s="47"/>
      <c r="J35" s="47"/>
      <c r="K35" s="47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5">
        <v>41306</v>
      </c>
      <c r="B36" s="123">
        <v>8988.4891169799994</v>
      </c>
      <c r="C36" s="123">
        <v>30.835200059999998</v>
      </c>
      <c r="D36" s="123">
        <v>25.720512100000001</v>
      </c>
      <c r="E36" s="123">
        <v>0</v>
      </c>
      <c r="F36" s="123">
        <v>15.115203729999999</v>
      </c>
      <c r="G36" s="123">
        <v>10.605308369999999</v>
      </c>
      <c r="H36" s="123">
        <v>5.1146879600000004</v>
      </c>
      <c r="I36" s="123">
        <v>0.83080536999999999</v>
      </c>
      <c r="J36" s="123">
        <v>0</v>
      </c>
      <c r="K36" s="123">
        <v>4.2838825900000002</v>
      </c>
      <c r="L36" s="123">
        <v>8957.6539169200005</v>
      </c>
      <c r="M36" s="123">
        <v>1812.93651649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5">
        <v>41334</v>
      </c>
      <c r="B37" s="123">
        <v>8854.3396854099992</v>
      </c>
      <c r="C37" s="123">
        <v>33.473284419999999</v>
      </c>
      <c r="D37" s="123">
        <v>28.352716409999999</v>
      </c>
      <c r="E37" s="123">
        <v>0</v>
      </c>
      <c r="F37" s="123">
        <v>17.791244949999999</v>
      </c>
      <c r="G37" s="123">
        <v>10.56147146</v>
      </c>
      <c r="H37" s="123">
        <v>5.1205680100000004</v>
      </c>
      <c r="I37" s="123">
        <v>0.83080536999999999</v>
      </c>
      <c r="J37" s="123">
        <v>0</v>
      </c>
      <c r="K37" s="123">
        <v>4.2897626400000002</v>
      </c>
      <c r="L37" s="123">
        <v>8820.8664009900003</v>
      </c>
      <c r="M37" s="123">
        <v>2175.1271092100001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5">
        <v>41365</v>
      </c>
      <c r="B38" s="123">
        <v>8931.5277086499991</v>
      </c>
      <c r="C38" s="123">
        <v>30.634100539999999</v>
      </c>
      <c r="D38" s="123">
        <v>25.511018249999999</v>
      </c>
      <c r="E38" s="123">
        <v>0</v>
      </c>
      <c r="F38" s="123">
        <v>15.052881230000001</v>
      </c>
      <c r="G38" s="123">
        <v>10.458137020000001</v>
      </c>
      <c r="H38" s="123">
        <v>5.1230822900000001</v>
      </c>
      <c r="I38" s="123">
        <v>0.83080536999999999</v>
      </c>
      <c r="J38" s="123">
        <v>0</v>
      </c>
      <c r="K38" s="123">
        <v>4.2922769199999999</v>
      </c>
      <c r="L38" s="123">
        <v>8900.8936081100001</v>
      </c>
      <c r="M38" s="123">
        <v>1602.95594725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5">
        <v>41395</v>
      </c>
      <c r="B39" s="123">
        <v>8859.1477621699996</v>
      </c>
      <c r="C39" s="123">
        <v>30.49396995</v>
      </c>
      <c r="D39" s="123">
        <v>25.36820419</v>
      </c>
      <c r="E39" s="123">
        <v>0</v>
      </c>
      <c r="F39" s="123">
        <v>15.01928053</v>
      </c>
      <c r="G39" s="123">
        <v>10.348923660000001</v>
      </c>
      <c r="H39" s="123">
        <v>5.1257657600000002</v>
      </c>
      <c r="I39" s="123">
        <v>0.83080536999999999</v>
      </c>
      <c r="J39" s="123">
        <v>0</v>
      </c>
      <c r="K39" s="123">
        <v>4.29496039</v>
      </c>
      <c r="L39" s="123">
        <v>8828.6537922200005</v>
      </c>
      <c r="M39" s="123">
        <v>1478.26585787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5">
        <v>41426</v>
      </c>
      <c r="B40" s="123">
        <v>8793.7234380000009</v>
      </c>
      <c r="C40" s="123">
        <v>32.339586089999997</v>
      </c>
      <c r="D40" s="123">
        <v>27.209141370000001</v>
      </c>
      <c r="E40" s="123">
        <v>0</v>
      </c>
      <c r="F40" s="123">
        <v>16.94085613</v>
      </c>
      <c r="G40" s="123">
        <v>10.268285240000001</v>
      </c>
      <c r="H40" s="123">
        <v>5.1304447199999998</v>
      </c>
      <c r="I40" s="123">
        <v>0.83080536999999999</v>
      </c>
      <c r="J40" s="123">
        <v>0</v>
      </c>
      <c r="K40" s="123">
        <v>4.2996393499999996</v>
      </c>
      <c r="L40" s="123">
        <v>8761.38385191001</v>
      </c>
      <c r="M40" s="123">
        <v>1041.0361036899999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5">
        <v>41456</v>
      </c>
      <c r="B41" s="123">
        <v>8525.6755841600007</v>
      </c>
      <c r="C41" s="123">
        <v>31.800474789999999</v>
      </c>
      <c r="D41" s="123">
        <v>26.664497579999999</v>
      </c>
      <c r="E41" s="123">
        <v>0</v>
      </c>
      <c r="F41" s="123">
        <v>16.61434895</v>
      </c>
      <c r="G41" s="123">
        <v>10.050148630000001</v>
      </c>
      <c r="H41" s="123">
        <v>5.1359772100000001</v>
      </c>
      <c r="I41" s="123">
        <v>0.83080536999999999</v>
      </c>
      <c r="J41" s="123">
        <v>0</v>
      </c>
      <c r="K41" s="123">
        <v>4.3051718399999999</v>
      </c>
      <c r="L41" s="123">
        <v>8493.8751093699993</v>
      </c>
      <c r="M41" s="123">
        <v>1108.1562947499999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5">
        <v>41487</v>
      </c>
      <c r="B42" s="123">
        <v>8511.6140568800001</v>
      </c>
      <c r="C42" s="123">
        <v>31.677471180000001</v>
      </c>
      <c r="D42" s="123">
        <v>26.53716038</v>
      </c>
      <c r="E42" s="123">
        <v>0</v>
      </c>
      <c r="F42" s="123">
        <v>16.538948820000002</v>
      </c>
      <c r="G42" s="123">
        <v>9.9982115599999997</v>
      </c>
      <c r="H42" s="123">
        <v>5.1403108</v>
      </c>
      <c r="I42" s="123">
        <v>0.83080536999999999</v>
      </c>
      <c r="J42" s="123">
        <v>0</v>
      </c>
      <c r="K42" s="123">
        <v>4.3095054299999997</v>
      </c>
      <c r="L42" s="123">
        <v>8479.9365856999993</v>
      </c>
      <c r="M42" s="123">
        <v>1096.4899016500001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5">
        <v>41518</v>
      </c>
      <c r="B43" s="123">
        <v>8390.1296868600002</v>
      </c>
      <c r="C43" s="123">
        <v>31.124902030000001</v>
      </c>
      <c r="D43" s="123">
        <v>25.98201916</v>
      </c>
      <c r="E43" s="123">
        <v>0</v>
      </c>
      <c r="F43" s="123">
        <v>16.229883709999999</v>
      </c>
      <c r="G43" s="123">
        <v>9.7521354500000008</v>
      </c>
      <c r="H43" s="123">
        <v>5.1428828700000002</v>
      </c>
      <c r="I43" s="123">
        <v>0.83080536999999999</v>
      </c>
      <c r="J43" s="123">
        <v>0</v>
      </c>
      <c r="K43" s="123">
        <v>4.3120775</v>
      </c>
      <c r="L43" s="123">
        <v>8359.0047848300001</v>
      </c>
      <c r="M43" s="123">
        <v>1226.61696867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5">
        <v>41548</v>
      </c>
      <c r="B44" s="123">
        <v>8517.7373368400004</v>
      </c>
      <c r="C44" s="123">
        <v>30.935958360000001</v>
      </c>
      <c r="D44" s="123">
        <v>25.788189760000002</v>
      </c>
      <c r="E44" s="123">
        <v>0</v>
      </c>
      <c r="F44" s="123">
        <v>16.199176869999999</v>
      </c>
      <c r="G44" s="123">
        <v>9.5890128899999993</v>
      </c>
      <c r="H44" s="123">
        <v>5.1477686</v>
      </c>
      <c r="I44" s="123">
        <v>0.83080536999999999</v>
      </c>
      <c r="J44" s="123">
        <v>0</v>
      </c>
      <c r="K44" s="123">
        <v>4.3169632299999998</v>
      </c>
      <c r="L44" s="123">
        <v>8486.8013784800005</v>
      </c>
      <c r="M44" s="123">
        <v>1178.5391737099999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5">
        <v>41579</v>
      </c>
      <c r="B45" s="123">
        <v>8571.2643671299993</v>
      </c>
      <c r="C45" s="123">
        <v>30.734929999999999</v>
      </c>
      <c r="D45" s="123">
        <v>25.584392340000001</v>
      </c>
      <c r="E45" s="123">
        <v>0</v>
      </c>
      <c r="F45" s="123">
        <v>16.047691159999999</v>
      </c>
      <c r="G45" s="123">
        <v>9.5367011799999997</v>
      </c>
      <c r="H45" s="123">
        <v>5.1505376600000004</v>
      </c>
      <c r="I45" s="123">
        <v>0.83080536999999999</v>
      </c>
      <c r="J45" s="123">
        <v>0</v>
      </c>
      <c r="K45" s="123">
        <v>4.3197322900000001</v>
      </c>
      <c r="L45" s="123">
        <v>8540.5294371300006</v>
      </c>
      <c r="M45" s="123">
        <v>845.50015776999999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5">
        <v>41609</v>
      </c>
      <c r="B46" s="123">
        <v>8856.7295244399993</v>
      </c>
      <c r="C46" s="123">
        <v>30.495470430000001</v>
      </c>
      <c r="D46" s="123">
        <v>25.340956479999999</v>
      </c>
      <c r="E46" s="123">
        <v>1.6</v>
      </c>
      <c r="F46" s="123">
        <v>14.24209725</v>
      </c>
      <c r="G46" s="123">
        <v>9.4988592300000008</v>
      </c>
      <c r="H46" s="123">
        <v>5.1545139500000001</v>
      </c>
      <c r="I46" s="123">
        <v>0.83080536999999999</v>
      </c>
      <c r="J46" s="123">
        <v>0</v>
      </c>
      <c r="K46" s="123">
        <v>4.3237085799999999</v>
      </c>
      <c r="L46" s="123">
        <v>8826.2340540099995</v>
      </c>
      <c r="M46" s="123">
        <v>911.31783645999997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5">
        <v>41640</v>
      </c>
      <c r="B47" s="123">
        <v>8457.3655374600003</v>
      </c>
      <c r="C47" s="123">
        <v>30.21973826</v>
      </c>
      <c r="D47" s="123">
        <v>25.06120941</v>
      </c>
      <c r="E47" s="123">
        <v>1.6</v>
      </c>
      <c r="F47" s="123">
        <v>14.26010892</v>
      </c>
      <c r="G47" s="123">
        <v>9.20110049</v>
      </c>
      <c r="H47" s="123">
        <v>5.1585288499999997</v>
      </c>
      <c r="I47" s="123">
        <v>0.83080536999999999</v>
      </c>
      <c r="J47" s="123">
        <v>0</v>
      </c>
      <c r="K47" s="123">
        <v>4.3277234800000004</v>
      </c>
      <c r="L47" s="123">
        <v>8427.1457992000014</v>
      </c>
      <c r="M47" s="123">
        <v>782.59024445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5">
        <v>41671</v>
      </c>
      <c r="B48" s="123">
        <v>9896.4460373000002</v>
      </c>
      <c r="C48" s="123">
        <v>31.365593430000001</v>
      </c>
      <c r="D48" s="123">
        <v>24.92007233</v>
      </c>
      <c r="E48" s="123">
        <v>1.6</v>
      </c>
      <c r="F48" s="123">
        <v>14.157517439999999</v>
      </c>
      <c r="G48" s="123">
        <v>9.1625548899999991</v>
      </c>
      <c r="H48" s="123">
        <v>6.4455210999999997</v>
      </c>
      <c r="I48" s="123">
        <v>1.0379921999999999</v>
      </c>
      <c r="J48" s="123">
        <v>0</v>
      </c>
      <c r="K48" s="123">
        <v>5.4075289</v>
      </c>
      <c r="L48" s="123">
        <v>9865.0804438699997</v>
      </c>
      <c r="M48" s="123">
        <v>1379.0121921499999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5">
        <v>41699</v>
      </c>
      <c r="B49" s="123">
        <v>10346.874704620001</v>
      </c>
      <c r="C49" s="123">
        <v>71.705388029999995</v>
      </c>
      <c r="D49" s="123">
        <v>64.627734810000007</v>
      </c>
      <c r="E49" s="123">
        <v>1.6</v>
      </c>
      <c r="F49" s="123">
        <v>53.905498610000002</v>
      </c>
      <c r="G49" s="123">
        <v>9.1222361999999997</v>
      </c>
      <c r="H49" s="123">
        <v>7.0776532200000002</v>
      </c>
      <c r="I49" s="123">
        <v>1.1386388700000001</v>
      </c>
      <c r="J49" s="123">
        <v>0</v>
      </c>
      <c r="K49" s="123">
        <v>5.9390143499999999</v>
      </c>
      <c r="L49" s="123">
        <v>10275.16931659</v>
      </c>
      <c r="M49" s="123">
        <v>1410.98119464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5">
        <v>41730</v>
      </c>
      <c r="B50" s="123">
        <v>10352.847314090001</v>
      </c>
      <c r="C50" s="123">
        <v>32.008379320000003</v>
      </c>
      <c r="D50" s="123">
        <v>24.63706917</v>
      </c>
      <c r="E50" s="123">
        <v>1.6</v>
      </c>
      <c r="F50" s="123">
        <v>13.949298819999999</v>
      </c>
      <c r="G50" s="123">
        <v>9.0877703499999996</v>
      </c>
      <c r="H50" s="123">
        <v>7.3713101500000002</v>
      </c>
      <c r="I50" s="123">
        <v>1.1850988</v>
      </c>
      <c r="J50" s="123">
        <v>0</v>
      </c>
      <c r="K50" s="123">
        <v>6.1862113499999998</v>
      </c>
      <c r="L50" s="123">
        <v>10320.838934769999</v>
      </c>
      <c r="M50" s="123">
        <v>2142.6277288800002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5">
        <v>41760</v>
      </c>
      <c r="B51" s="123">
        <v>10655.66301826</v>
      </c>
      <c r="C51" s="123">
        <v>32.151025240000003</v>
      </c>
      <c r="D51" s="123">
        <v>24.554804399999998</v>
      </c>
      <c r="E51" s="123">
        <v>1.6</v>
      </c>
      <c r="F51" s="123">
        <v>13.90121353</v>
      </c>
      <c r="G51" s="123">
        <v>9.0535908700000007</v>
      </c>
      <c r="H51" s="123">
        <v>7.59622084</v>
      </c>
      <c r="I51" s="123">
        <v>1.2239122600000001</v>
      </c>
      <c r="J51" s="123">
        <v>0</v>
      </c>
      <c r="K51" s="123">
        <v>6.3723085800000003</v>
      </c>
      <c r="L51" s="123">
        <v>10623.51199302</v>
      </c>
      <c r="M51" s="123">
        <v>2184.0456377199998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5">
        <v>41791</v>
      </c>
      <c r="B52" s="123">
        <v>10437.61491875</v>
      </c>
      <c r="C52" s="123">
        <v>32.074374480000003</v>
      </c>
      <c r="D52" s="123">
        <v>24.46071792</v>
      </c>
      <c r="E52" s="123">
        <v>1.6</v>
      </c>
      <c r="F52" s="123">
        <v>13.91087699</v>
      </c>
      <c r="G52" s="123">
        <v>8.9498409300000006</v>
      </c>
      <c r="H52" s="123">
        <v>7.6136565599999999</v>
      </c>
      <c r="I52" s="123">
        <v>1.2289377399999999</v>
      </c>
      <c r="J52" s="123">
        <v>0</v>
      </c>
      <c r="K52" s="123">
        <v>6.3847188199999998</v>
      </c>
      <c r="L52" s="123">
        <v>10405.540544269999</v>
      </c>
      <c r="M52" s="123">
        <v>2087.41222367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5">
        <v>41821</v>
      </c>
      <c r="B53" s="123">
        <v>10479.37698744</v>
      </c>
      <c r="C53" s="123">
        <v>31.97013755</v>
      </c>
      <c r="D53" s="123">
        <v>24.193603769999999</v>
      </c>
      <c r="E53" s="123">
        <v>1.6</v>
      </c>
      <c r="F53" s="123">
        <v>13.794679349999999</v>
      </c>
      <c r="G53" s="123">
        <v>8.7989244200000005</v>
      </c>
      <c r="H53" s="123">
        <v>7.7765337800000003</v>
      </c>
      <c r="I53" s="123">
        <v>1.2574075499999999</v>
      </c>
      <c r="J53" s="123">
        <v>0</v>
      </c>
      <c r="K53" s="123">
        <v>6.5191262300000004</v>
      </c>
      <c r="L53" s="123">
        <v>10447.40684989</v>
      </c>
      <c r="M53" s="123">
        <v>2134.5460907900001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5">
        <v>41852</v>
      </c>
      <c r="B54" s="123">
        <v>11480.539011360001</v>
      </c>
      <c r="C54" s="123">
        <v>32.720118509999999</v>
      </c>
      <c r="D54" s="123">
        <v>23.990363930000001</v>
      </c>
      <c r="E54" s="123">
        <v>1.6</v>
      </c>
      <c r="F54" s="123">
        <v>13.67448014</v>
      </c>
      <c r="G54" s="123">
        <v>8.7158837899999995</v>
      </c>
      <c r="H54" s="123">
        <v>8.7297545799999998</v>
      </c>
      <c r="I54" s="123">
        <v>1.4142064999999999</v>
      </c>
      <c r="J54" s="123">
        <v>0</v>
      </c>
      <c r="K54" s="123">
        <v>7.3155480800000001</v>
      </c>
      <c r="L54" s="123">
        <v>11447.818892849999</v>
      </c>
      <c r="M54" s="123">
        <v>2545.8799568499999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5">
        <v>41883</v>
      </c>
      <c r="B55" s="123">
        <v>10971.010508150001</v>
      </c>
      <c r="C55" s="123">
        <v>31.935331210000001</v>
      </c>
      <c r="D55" s="123">
        <v>23.727788390000001</v>
      </c>
      <c r="E55" s="123">
        <v>1.6</v>
      </c>
      <c r="F55" s="123">
        <v>15.259272940000001</v>
      </c>
      <c r="G55" s="123">
        <v>6.8685154500000003</v>
      </c>
      <c r="H55" s="123">
        <v>8.2075428200000005</v>
      </c>
      <c r="I55" s="123">
        <v>1.34595927</v>
      </c>
      <c r="J55" s="123">
        <v>0</v>
      </c>
      <c r="K55" s="123">
        <v>6.8615835499999998</v>
      </c>
      <c r="L55" s="123">
        <v>10939.075176939999</v>
      </c>
      <c r="M55" s="123">
        <v>2364.08486988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5">
        <v>41913</v>
      </c>
      <c r="B56" s="123">
        <v>10899.135749880001</v>
      </c>
      <c r="C56" s="123">
        <v>31.718738850000001</v>
      </c>
      <c r="D56" s="123">
        <v>23.529523510000001</v>
      </c>
      <c r="E56" s="123">
        <v>1.55</v>
      </c>
      <c r="F56" s="123">
        <v>15.137978390000001</v>
      </c>
      <c r="G56" s="123">
        <v>6.8415451200000001</v>
      </c>
      <c r="H56" s="123">
        <v>8.1892153400000005</v>
      </c>
      <c r="I56" s="123">
        <v>1.3461150799999999</v>
      </c>
      <c r="J56" s="123">
        <v>0</v>
      </c>
      <c r="K56" s="123">
        <v>6.8431002599999999</v>
      </c>
      <c r="L56" s="123">
        <v>10867.41701103</v>
      </c>
      <c r="M56" s="123">
        <v>2359.6353913799999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5">
        <v>41944</v>
      </c>
      <c r="B57" s="123">
        <v>12245.52657428</v>
      </c>
      <c r="C57" s="123">
        <v>32.687027499999999</v>
      </c>
      <c r="D57" s="123">
        <v>23.23842745</v>
      </c>
      <c r="E57" s="123">
        <v>1.4591000000000001</v>
      </c>
      <c r="F57" s="123">
        <v>14.963162390000001</v>
      </c>
      <c r="G57" s="123">
        <v>6.8161650600000003</v>
      </c>
      <c r="H57" s="123">
        <v>9.4486000499999996</v>
      </c>
      <c r="I57" s="123">
        <v>1.5559300700000001</v>
      </c>
      <c r="J57" s="123">
        <v>0</v>
      </c>
      <c r="K57" s="123">
        <v>7.89266998</v>
      </c>
      <c r="L57" s="123">
        <v>12212.83954678</v>
      </c>
      <c r="M57" s="123">
        <v>2917.6976065600002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5">
        <v>41974</v>
      </c>
      <c r="B58" s="123">
        <v>12877.954084000001</v>
      </c>
      <c r="C58" s="123">
        <v>31.539140639999999</v>
      </c>
      <c r="D58" s="123">
        <v>21.5733751</v>
      </c>
      <c r="E58" s="123">
        <v>0</v>
      </c>
      <c r="F58" s="123">
        <v>14.78165317</v>
      </c>
      <c r="G58" s="123">
        <v>6.7917219299999996</v>
      </c>
      <c r="H58" s="123">
        <v>9.9657655399999996</v>
      </c>
      <c r="I58" s="123">
        <v>1.6390092599999999</v>
      </c>
      <c r="J58" s="123">
        <v>0</v>
      </c>
      <c r="K58" s="123">
        <v>8.3267562799999997</v>
      </c>
      <c r="L58" s="123">
        <v>12846.41494336</v>
      </c>
      <c r="M58" s="123">
        <v>3224.9931710199999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5">
        <v>42005</v>
      </c>
      <c r="B59" s="123">
        <v>12876.65168515</v>
      </c>
      <c r="C59" s="123">
        <v>31.793297710000001</v>
      </c>
      <c r="D59" s="123">
        <v>21.57352418</v>
      </c>
      <c r="E59" s="123">
        <v>0</v>
      </c>
      <c r="F59" s="123">
        <v>14.77525458</v>
      </c>
      <c r="G59" s="123">
        <v>6.7982696000000002</v>
      </c>
      <c r="H59" s="123">
        <v>10.219773529999999</v>
      </c>
      <c r="I59" s="123">
        <v>1.67946967</v>
      </c>
      <c r="J59" s="123">
        <v>0</v>
      </c>
      <c r="K59" s="123">
        <v>8.5403038599999999</v>
      </c>
      <c r="L59" s="123">
        <v>12844.858387440001</v>
      </c>
      <c r="M59" s="123">
        <v>3265.1324111200001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5">
        <v>42036</v>
      </c>
      <c r="B60" s="123">
        <v>19539.18520339</v>
      </c>
      <c r="C60" s="123">
        <v>38.897704619999999</v>
      </c>
      <c r="D60" s="123">
        <v>21.322055519999999</v>
      </c>
      <c r="E60" s="123">
        <v>0</v>
      </c>
      <c r="F60" s="123">
        <v>14.53255442</v>
      </c>
      <c r="G60" s="123">
        <v>6.7895010999999998</v>
      </c>
      <c r="H60" s="123">
        <v>17.5756491</v>
      </c>
      <c r="I60" s="123">
        <v>2.8857436700000001</v>
      </c>
      <c r="J60" s="123">
        <v>0</v>
      </c>
      <c r="K60" s="123">
        <v>14.68990543</v>
      </c>
      <c r="L60" s="123">
        <v>19500.287498769998</v>
      </c>
      <c r="M60" s="123">
        <v>5732.87900661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5">
        <v>42064</v>
      </c>
      <c r="B61" s="123">
        <v>16826.956887640001</v>
      </c>
      <c r="C61" s="123">
        <v>23.920477129999998</v>
      </c>
      <c r="D61" s="123">
        <v>9.0607245899999995</v>
      </c>
      <c r="E61" s="123">
        <v>0</v>
      </c>
      <c r="F61" s="123">
        <v>2.3720996400000001</v>
      </c>
      <c r="G61" s="123">
        <v>6.6886249500000003</v>
      </c>
      <c r="H61" s="123">
        <v>14.859752540000001</v>
      </c>
      <c r="I61" s="123">
        <v>2.4366644200000001</v>
      </c>
      <c r="J61" s="123">
        <v>0</v>
      </c>
      <c r="K61" s="123">
        <v>12.423088119999999</v>
      </c>
      <c r="L61" s="123">
        <v>16803.036410509998</v>
      </c>
      <c r="M61" s="123">
        <v>4943.0335358100001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5">
        <v>42095</v>
      </c>
      <c r="B62" s="123">
        <v>15296.22296933</v>
      </c>
      <c r="C62" s="123">
        <v>21.465697129999999</v>
      </c>
      <c r="D62" s="123">
        <v>8.11085484</v>
      </c>
      <c r="E62" s="123">
        <v>0</v>
      </c>
      <c r="F62" s="123">
        <v>1.42594602</v>
      </c>
      <c r="G62" s="123">
        <v>6.6849088200000004</v>
      </c>
      <c r="H62" s="123">
        <v>13.354842290000001</v>
      </c>
      <c r="I62" s="123">
        <v>2.1876418100000001</v>
      </c>
      <c r="J62" s="123">
        <v>0</v>
      </c>
      <c r="K62" s="123">
        <v>11.16720048</v>
      </c>
      <c r="L62" s="123">
        <v>15274.7572722</v>
      </c>
      <c r="M62" s="123">
        <v>4945.6952607000003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5">
        <v>42125</v>
      </c>
      <c r="B63" s="123">
        <v>15293.926396270001</v>
      </c>
      <c r="C63" s="123">
        <v>21.175723080000001</v>
      </c>
      <c r="D63" s="123">
        <v>7.8072475299999997</v>
      </c>
      <c r="E63" s="123">
        <v>0</v>
      </c>
      <c r="F63" s="123">
        <v>1.2349858600000001</v>
      </c>
      <c r="G63" s="123">
        <v>6.5722616699999996</v>
      </c>
      <c r="H63" s="123">
        <v>13.368475549999999</v>
      </c>
      <c r="I63" s="123">
        <v>2.18778681</v>
      </c>
      <c r="J63" s="123">
        <v>0</v>
      </c>
      <c r="K63" s="123">
        <v>11.180688740000001</v>
      </c>
      <c r="L63" s="123">
        <v>15272.750673190001</v>
      </c>
      <c r="M63" s="123">
        <v>4972.0064182100004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5">
        <v>42156</v>
      </c>
      <c r="B64" s="123">
        <v>15256.681456120001</v>
      </c>
      <c r="C64" s="123">
        <v>21.073790939999999</v>
      </c>
      <c r="D64" s="123">
        <v>7.7106459599999999</v>
      </c>
      <c r="E64" s="123">
        <v>0</v>
      </c>
      <c r="F64" s="123">
        <v>1.1544230200000001</v>
      </c>
      <c r="G64" s="123">
        <v>6.5562229399999996</v>
      </c>
      <c r="H64" s="123">
        <v>13.36314498</v>
      </c>
      <c r="I64" s="123">
        <v>2.18437036</v>
      </c>
      <c r="J64" s="123">
        <v>0</v>
      </c>
      <c r="K64" s="123">
        <v>11.17877462</v>
      </c>
      <c r="L64" s="123">
        <v>15235.607665179999</v>
      </c>
      <c r="M64" s="123">
        <v>4800.3619151299999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5">
        <v>42186</v>
      </c>
      <c r="B65" s="123">
        <v>15429.35930441</v>
      </c>
      <c r="C65" s="123">
        <v>21.286992470000001</v>
      </c>
      <c r="D65" s="123">
        <v>7.5269261700000003</v>
      </c>
      <c r="E65" s="123">
        <v>0</v>
      </c>
      <c r="F65" s="123">
        <v>1.0760997699999999</v>
      </c>
      <c r="G65" s="123">
        <v>6.4508264000000004</v>
      </c>
      <c r="H65" s="123">
        <v>13.7600663</v>
      </c>
      <c r="I65" s="123">
        <v>2.2463628999999998</v>
      </c>
      <c r="J65" s="123">
        <v>0</v>
      </c>
      <c r="K65" s="123">
        <v>11.513703400000001</v>
      </c>
      <c r="L65" s="123">
        <v>15408.072311940001</v>
      </c>
      <c r="M65" s="123">
        <v>4655.2542796999996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5">
        <v>42217</v>
      </c>
      <c r="B66" s="123">
        <v>15158.89904516</v>
      </c>
      <c r="C66" s="123">
        <v>20.424951830000001</v>
      </c>
      <c r="D66" s="123">
        <v>6.9222832299999997</v>
      </c>
      <c r="E66" s="123">
        <v>0</v>
      </c>
      <c r="F66" s="123">
        <v>0.99692369000000003</v>
      </c>
      <c r="G66" s="123">
        <v>5.9253595399999996</v>
      </c>
      <c r="H66" s="123">
        <v>13.5026686</v>
      </c>
      <c r="I66" s="123">
        <v>2.2020490599999998</v>
      </c>
      <c r="J66" s="123">
        <v>0</v>
      </c>
      <c r="K66" s="123">
        <v>11.30061954</v>
      </c>
      <c r="L66" s="123">
        <v>15138.47409333</v>
      </c>
      <c r="M66" s="123">
        <v>4460.0146498399999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5">
        <v>42248</v>
      </c>
      <c r="B67" s="123">
        <v>15085.06523681</v>
      </c>
      <c r="C67" s="123">
        <v>20.55938776</v>
      </c>
      <c r="D67" s="123">
        <v>6.8228830399999998</v>
      </c>
      <c r="E67" s="123">
        <v>0</v>
      </c>
      <c r="F67" s="123">
        <v>0.90003959</v>
      </c>
      <c r="G67" s="123">
        <v>5.9228434500000002</v>
      </c>
      <c r="H67" s="123">
        <v>13.736504719999999</v>
      </c>
      <c r="I67" s="123">
        <v>2.2376078000000001</v>
      </c>
      <c r="J67" s="123">
        <v>0</v>
      </c>
      <c r="K67" s="123">
        <v>11.49889692</v>
      </c>
      <c r="L67" s="123">
        <v>15064.50584905</v>
      </c>
      <c r="M67" s="123">
        <v>4144.0387188799996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5">
        <v>42278</v>
      </c>
      <c r="B68" s="123">
        <v>16141.554653220001</v>
      </c>
      <c r="C68" s="123">
        <v>21.354146579999998</v>
      </c>
      <c r="D68" s="123">
        <v>6.7213579000000001</v>
      </c>
      <c r="E68" s="123">
        <v>0</v>
      </c>
      <c r="F68" s="123">
        <v>0.83852488000000003</v>
      </c>
      <c r="G68" s="123">
        <v>5.8828330199999996</v>
      </c>
      <c r="H68" s="123">
        <v>14.632788680000001</v>
      </c>
      <c r="I68" s="123">
        <v>2.3806773099999998</v>
      </c>
      <c r="J68" s="123">
        <v>0</v>
      </c>
      <c r="K68" s="123">
        <v>12.25211137</v>
      </c>
      <c r="L68" s="123">
        <v>16120.200506640002</v>
      </c>
      <c r="M68" s="123">
        <v>4708.4549612399996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5">
        <v>42309</v>
      </c>
      <c r="B69" s="123">
        <v>16439.400403520001</v>
      </c>
      <c r="C69" s="123">
        <v>18.217679220000001</v>
      </c>
      <c r="D69" s="123">
        <v>2.94343719</v>
      </c>
      <c r="E69" s="123">
        <v>0</v>
      </c>
      <c r="F69" s="123">
        <v>0.75871694999999995</v>
      </c>
      <c r="G69" s="123">
        <v>2.1847202399999999</v>
      </c>
      <c r="H69" s="123">
        <v>15.27424203</v>
      </c>
      <c r="I69" s="123">
        <v>2.4826098399999998</v>
      </c>
      <c r="J69" s="123">
        <v>0</v>
      </c>
      <c r="K69" s="123">
        <v>12.79163219</v>
      </c>
      <c r="L69" s="123">
        <v>16421.182724300001</v>
      </c>
      <c r="M69" s="123">
        <v>4309.3566431199997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5">
        <v>42339</v>
      </c>
      <c r="B70" s="123">
        <v>16162.139515209999</v>
      </c>
      <c r="C70" s="123">
        <v>11.876979889999999</v>
      </c>
      <c r="D70" s="123">
        <v>2.39069368</v>
      </c>
      <c r="E70" s="123">
        <v>0</v>
      </c>
      <c r="F70" s="123">
        <v>0.67665229000000005</v>
      </c>
      <c r="G70" s="123">
        <v>1.71404139</v>
      </c>
      <c r="H70" s="123">
        <v>9.4862862099999994</v>
      </c>
      <c r="I70" s="123">
        <v>2.4946682099999999</v>
      </c>
      <c r="J70" s="123">
        <v>0</v>
      </c>
      <c r="K70" s="123">
        <v>6.9916179999999999</v>
      </c>
      <c r="L70" s="123">
        <v>16150.26253532</v>
      </c>
      <c r="M70" s="123">
        <v>4316.3288193799999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5">
        <v>42370</v>
      </c>
      <c r="B71" s="123">
        <v>16395.571748999999</v>
      </c>
      <c r="C71" s="123">
        <v>12.174550910000001</v>
      </c>
      <c r="D71" s="123">
        <v>2.2649443300000001</v>
      </c>
      <c r="E71" s="123">
        <v>0</v>
      </c>
      <c r="F71" s="123">
        <v>0.59463482999999995</v>
      </c>
      <c r="G71" s="123">
        <v>1.6703094999999999</v>
      </c>
      <c r="H71" s="123">
        <v>9.9096065800000002</v>
      </c>
      <c r="I71" s="123">
        <v>2.6143156200000002</v>
      </c>
      <c r="J71" s="123">
        <v>0</v>
      </c>
      <c r="K71" s="123">
        <v>7.29529096</v>
      </c>
      <c r="L71" s="123">
        <v>16383.397198090001</v>
      </c>
      <c r="M71" s="123">
        <v>4854.1366526199999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5">
        <v>42401</v>
      </c>
      <c r="B72" s="123">
        <v>14285.846625890001</v>
      </c>
      <c r="C72" s="123">
        <v>10.59271689</v>
      </c>
      <c r="D72" s="123">
        <v>2.1340247400000001</v>
      </c>
      <c r="E72" s="123">
        <v>0</v>
      </c>
      <c r="F72" s="123">
        <v>0.51174394000000001</v>
      </c>
      <c r="G72" s="123">
        <v>1.6222808</v>
      </c>
      <c r="H72" s="123">
        <v>8.4586921499999992</v>
      </c>
      <c r="I72" s="123">
        <v>2.8120770199999998</v>
      </c>
      <c r="J72" s="123">
        <v>0</v>
      </c>
      <c r="K72" s="123">
        <v>5.6466151299999998</v>
      </c>
      <c r="L72" s="123">
        <v>14275.253909000001</v>
      </c>
      <c r="M72" s="123">
        <v>4790.7561737100004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5">
        <v>42430</v>
      </c>
      <c r="B73" s="123">
        <v>14549.864459750001</v>
      </c>
      <c r="C73" s="123">
        <v>10.20584081</v>
      </c>
      <c r="D73" s="123">
        <v>2.0073448200000001</v>
      </c>
      <c r="E73" s="123">
        <v>0</v>
      </c>
      <c r="F73" s="123">
        <v>0.43013973</v>
      </c>
      <c r="G73" s="123">
        <v>1.5772050900000001</v>
      </c>
      <c r="H73" s="123">
        <v>8.1984959899999996</v>
      </c>
      <c r="I73" s="123">
        <v>2.7251472099999998</v>
      </c>
      <c r="J73" s="123">
        <v>0</v>
      </c>
      <c r="K73" s="123">
        <v>5.4733487800000002</v>
      </c>
      <c r="L73" s="123">
        <v>14539.65861894</v>
      </c>
      <c r="M73" s="123">
        <v>5340.82888877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5">
        <v>42461</v>
      </c>
      <c r="B74" s="123">
        <v>14518.66875633</v>
      </c>
      <c r="C74" s="123">
        <v>9.1596741300000009</v>
      </c>
      <c r="D74" s="123">
        <v>1.37526283</v>
      </c>
      <c r="E74" s="123">
        <v>0</v>
      </c>
      <c r="F74" s="123">
        <v>0.34727216999999999</v>
      </c>
      <c r="G74" s="123">
        <v>1.0279906599999999</v>
      </c>
      <c r="H74" s="123">
        <v>7.7844113000000004</v>
      </c>
      <c r="I74" s="123">
        <v>2.61792852</v>
      </c>
      <c r="J74" s="123">
        <v>0</v>
      </c>
      <c r="K74" s="123">
        <v>5.1664827799999999</v>
      </c>
      <c r="L74" s="123">
        <v>14509.5090822</v>
      </c>
      <c r="M74" s="123">
        <v>5148.35207894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5">
        <v>42491</v>
      </c>
      <c r="B75" s="123">
        <v>14404.62369353</v>
      </c>
      <c r="C75" s="123">
        <v>9.0210751499999997</v>
      </c>
      <c r="D75" s="123">
        <v>1.2462018800000001</v>
      </c>
      <c r="E75" s="123">
        <v>0</v>
      </c>
      <c r="F75" s="123">
        <v>0.26470276999999998</v>
      </c>
      <c r="G75" s="123">
        <v>0.98149911000000001</v>
      </c>
      <c r="H75" s="123">
        <v>7.7748732699999996</v>
      </c>
      <c r="I75" s="123">
        <v>2.6157950200000002</v>
      </c>
      <c r="J75" s="123">
        <v>0</v>
      </c>
      <c r="K75" s="123">
        <v>5.1590782500000003</v>
      </c>
      <c r="L75" s="123">
        <v>14395.60261838</v>
      </c>
      <c r="M75" s="123">
        <v>4762.0147163399997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5">
        <v>42522</v>
      </c>
      <c r="B76" s="123">
        <v>14383.788542849999</v>
      </c>
      <c r="C76" s="123">
        <v>8.7887818699999993</v>
      </c>
      <c r="D76" s="123">
        <v>1.11298429</v>
      </c>
      <c r="E76" s="123">
        <v>0</v>
      </c>
      <c r="F76" s="123">
        <v>0.17699096</v>
      </c>
      <c r="G76" s="123">
        <v>0.93599332999999996</v>
      </c>
      <c r="H76" s="123">
        <v>7.6757975800000011</v>
      </c>
      <c r="I76" s="123">
        <v>2.5834075400000001</v>
      </c>
      <c r="J76" s="123">
        <v>0</v>
      </c>
      <c r="K76" s="123">
        <v>5.0923900399999997</v>
      </c>
      <c r="L76" s="123">
        <v>14374.999760979999</v>
      </c>
      <c r="M76" s="123">
        <v>5223.2106902000014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5">
        <v>42552</v>
      </c>
      <c r="B77" s="123">
        <v>14134.04850551</v>
      </c>
      <c r="C77" s="123">
        <v>8.7248989100000003</v>
      </c>
      <c r="D77" s="123">
        <v>1.0693498800000001</v>
      </c>
      <c r="E77" s="123">
        <v>0</v>
      </c>
      <c r="F77" s="123">
        <v>0.17699487</v>
      </c>
      <c r="G77" s="123">
        <v>0.89235501000000017</v>
      </c>
      <c r="H77" s="123">
        <v>7.6555490300000004</v>
      </c>
      <c r="I77" s="123">
        <v>2.5775655</v>
      </c>
      <c r="J77" s="123">
        <v>0</v>
      </c>
      <c r="K77" s="123">
        <v>5.07798353</v>
      </c>
      <c r="L77" s="123">
        <v>14125.323606600001</v>
      </c>
      <c r="M77" s="123">
        <v>5544.7485112999993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5">
        <v>42583</v>
      </c>
      <c r="B78" s="123">
        <v>14596.06270552</v>
      </c>
      <c r="C78" s="123">
        <v>8.93853455</v>
      </c>
      <c r="D78" s="123">
        <v>1.0224092199999999</v>
      </c>
      <c r="E78" s="123">
        <v>0</v>
      </c>
      <c r="F78" s="123">
        <v>0.17667707999999999</v>
      </c>
      <c r="G78" s="123">
        <v>0.84573213999999997</v>
      </c>
      <c r="H78" s="123">
        <v>7.916125329999999</v>
      </c>
      <c r="I78" s="123">
        <v>2.6663354899999998</v>
      </c>
      <c r="J78" s="123">
        <v>0</v>
      </c>
      <c r="K78" s="123">
        <v>5.24978984</v>
      </c>
      <c r="L78" s="123">
        <v>14587.124170969999</v>
      </c>
      <c r="M78" s="123">
        <v>5739.5476895499987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5">
        <v>42614</v>
      </c>
      <c r="B79" s="123">
        <v>14766.816410949999</v>
      </c>
      <c r="C79" s="123">
        <v>9.3609186400000013</v>
      </c>
      <c r="D79" s="123">
        <v>1.3678655</v>
      </c>
      <c r="E79" s="123">
        <v>0.40654781000000001</v>
      </c>
      <c r="F79" s="123">
        <v>0.17654897999999999</v>
      </c>
      <c r="G79" s="123">
        <v>0.78476871000000004</v>
      </c>
      <c r="H79" s="123">
        <v>7.9930531399999998</v>
      </c>
      <c r="I79" s="123">
        <v>2.6933226800000001</v>
      </c>
      <c r="J79" s="123">
        <v>0</v>
      </c>
      <c r="K79" s="123">
        <v>5.2997304600000001</v>
      </c>
      <c r="L79" s="123">
        <v>14757.45549231</v>
      </c>
      <c r="M79" s="123">
        <v>5550.894397879998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5">
        <v>42644</v>
      </c>
      <c r="B80" s="123">
        <v>15147.1009997</v>
      </c>
      <c r="C80" s="123">
        <v>9.1563015100000005</v>
      </c>
      <c r="D80" s="123">
        <v>1.2946897799999999</v>
      </c>
      <c r="E80" s="123">
        <v>0.37737166</v>
      </c>
      <c r="F80" s="123">
        <v>0.17641834000000001</v>
      </c>
      <c r="G80" s="123">
        <v>0.74089978000000001</v>
      </c>
      <c r="H80" s="123">
        <v>7.8616117299999999</v>
      </c>
      <c r="I80" s="123">
        <v>2.65009045</v>
      </c>
      <c r="J80" s="123">
        <v>0</v>
      </c>
      <c r="K80" s="123">
        <v>5.2115212800000004</v>
      </c>
      <c r="L80" s="123">
        <v>15137.94469819</v>
      </c>
      <c r="M80" s="123">
        <v>5424.2574469800002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5">
        <v>42675</v>
      </c>
      <c r="B81" s="123">
        <v>15356.561021949999</v>
      </c>
      <c r="C81" s="123">
        <v>9.1045803200000002</v>
      </c>
      <c r="D81" s="123">
        <v>1.2140653100000001</v>
      </c>
      <c r="E81" s="123">
        <v>0.3410552</v>
      </c>
      <c r="F81" s="123">
        <v>0.17629392999999999</v>
      </c>
      <c r="G81" s="123">
        <v>0.69671618000000002</v>
      </c>
      <c r="H81" s="123">
        <v>7.8905150099999997</v>
      </c>
      <c r="I81" s="123">
        <v>2.6608404000000001</v>
      </c>
      <c r="J81" s="123">
        <v>0</v>
      </c>
      <c r="K81" s="123">
        <v>5.22967461</v>
      </c>
      <c r="L81" s="123">
        <v>15347.45644163</v>
      </c>
      <c r="M81" s="123">
        <v>5478.7729312199999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5">
        <v>42705</v>
      </c>
      <c r="B82" s="123">
        <v>15778.7059037</v>
      </c>
      <c r="C82" s="123">
        <v>15.288395120000001</v>
      </c>
      <c r="D82" s="123">
        <v>6.9105075899999999</v>
      </c>
      <c r="E82" s="123">
        <v>5.8902596999999997</v>
      </c>
      <c r="F82" s="123">
        <v>0.17625350000000001</v>
      </c>
      <c r="G82" s="123">
        <v>0.84399438999999998</v>
      </c>
      <c r="H82" s="123">
        <v>8.3778875300000006</v>
      </c>
      <c r="I82" s="123">
        <v>2.82626183</v>
      </c>
      <c r="J82" s="123">
        <v>0</v>
      </c>
      <c r="K82" s="123">
        <v>5.5516256999999998</v>
      </c>
      <c r="L82" s="123">
        <v>15763.41750858</v>
      </c>
      <c r="M82" s="123">
        <v>5681.9357852200001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5">
        <v>42736</v>
      </c>
      <c r="B83" s="123">
        <v>16020.550980280001</v>
      </c>
      <c r="C83" s="123">
        <v>15.11058886</v>
      </c>
      <c r="D83" s="123">
        <v>6.7587328299999996</v>
      </c>
      <c r="E83" s="123">
        <v>5.8476209399999997</v>
      </c>
      <c r="F83" s="123">
        <v>0.17589149000000001</v>
      </c>
      <c r="G83" s="123">
        <v>0.7352204</v>
      </c>
      <c r="H83" s="123">
        <v>8.3518560300000004</v>
      </c>
      <c r="I83" s="123">
        <v>2.8187965300000002</v>
      </c>
      <c r="J83" s="123">
        <v>0</v>
      </c>
      <c r="K83" s="123">
        <v>5.5330595000000002</v>
      </c>
      <c r="L83" s="123">
        <v>16005.440391419999</v>
      </c>
      <c r="M83" s="123">
        <v>5032.9247552300003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5">
        <v>42767</v>
      </c>
      <c r="B84" s="123">
        <v>15918.28411545</v>
      </c>
      <c r="C84" s="123">
        <v>16.21102411</v>
      </c>
      <c r="D84" s="123">
        <v>7.8825498400000003</v>
      </c>
      <c r="E84" s="123">
        <v>7.1431084900000004</v>
      </c>
      <c r="F84" s="123">
        <v>0.17550716999999999</v>
      </c>
      <c r="G84" s="123">
        <v>0.56393417999999995</v>
      </c>
      <c r="H84" s="123">
        <v>8.3284742699999992</v>
      </c>
      <c r="I84" s="123">
        <v>2.8120024899999998</v>
      </c>
      <c r="J84" s="123">
        <v>0</v>
      </c>
      <c r="K84" s="123">
        <v>5.5164717799999998</v>
      </c>
      <c r="L84" s="123">
        <v>15902.073091339998</v>
      </c>
      <c r="M84" s="123">
        <v>5607.1224245200001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5">
        <v>42795</v>
      </c>
      <c r="B85" s="123">
        <v>16315.70685393</v>
      </c>
      <c r="C85" s="123">
        <v>15.655609500000001</v>
      </c>
      <c r="D85" s="123">
        <v>7.49182375</v>
      </c>
      <c r="E85" s="123">
        <v>6.9698441000000004</v>
      </c>
      <c r="F85" s="123">
        <v>0</v>
      </c>
      <c r="G85" s="123">
        <v>0.52197965000000002</v>
      </c>
      <c r="H85" s="123">
        <v>8.1637857500000006</v>
      </c>
      <c r="I85" s="123">
        <v>2.8039351699999999</v>
      </c>
      <c r="J85" s="123">
        <v>0</v>
      </c>
      <c r="K85" s="123">
        <v>5.3598505799999998</v>
      </c>
      <c r="L85" s="123">
        <v>16300.05124443</v>
      </c>
      <c r="M85" s="123">
        <v>6041.4173620700003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5">
        <v>42826</v>
      </c>
      <c r="B86" s="123">
        <v>16176.64109433</v>
      </c>
      <c r="C86" s="123">
        <v>15.29299292</v>
      </c>
      <c r="D86" s="123">
        <v>7.2584762200000004</v>
      </c>
      <c r="E86" s="123">
        <v>6.7782036100000003</v>
      </c>
      <c r="F86" s="123">
        <v>0</v>
      </c>
      <c r="G86" s="123">
        <v>0.48027260999999999</v>
      </c>
      <c r="H86" s="123">
        <v>8.0345166999999993</v>
      </c>
      <c r="I86" s="123">
        <v>2.7598010400000001</v>
      </c>
      <c r="J86" s="123">
        <v>0</v>
      </c>
      <c r="K86" s="123">
        <v>5.27471566</v>
      </c>
      <c r="L86" s="123">
        <v>16161.34810141</v>
      </c>
      <c r="M86" s="123">
        <v>6091.5173397400004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5">
        <v>42856</v>
      </c>
      <c r="B87" s="123">
        <v>16113.886938739999</v>
      </c>
      <c r="C87" s="123">
        <v>15.082951769999999</v>
      </c>
      <c r="D87" s="123">
        <v>7.1097625200000003</v>
      </c>
      <c r="E87" s="123">
        <v>6.6023936699999997</v>
      </c>
      <c r="F87" s="123">
        <v>6.9943370000000005E-2</v>
      </c>
      <c r="G87" s="123">
        <v>0.43742547999999998</v>
      </c>
      <c r="H87" s="123">
        <v>7.9731892499999999</v>
      </c>
      <c r="I87" s="123">
        <v>2.73915044</v>
      </c>
      <c r="J87" s="123">
        <v>0</v>
      </c>
      <c r="K87" s="123">
        <v>5.2340388100000004</v>
      </c>
      <c r="L87" s="123">
        <v>16098.803986970001</v>
      </c>
      <c r="M87" s="123">
        <v>5136.9436488399997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5">
        <v>42887</v>
      </c>
      <c r="B88" s="123">
        <v>16063.66457447</v>
      </c>
      <c r="C88" s="123">
        <v>15.11704325</v>
      </c>
      <c r="D88" s="123">
        <v>7.2218381300000001</v>
      </c>
      <c r="E88" s="123">
        <v>6.4113129200000003</v>
      </c>
      <c r="F88" s="123">
        <v>0.41530330999999998</v>
      </c>
      <c r="G88" s="123">
        <v>0.39522190000000001</v>
      </c>
      <c r="H88" s="123">
        <v>7.89520512</v>
      </c>
      <c r="I88" s="123">
        <v>2.7127717200000001</v>
      </c>
      <c r="J88" s="123">
        <v>0</v>
      </c>
      <c r="K88" s="123">
        <v>5.1824333999999999</v>
      </c>
      <c r="L88" s="123">
        <v>16048.547531220001</v>
      </c>
      <c r="M88" s="123">
        <v>5617.3744913299997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5">
        <v>42917</v>
      </c>
      <c r="B89" s="123">
        <v>16096.808086479999</v>
      </c>
      <c r="C89" s="123">
        <v>14.758589949999999</v>
      </c>
      <c r="D89" s="123">
        <v>6.9201062100000001</v>
      </c>
      <c r="E89" s="123">
        <v>6.1773272400000003</v>
      </c>
      <c r="F89" s="123">
        <v>0.39006549000000001</v>
      </c>
      <c r="G89" s="123">
        <v>0.35271348000000002</v>
      </c>
      <c r="H89" s="123">
        <v>7.83848374</v>
      </c>
      <c r="I89" s="123">
        <v>2.6937082999999999</v>
      </c>
      <c r="J89" s="123">
        <v>0</v>
      </c>
      <c r="K89" s="123">
        <v>5.1447754400000001</v>
      </c>
      <c r="L89" s="123">
        <v>16082.04949653</v>
      </c>
      <c r="M89" s="123">
        <v>4906.7186118299996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5">
        <v>42948</v>
      </c>
      <c r="B90" s="123">
        <v>16107.195990579999</v>
      </c>
      <c r="C90" s="123">
        <v>15.786734750000001</v>
      </c>
      <c r="D90" s="123">
        <v>8.0510449200000007</v>
      </c>
      <c r="E90" s="123">
        <v>7.36196231</v>
      </c>
      <c r="F90" s="123">
        <v>0.37861401</v>
      </c>
      <c r="G90" s="123">
        <v>0.31046859999999998</v>
      </c>
      <c r="H90" s="123">
        <v>7.7356898300000001</v>
      </c>
      <c r="I90" s="123">
        <v>2.65877893</v>
      </c>
      <c r="J90" s="123">
        <v>0</v>
      </c>
      <c r="K90" s="123">
        <v>5.0769108999999997</v>
      </c>
      <c r="L90" s="123">
        <v>16091.40925583</v>
      </c>
      <c r="M90" s="123">
        <v>5809.2014428700004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5">
        <v>42979</v>
      </c>
      <c r="B91" s="123">
        <v>16573.710963279998</v>
      </c>
      <c r="C91" s="123">
        <v>15.74392087</v>
      </c>
      <c r="D91" s="123">
        <v>7.7247594399999997</v>
      </c>
      <c r="E91" s="123">
        <v>7.0585876599999997</v>
      </c>
      <c r="F91" s="123">
        <v>0.37831284999999998</v>
      </c>
      <c r="G91" s="123">
        <v>0.28785893000000001</v>
      </c>
      <c r="H91" s="123">
        <v>8.0191614300000005</v>
      </c>
      <c r="I91" s="123">
        <v>2.75664547</v>
      </c>
      <c r="J91" s="123">
        <v>0</v>
      </c>
      <c r="K91" s="123">
        <v>5.26251596</v>
      </c>
      <c r="L91" s="123">
        <v>16557.96704241</v>
      </c>
      <c r="M91" s="123">
        <v>4979.01857225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5">
        <v>43009</v>
      </c>
      <c r="B92" s="123">
        <v>16838.038130510002</v>
      </c>
      <c r="C92" s="123">
        <v>15.600769570000001</v>
      </c>
      <c r="D92" s="123">
        <v>7.4896477600000004</v>
      </c>
      <c r="E92" s="123">
        <v>6.86234593</v>
      </c>
      <c r="F92" s="123">
        <v>0.35578254999999998</v>
      </c>
      <c r="G92" s="123">
        <v>0.27151927999999997</v>
      </c>
      <c r="H92" s="123">
        <v>8.1111218100000002</v>
      </c>
      <c r="I92" s="123">
        <v>2.7886902600000001</v>
      </c>
      <c r="J92" s="123">
        <v>0</v>
      </c>
      <c r="K92" s="123">
        <v>5.3224315500000001</v>
      </c>
      <c r="L92" s="123">
        <v>16822.437360940003</v>
      </c>
      <c r="M92" s="123">
        <v>4962.04195411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5">
        <v>43040</v>
      </c>
      <c r="B93" s="123">
        <v>16897.802255430001</v>
      </c>
      <c r="C93" s="123">
        <v>15.180260909999999</v>
      </c>
      <c r="D93" s="123">
        <v>7.0941761200000002</v>
      </c>
      <c r="E93" s="123">
        <v>6.4943630499999996</v>
      </c>
      <c r="F93" s="123">
        <v>0.34432928000000002</v>
      </c>
      <c r="G93" s="123">
        <v>0.25548378999999999</v>
      </c>
      <c r="H93" s="123">
        <v>8.0860847899999992</v>
      </c>
      <c r="I93" s="123">
        <v>2.8078716500000001</v>
      </c>
      <c r="J93" s="123">
        <v>0</v>
      </c>
      <c r="K93" s="123">
        <v>5.2782131400000001</v>
      </c>
      <c r="L93" s="123">
        <v>16882.621994520003</v>
      </c>
      <c r="M93" s="123">
        <v>5798.8150770399998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5">
        <v>43070</v>
      </c>
      <c r="B94" s="123">
        <v>17568.652144119998</v>
      </c>
      <c r="C94" s="123">
        <v>10.79566382</v>
      </c>
      <c r="D94" s="123">
        <v>2.3942966299999999</v>
      </c>
      <c r="E94" s="123">
        <v>1.8137935599999999</v>
      </c>
      <c r="F94" s="123">
        <v>0.33287459000000003</v>
      </c>
      <c r="G94" s="123">
        <v>0.24762848000000001</v>
      </c>
      <c r="H94" s="123">
        <v>8.4013671900000002</v>
      </c>
      <c r="I94" s="123">
        <v>2.9173526299999999</v>
      </c>
      <c r="J94" s="123">
        <v>0</v>
      </c>
      <c r="K94" s="123">
        <v>5.4840145600000003</v>
      </c>
      <c r="L94" s="123">
        <v>17557.856480300001</v>
      </c>
      <c r="M94" s="123">
        <v>6304.8226858400003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5">
        <v>43101</v>
      </c>
      <c r="B95" s="123">
        <v>18625.12008941</v>
      </c>
      <c r="C95" s="123">
        <v>571.67815310000003</v>
      </c>
      <c r="D95" s="123">
        <v>4.8319551999999995</v>
      </c>
      <c r="E95" s="123">
        <v>2.3392177799999998</v>
      </c>
      <c r="F95" s="123">
        <v>1.8221083600000001</v>
      </c>
      <c r="G95" s="123">
        <v>0.67062905999999989</v>
      </c>
      <c r="H95" s="123">
        <v>566.84619789999999</v>
      </c>
      <c r="I95" s="123">
        <v>2.9112791100000002</v>
      </c>
      <c r="J95" s="123">
        <v>0</v>
      </c>
      <c r="K95" s="123">
        <v>563.93491878999998</v>
      </c>
      <c r="L95" s="123">
        <v>18053.441936310002</v>
      </c>
      <c r="M95" s="123">
        <v>5315.3775765700002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5">
        <v>43132</v>
      </c>
      <c r="B96" s="123">
        <v>18637.970868730001</v>
      </c>
      <c r="C96" s="123">
        <v>547.25114500999996</v>
      </c>
      <c r="D96" s="123">
        <v>2.2654658699999999</v>
      </c>
      <c r="E96" s="123">
        <v>1.7248086699999998</v>
      </c>
      <c r="F96" s="123">
        <v>0.31001109999999998</v>
      </c>
      <c r="G96" s="123">
        <v>0.23064609999999999</v>
      </c>
      <c r="H96" s="123">
        <v>544.98567913999989</v>
      </c>
      <c r="I96" s="123">
        <v>2.8010380000000001</v>
      </c>
      <c r="J96" s="123">
        <v>0</v>
      </c>
      <c r="K96" s="123">
        <v>542.18464113999994</v>
      </c>
      <c r="L96" s="123">
        <v>18090.719723720002</v>
      </c>
      <c r="M96" s="123">
        <v>5144.1672783599997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5">
        <v>43160</v>
      </c>
      <c r="B97" s="123">
        <v>16955.552611489999</v>
      </c>
      <c r="C97" s="123">
        <v>9.4987131199999997</v>
      </c>
      <c r="D97" s="123">
        <v>1.3564854899999998</v>
      </c>
      <c r="E97" s="123">
        <v>0.83012514000000004</v>
      </c>
      <c r="F97" s="123">
        <v>0.29855701000000001</v>
      </c>
      <c r="G97" s="123">
        <v>0.22780333999999999</v>
      </c>
      <c r="H97" s="123">
        <v>8.1422276300000007</v>
      </c>
      <c r="I97" s="123">
        <v>2.7589736600000001</v>
      </c>
      <c r="J97" s="123">
        <v>0</v>
      </c>
      <c r="K97" s="123">
        <v>5.3832539700000002</v>
      </c>
      <c r="L97" s="123">
        <v>16946.053898370003</v>
      </c>
      <c r="M97" s="123">
        <v>4984.9646699599998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5">
        <v>43191</v>
      </c>
      <c r="B98" s="123">
        <v>17449.992058150001</v>
      </c>
      <c r="C98" s="123">
        <v>9.2353104199999994</v>
      </c>
      <c r="D98" s="123">
        <v>1.1467405799999999</v>
      </c>
      <c r="E98" s="123">
        <v>0.62292247000000001</v>
      </c>
      <c r="F98" s="123">
        <v>0.29863550999999999</v>
      </c>
      <c r="G98" s="123">
        <v>0.22518260000000001</v>
      </c>
      <c r="H98" s="123">
        <v>8.0885698399999999</v>
      </c>
      <c r="I98" s="123">
        <v>2.7263935799999999</v>
      </c>
      <c r="J98" s="123">
        <v>0</v>
      </c>
      <c r="K98" s="123">
        <v>5.36217626</v>
      </c>
      <c r="L98" s="123">
        <v>17440.75674773</v>
      </c>
      <c r="M98" s="123">
        <v>5116.5262747500001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5">
        <v>43221</v>
      </c>
      <c r="B99" s="123">
        <v>17416.726023859999</v>
      </c>
      <c r="C99" s="123">
        <v>9.4491832999999996</v>
      </c>
      <c r="D99" s="123">
        <v>1.3459389499999999</v>
      </c>
      <c r="E99" s="123">
        <v>0.92702888999999999</v>
      </c>
      <c r="F99" s="123">
        <v>0.28720457999999999</v>
      </c>
      <c r="G99" s="123">
        <v>0.13170547999999999</v>
      </c>
      <c r="H99" s="123">
        <v>8.1032443499999989</v>
      </c>
      <c r="I99" s="123">
        <v>2.7165991599999999</v>
      </c>
      <c r="J99" s="123">
        <v>0</v>
      </c>
      <c r="K99" s="123">
        <v>5.3866451899999994</v>
      </c>
      <c r="L99" s="123">
        <v>17407.27684056</v>
      </c>
      <c r="M99" s="123">
        <v>5148.8549611400003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5">
        <v>43252</v>
      </c>
      <c r="B100" s="123">
        <v>17459.562096630001</v>
      </c>
      <c r="C100" s="123">
        <v>9.4931843699999998</v>
      </c>
      <c r="D100" s="123">
        <v>1.3309725699999999</v>
      </c>
      <c r="E100" s="123">
        <v>0.92474513000000003</v>
      </c>
      <c r="F100" s="123">
        <v>0.27574997000000001</v>
      </c>
      <c r="G100" s="123">
        <v>0.13047747000000001</v>
      </c>
      <c r="H100" s="123">
        <v>8.1622117999999997</v>
      </c>
      <c r="I100" s="123">
        <v>2.7221447599999999</v>
      </c>
      <c r="J100" s="123">
        <v>0</v>
      </c>
      <c r="K100" s="123">
        <v>5.4400670399999997</v>
      </c>
      <c r="L100" s="123">
        <v>17450.068912260002</v>
      </c>
      <c r="M100" s="123">
        <v>5205.6186360399997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5">
        <v>43282</v>
      </c>
      <c r="B101" s="123">
        <v>18141.05791553</v>
      </c>
      <c r="C101" s="123">
        <v>10.13912056</v>
      </c>
      <c r="D101" s="123">
        <v>1.7556859500000002</v>
      </c>
      <c r="E101" s="123">
        <v>1.3738761700000002</v>
      </c>
      <c r="F101" s="123">
        <v>0.25276264000000004</v>
      </c>
      <c r="G101" s="123">
        <v>0.12904714</v>
      </c>
      <c r="H101" s="123">
        <v>8.3834346100000001</v>
      </c>
      <c r="I101" s="123">
        <v>2.78098029</v>
      </c>
      <c r="J101" s="123">
        <v>0</v>
      </c>
      <c r="K101" s="123">
        <v>5.6024543199999997</v>
      </c>
      <c r="L101" s="123">
        <v>18130.918794970003</v>
      </c>
      <c r="M101" s="123">
        <v>5301.1845305400002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5">
        <v>43313</v>
      </c>
      <c r="B102" s="123">
        <v>18904.455248390001</v>
      </c>
      <c r="C102" s="123">
        <v>10.48408893</v>
      </c>
      <c r="D102" s="123">
        <v>1.57571789</v>
      </c>
      <c r="E102" s="123">
        <v>1.3228838599999999</v>
      </c>
      <c r="F102" s="123">
        <v>0.25283403000000004</v>
      </c>
      <c r="G102" s="123">
        <v>0</v>
      </c>
      <c r="H102" s="123">
        <v>8.9083710400000005</v>
      </c>
      <c r="I102" s="123">
        <v>2.9394104900000002</v>
      </c>
      <c r="J102" s="123">
        <v>0</v>
      </c>
      <c r="K102" s="123">
        <v>5.9689605500000003</v>
      </c>
      <c r="L102" s="123">
        <v>18893.971159460001</v>
      </c>
      <c r="M102" s="123">
        <v>5539.6402803499996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5">
        <v>43344</v>
      </c>
      <c r="B103" s="123">
        <v>19711.51757579</v>
      </c>
      <c r="C103" s="123">
        <v>10.471981280000001</v>
      </c>
      <c r="D103" s="123">
        <v>1.5118581600000001</v>
      </c>
      <c r="E103" s="123">
        <v>1.2704865300000001</v>
      </c>
      <c r="F103" s="123">
        <v>0.24137163</v>
      </c>
      <c r="G103" s="123">
        <v>0</v>
      </c>
      <c r="H103" s="123">
        <v>8.9601231200000004</v>
      </c>
      <c r="I103" s="123">
        <v>2.9413672000000002</v>
      </c>
      <c r="J103" s="123">
        <v>0</v>
      </c>
      <c r="K103" s="123">
        <v>6.0187559200000003</v>
      </c>
      <c r="L103" s="123">
        <v>19701.045594510004</v>
      </c>
      <c r="M103" s="123">
        <v>6067.1585033299998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5">
        <v>43374</v>
      </c>
      <c r="B104" s="123">
        <v>19921.91647353</v>
      </c>
      <c r="C104" s="123">
        <v>12.221386930000001</v>
      </c>
      <c r="D104" s="123">
        <v>3.2565103199999998</v>
      </c>
      <c r="E104" s="123">
        <v>0.20674693000000002</v>
      </c>
      <c r="F104" s="123">
        <v>3.0497633899999999</v>
      </c>
      <c r="G104" s="123">
        <v>0</v>
      </c>
      <c r="H104" s="123">
        <v>8.964876610000001</v>
      </c>
      <c r="I104" s="123">
        <v>2.92745721</v>
      </c>
      <c r="J104" s="123">
        <v>0</v>
      </c>
      <c r="K104" s="123">
        <v>6.0374194000000001</v>
      </c>
      <c r="L104" s="123">
        <v>19909.695086599997</v>
      </c>
      <c r="M104" s="123">
        <v>5504.6484604099996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5">
        <v>43405</v>
      </c>
      <c r="B105" s="123">
        <v>18940.251558349999</v>
      </c>
      <c r="C105" s="123">
        <v>31.570828819999999</v>
      </c>
      <c r="D105" s="123">
        <v>3.0915216399999998</v>
      </c>
      <c r="E105" s="123">
        <v>0.15320376999999999</v>
      </c>
      <c r="F105" s="123">
        <v>2.9383178699999997</v>
      </c>
      <c r="G105" s="123">
        <v>0</v>
      </c>
      <c r="H105" s="123">
        <v>28.479307179999999</v>
      </c>
      <c r="I105" s="123">
        <v>2.9509994700000002</v>
      </c>
      <c r="J105" s="123">
        <v>19.396322619999999</v>
      </c>
      <c r="K105" s="123">
        <v>6.1319850899999997</v>
      </c>
      <c r="L105" s="123">
        <v>18908.680729529999</v>
      </c>
      <c r="M105" s="123">
        <v>5559.8804762399996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5">
        <v>43435</v>
      </c>
      <c r="B106" s="123">
        <v>18677.929004950001</v>
      </c>
      <c r="C106" s="123">
        <v>30.892689969999999</v>
      </c>
      <c r="D106" s="123">
        <v>2.95538166</v>
      </c>
      <c r="E106" s="123">
        <v>0.10247187000000001</v>
      </c>
      <c r="F106" s="123">
        <v>2.85290979</v>
      </c>
      <c r="G106" s="123">
        <v>0</v>
      </c>
      <c r="H106" s="123">
        <v>27.937308309999999</v>
      </c>
      <c r="I106" s="123">
        <v>2.8779630200000001</v>
      </c>
      <c r="J106" s="123">
        <v>19.032775619999999</v>
      </c>
      <c r="K106" s="123">
        <v>6.0265696699999998</v>
      </c>
      <c r="L106" s="123">
        <v>18647.03631498</v>
      </c>
      <c r="M106" s="123">
        <v>5434.7040474300002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5">
        <v>43466</v>
      </c>
      <c r="B107" s="123">
        <v>18800.346830449998</v>
      </c>
      <c r="C107" s="123">
        <v>229.99416898000001</v>
      </c>
      <c r="D107" s="123">
        <v>2.8134938200000001</v>
      </c>
      <c r="E107" s="123">
        <v>5.1652669999999998E-2</v>
      </c>
      <c r="F107" s="123">
        <v>2.76184115</v>
      </c>
      <c r="G107" s="123">
        <v>0</v>
      </c>
      <c r="H107" s="123">
        <v>227.18067515999999</v>
      </c>
      <c r="I107" s="123">
        <v>2.88495423</v>
      </c>
      <c r="J107" s="123">
        <v>218.20804860999999</v>
      </c>
      <c r="K107" s="123">
        <v>6.0876723200000002</v>
      </c>
      <c r="L107" s="123">
        <v>18570.352661469999</v>
      </c>
      <c r="M107" s="123">
        <v>5496.3483483500004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5">
        <v>43497</v>
      </c>
      <c r="B108" s="123">
        <v>18857.51270969</v>
      </c>
      <c r="C108" s="123">
        <v>224.06211177</v>
      </c>
      <c r="D108" s="123">
        <v>2.67166478</v>
      </c>
      <c r="E108" s="123">
        <v>6.8417E-4</v>
      </c>
      <c r="F108" s="123">
        <v>2.67098061</v>
      </c>
      <c r="G108" s="123">
        <v>0</v>
      </c>
      <c r="H108" s="123">
        <v>221.39044698999999</v>
      </c>
      <c r="I108" s="123">
        <v>2.80567162</v>
      </c>
      <c r="J108" s="123">
        <v>212.62359051999999</v>
      </c>
      <c r="K108" s="123">
        <v>5.9611848500000004</v>
      </c>
      <c r="L108" s="123">
        <v>18633.45059792</v>
      </c>
      <c r="M108" s="123">
        <v>5467.26925863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5">
        <v>43525</v>
      </c>
      <c r="B109" s="123">
        <v>19838.178863599998</v>
      </c>
      <c r="C109" s="123">
        <v>290.40700328000003</v>
      </c>
      <c r="D109" s="123">
        <v>2.5842632000000001</v>
      </c>
      <c r="E109" s="123">
        <v>0</v>
      </c>
      <c r="F109" s="123">
        <v>2.5842632000000001</v>
      </c>
      <c r="G109" s="123">
        <v>0</v>
      </c>
      <c r="H109" s="123">
        <v>287.82274008000002</v>
      </c>
      <c r="I109" s="123">
        <v>2.8322807800000001</v>
      </c>
      <c r="J109" s="123">
        <v>278.92714312999999</v>
      </c>
      <c r="K109" s="123">
        <v>6.0633161700000002</v>
      </c>
      <c r="L109" s="123">
        <v>19547.771860320001</v>
      </c>
      <c r="M109" s="123">
        <v>5402.9302100699997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5">
        <v>43556</v>
      </c>
      <c r="B110" s="123">
        <v>20026.504290329998</v>
      </c>
      <c r="C110" s="123">
        <v>283.31097037000001</v>
      </c>
      <c r="D110" s="123">
        <v>4.3202008300000001</v>
      </c>
      <c r="E110" s="123">
        <v>0.46506196</v>
      </c>
      <c r="F110" s="123">
        <v>3.8551388700000002</v>
      </c>
      <c r="G110" s="123">
        <v>0</v>
      </c>
      <c r="H110" s="123">
        <v>278.99076953999997</v>
      </c>
      <c r="I110" s="123">
        <v>0</v>
      </c>
      <c r="J110" s="123">
        <v>273.02437219000001</v>
      </c>
      <c r="K110" s="123">
        <v>5.9663973500000003</v>
      </c>
      <c r="L110" s="123">
        <v>19743.193319959999</v>
      </c>
      <c r="M110" s="123">
        <v>5447.0043430300002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5">
        <v>43586</v>
      </c>
      <c r="B111" s="123">
        <v>20161.53367393</v>
      </c>
      <c r="C111" s="123">
        <v>278.55190420999998</v>
      </c>
      <c r="D111" s="123">
        <v>4.2402381800000004</v>
      </c>
      <c r="E111" s="123">
        <v>0.46506196</v>
      </c>
      <c r="F111" s="123">
        <v>3.7751762200000001</v>
      </c>
      <c r="G111" s="123">
        <v>0</v>
      </c>
      <c r="H111" s="123">
        <v>274.31166603000003</v>
      </c>
      <c r="I111" s="123">
        <v>0</v>
      </c>
      <c r="J111" s="123">
        <v>268.24354210000001</v>
      </c>
      <c r="K111" s="123">
        <v>6.0681239299999996</v>
      </c>
      <c r="L111" s="123">
        <v>19882.981769720001</v>
      </c>
      <c r="M111" s="123">
        <v>5521.9283025200002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5">
        <v>43617</v>
      </c>
      <c r="B112" s="123">
        <v>20277.791918359999</v>
      </c>
      <c r="C112" s="123">
        <v>258.48149709</v>
      </c>
      <c r="D112" s="123">
        <v>4.1425751799999997</v>
      </c>
      <c r="E112" s="123">
        <v>0.46506196</v>
      </c>
      <c r="F112" s="123">
        <v>3.6775132199999998</v>
      </c>
      <c r="G112" s="123">
        <v>0</v>
      </c>
      <c r="H112" s="123">
        <v>254.33892191000001</v>
      </c>
      <c r="I112" s="123">
        <v>0</v>
      </c>
      <c r="J112" s="123">
        <v>254.33892191000001</v>
      </c>
      <c r="K112" s="123">
        <v>0</v>
      </c>
      <c r="L112" s="123">
        <v>20019.310421269998</v>
      </c>
      <c r="M112" s="123">
        <v>5421.7155927499998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5">
        <v>43647</v>
      </c>
      <c r="B113" s="123">
        <v>18825.13565629</v>
      </c>
      <c r="C113" s="123">
        <v>245.56033789</v>
      </c>
      <c r="D113" s="123">
        <v>4.0620619700000002</v>
      </c>
      <c r="E113" s="123">
        <v>0.46506196</v>
      </c>
      <c r="F113" s="123">
        <v>3.5970000099999999</v>
      </c>
      <c r="G113" s="123">
        <v>0</v>
      </c>
      <c r="H113" s="123">
        <v>241.49827592</v>
      </c>
      <c r="I113" s="123">
        <v>0</v>
      </c>
      <c r="J113" s="123">
        <v>241.49827592</v>
      </c>
      <c r="K113" s="123">
        <v>0</v>
      </c>
      <c r="L113" s="123">
        <v>18579.575318399999</v>
      </c>
      <c r="M113" s="123">
        <v>5476.6287129900002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5">
        <v>43678</v>
      </c>
      <c r="B114" s="123">
        <v>18608.878945060002</v>
      </c>
      <c r="C114" s="123">
        <v>236.01539037000001</v>
      </c>
      <c r="D114" s="123">
        <v>3.8541235399999998</v>
      </c>
      <c r="E114" s="123">
        <v>0.46506196</v>
      </c>
      <c r="F114" s="123">
        <v>3.3890615799999999</v>
      </c>
      <c r="G114" s="123">
        <v>0</v>
      </c>
      <c r="H114" s="123">
        <v>232.16126682999999</v>
      </c>
      <c r="I114" s="123">
        <v>0</v>
      </c>
      <c r="J114" s="123">
        <v>232.16126682999999</v>
      </c>
      <c r="K114" s="123">
        <v>0</v>
      </c>
      <c r="L114" s="123">
        <v>18372.86355469</v>
      </c>
      <c r="M114" s="123">
        <v>2702.5198308399999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5">
        <v>43709</v>
      </c>
      <c r="B115" s="123">
        <v>14569.28112693</v>
      </c>
      <c r="C115" s="123">
        <v>221.47327561</v>
      </c>
      <c r="D115" s="123">
        <v>3.77823683</v>
      </c>
      <c r="E115" s="123">
        <v>0.46506196</v>
      </c>
      <c r="F115" s="123">
        <v>3.3131748700000001</v>
      </c>
      <c r="G115" s="123">
        <v>0</v>
      </c>
      <c r="H115" s="123">
        <v>217.69503878</v>
      </c>
      <c r="I115" s="123">
        <v>0</v>
      </c>
      <c r="J115" s="123">
        <v>217.69503878</v>
      </c>
      <c r="K115" s="123">
        <v>0</v>
      </c>
      <c r="L115" s="123">
        <v>14347.80785132</v>
      </c>
      <c r="M115" s="123">
        <v>2726.5542337500001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5">
        <v>43739</v>
      </c>
      <c r="B116" s="123">
        <v>14707.22847158</v>
      </c>
      <c r="C116" s="123">
        <v>251.84619678999999</v>
      </c>
      <c r="D116" s="123">
        <v>3.7023872</v>
      </c>
      <c r="E116" s="123">
        <v>0.46506196</v>
      </c>
      <c r="F116" s="123">
        <v>3.2373252400000001</v>
      </c>
      <c r="G116" s="123">
        <v>0</v>
      </c>
      <c r="H116" s="123">
        <v>248.14380958999999</v>
      </c>
      <c r="I116" s="123">
        <v>0</v>
      </c>
      <c r="J116" s="123">
        <v>248.14380958999999</v>
      </c>
      <c r="K116" s="123">
        <v>0</v>
      </c>
      <c r="L116" s="123">
        <v>14455.382274789999</v>
      </c>
      <c r="M116" s="123">
        <v>2375.9905488700001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5">
        <v>43770</v>
      </c>
      <c r="B117" s="123">
        <v>14362.62688374</v>
      </c>
      <c r="C117" s="123">
        <v>239.60305596000001</v>
      </c>
      <c r="D117" s="123">
        <v>3.6245504400000002</v>
      </c>
      <c r="E117" s="123">
        <v>0.46506196</v>
      </c>
      <c r="F117" s="123">
        <v>3.1594884799999998</v>
      </c>
      <c r="G117" s="123">
        <v>0</v>
      </c>
      <c r="H117" s="123">
        <v>235.97850552</v>
      </c>
      <c r="I117" s="123">
        <v>0</v>
      </c>
      <c r="J117" s="123">
        <v>235.97850552</v>
      </c>
      <c r="K117" s="123">
        <v>0</v>
      </c>
      <c r="L117" s="123">
        <v>14123.02382778</v>
      </c>
      <c r="M117" s="123">
        <v>2348.7994886800002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5">
        <v>43800</v>
      </c>
      <c r="B118" s="123">
        <v>14509.28261217</v>
      </c>
      <c r="C118" s="123">
        <v>281.6146162</v>
      </c>
      <c r="D118" s="123">
        <v>3.6342496799999999</v>
      </c>
      <c r="E118" s="123">
        <v>0.46506196</v>
      </c>
      <c r="F118" s="123">
        <v>3.16918772</v>
      </c>
      <c r="G118" s="123">
        <v>0</v>
      </c>
      <c r="H118" s="123">
        <v>277.98036652000002</v>
      </c>
      <c r="I118" s="123">
        <v>0</v>
      </c>
      <c r="J118" s="123">
        <v>277.98036652000002</v>
      </c>
      <c r="K118" s="123">
        <v>0</v>
      </c>
      <c r="L118" s="123">
        <v>14227.66799597</v>
      </c>
      <c r="M118" s="123">
        <v>2630.10645183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5">
        <v>43831</v>
      </c>
      <c r="B119" s="123">
        <v>14720.023407889999</v>
      </c>
      <c r="C119" s="123">
        <v>293.13003207000003</v>
      </c>
      <c r="D119" s="123">
        <v>3.5996376400000001</v>
      </c>
      <c r="E119" s="123">
        <v>0.46506196</v>
      </c>
      <c r="F119" s="123">
        <v>3.1345756800000002</v>
      </c>
      <c r="G119" s="123">
        <v>0</v>
      </c>
      <c r="H119" s="123">
        <v>289.53039443</v>
      </c>
      <c r="I119" s="123">
        <v>0</v>
      </c>
      <c r="J119" s="123">
        <v>289.53039443</v>
      </c>
      <c r="K119" s="123">
        <v>0</v>
      </c>
      <c r="L119" s="123">
        <v>14426.89337582</v>
      </c>
      <c r="M119" s="123">
        <v>2759.3517754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5">
        <v>43862</v>
      </c>
      <c r="B120" s="123">
        <v>14802.750846860001</v>
      </c>
      <c r="C120" s="123">
        <v>287.25474260999999</v>
      </c>
      <c r="D120" s="123">
        <v>3.5129231000000001</v>
      </c>
      <c r="E120" s="123">
        <v>0.46506196</v>
      </c>
      <c r="F120" s="123">
        <v>3.0478611400000002</v>
      </c>
      <c r="G120" s="123">
        <v>0</v>
      </c>
      <c r="H120" s="123">
        <v>283.74181951000003</v>
      </c>
      <c r="I120" s="123">
        <v>0</v>
      </c>
      <c r="J120" s="123">
        <v>283.74181951000003</v>
      </c>
      <c r="K120" s="123">
        <v>0</v>
      </c>
      <c r="L120" s="123">
        <v>14515.49610425</v>
      </c>
      <c r="M120" s="123">
        <v>1787.52719151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5">
        <v>43891</v>
      </c>
      <c r="B121" s="123">
        <v>17117.863873959999</v>
      </c>
      <c r="C121" s="123">
        <v>516.11259646999997</v>
      </c>
      <c r="D121" s="123">
        <v>3.41605983</v>
      </c>
      <c r="E121" s="123">
        <v>0.46506196</v>
      </c>
      <c r="F121" s="123">
        <v>2.9509978700000001</v>
      </c>
      <c r="G121" s="123">
        <v>0</v>
      </c>
      <c r="H121" s="123">
        <v>512.69653663999998</v>
      </c>
      <c r="I121" s="123">
        <v>0</v>
      </c>
      <c r="J121" s="123">
        <v>512.69653663999998</v>
      </c>
      <c r="K121" s="123">
        <v>0</v>
      </c>
      <c r="L121" s="123">
        <v>16601.751277489999</v>
      </c>
      <c r="M121" s="123">
        <v>1720.1503605800001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5">
        <v>43922</v>
      </c>
      <c r="B122" s="123">
        <v>16635.131158600001</v>
      </c>
      <c r="C122" s="123">
        <v>493.48192217000002</v>
      </c>
      <c r="D122" s="123">
        <v>3.3020733899999999</v>
      </c>
      <c r="E122" s="123">
        <v>0.46506196</v>
      </c>
      <c r="F122" s="123">
        <v>2.83701143</v>
      </c>
      <c r="G122" s="123">
        <v>0</v>
      </c>
      <c r="H122" s="123">
        <v>490.17984877999999</v>
      </c>
      <c r="I122" s="123">
        <v>0</v>
      </c>
      <c r="J122" s="123">
        <v>490.17984877999999</v>
      </c>
      <c r="K122" s="123">
        <v>0</v>
      </c>
      <c r="L122" s="123">
        <v>16141.649236429999</v>
      </c>
      <c r="M122" s="123">
        <v>1729.1764519000001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5">
        <v>43952</v>
      </c>
      <c r="B123" s="123">
        <v>15909.23911158</v>
      </c>
      <c r="C123" s="123">
        <v>494.77573508</v>
      </c>
      <c r="D123" s="123">
        <v>3.22556361</v>
      </c>
      <c r="E123" s="123">
        <v>0.46506196</v>
      </c>
      <c r="F123" s="123">
        <v>2.7605016500000001</v>
      </c>
      <c r="G123" s="123">
        <v>0</v>
      </c>
      <c r="H123" s="123">
        <v>491.55017147000001</v>
      </c>
      <c r="I123" s="123">
        <v>0</v>
      </c>
      <c r="J123" s="123">
        <v>491.55017147000001</v>
      </c>
      <c r="K123" s="123">
        <v>0</v>
      </c>
      <c r="L123" s="123">
        <v>15414.4633765</v>
      </c>
      <c r="M123" s="123">
        <v>1692.96233863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5">
        <v>43983</v>
      </c>
      <c r="B124" s="123">
        <v>15380.79730192</v>
      </c>
      <c r="C124" s="123">
        <v>495.94549995</v>
      </c>
      <c r="D124" s="123">
        <v>3.2276522299999999</v>
      </c>
      <c r="E124" s="123">
        <v>0.46506196</v>
      </c>
      <c r="F124" s="123">
        <v>2.76259027</v>
      </c>
      <c r="G124" s="123">
        <v>0</v>
      </c>
      <c r="H124" s="123">
        <v>492.71784772000001</v>
      </c>
      <c r="I124" s="123">
        <v>0</v>
      </c>
      <c r="J124" s="123">
        <v>492.71784772000001</v>
      </c>
      <c r="K124" s="123">
        <v>0</v>
      </c>
      <c r="L124" s="123">
        <v>14884.85180197</v>
      </c>
      <c r="M124" s="123">
        <v>1601.30513903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5">
        <v>44013</v>
      </c>
      <c r="B125" s="123">
        <v>15390.22834394</v>
      </c>
      <c r="C125" s="123">
        <v>528.72384795000005</v>
      </c>
      <c r="D125" s="123">
        <v>3.0775480499999999</v>
      </c>
      <c r="E125" s="123">
        <v>0.46506196</v>
      </c>
      <c r="F125" s="123">
        <v>2.61248609</v>
      </c>
      <c r="G125" s="123">
        <v>0</v>
      </c>
      <c r="H125" s="123">
        <v>525.64629990000003</v>
      </c>
      <c r="I125" s="123">
        <v>0</v>
      </c>
      <c r="J125" s="123">
        <v>525.64629990000003</v>
      </c>
      <c r="K125" s="123">
        <v>0</v>
      </c>
      <c r="L125" s="123">
        <v>14861.504495990001</v>
      </c>
      <c r="M125" s="123">
        <v>1291.6678696700001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5">
        <v>44044</v>
      </c>
      <c r="B126" s="123">
        <v>14889.987053090001</v>
      </c>
      <c r="C126" s="123">
        <v>537.26651534999996</v>
      </c>
      <c r="D126" s="123">
        <v>11.98279878</v>
      </c>
      <c r="E126" s="123">
        <v>0.46506196</v>
      </c>
      <c r="F126" s="123">
        <v>11.51773682</v>
      </c>
      <c r="G126" s="123">
        <v>0</v>
      </c>
      <c r="H126" s="123">
        <v>525.28371657000002</v>
      </c>
      <c r="I126" s="123">
        <v>0</v>
      </c>
      <c r="J126" s="123">
        <v>525.28371657000002</v>
      </c>
      <c r="K126" s="123">
        <v>0</v>
      </c>
      <c r="L126" s="123">
        <v>14352.720537740001</v>
      </c>
      <c r="M126" s="123">
        <v>1226.7954417599999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5">
        <v>44075</v>
      </c>
      <c r="B127" s="123">
        <v>15668.59499958</v>
      </c>
      <c r="C127" s="123">
        <v>544.20783016999997</v>
      </c>
      <c r="D127" s="123">
        <v>11.968431020000001</v>
      </c>
      <c r="E127" s="123">
        <v>0.46506196</v>
      </c>
      <c r="F127" s="123">
        <v>11.503369060000001</v>
      </c>
      <c r="G127" s="123">
        <v>0</v>
      </c>
      <c r="H127" s="123">
        <v>532.23939915000005</v>
      </c>
      <c r="I127" s="123">
        <v>0</v>
      </c>
      <c r="J127" s="123">
        <v>532.23939915000005</v>
      </c>
      <c r="K127" s="123">
        <v>0</v>
      </c>
      <c r="L127" s="123">
        <v>15124.38716941</v>
      </c>
      <c r="M127" s="123">
        <v>1612.5634993199999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5">
        <v>44105</v>
      </c>
      <c r="B128" s="123">
        <v>16275.9856473</v>
      </c>
      <c r="C128" s="123">
        <v>541.97628828999996</v>
      </c>
      <c r="D128" s="123">
        <v>10.38864753</v>
      </c>
      <c r="E128" s="123">
        <v>0</v>
      </c>
      <c r="F128" s="123">
        <v>10.38864753</v>
      </c>
      <c r="G128" s="123">
        <v>0</v>
      </c>
      <c r="H128" s="123">
        <v>531.58764076</v>
      </c>
      <c r="I128" s="123">
        <v>0</v>
      </c>
      <c r="J128" s="123">
        <v>531.58764076</v>
      </c>
      <c r="K128" s="123">
        <v>0</v>
      </c>
      <c r="L128" s="123">
        <v>15734.00935901</v>
      </c>
      <c r="M128" s="123">
        <v>1822.5603280299999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5">
        <v>44136</v>
      </c>
      <c r="B129" s="123">
        <v>16238.96134659</v>
      </c>
      <c r="C129" s="123">
        <v>547.20075989999998</v>
      </c>
      <c r="D129" s="123">
        <v>10.17161954</v>
      </c>
      <c r="E129" s="123">
        <v>0</v>
      </c>
      <c r="F129" s="123">
        <v>10.17161954</v>
      </c>
      <c r="G129" s="123">
        <v>0</v>
      </c>
      <c r="H129" s="123">
        <v>537.02914036000004</v>
      </c>
      <c r="I129" s="123">
        <v>0</v>
      </c>
      <c r="J129" s="123">
        <v>537.02914036000004</v>
      </c>
      <c r="K129" s="123">
        <v>0</v>
      </c>
      <c r="L129" s="123">
        <v>15691.760586689999</v>
      </c>
      <c r="M129" s="123">
        <v>2206.8695270600001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5">
        <v>44166</v>
      </c>
      <c r="B130" s="123">
        <v>15637.30254053</v>
      </c>
      <c r="C130" s="123">
        <v>552.55662490999998</v>
      </c>
      <c r="D130" s="123">
        <v>9.0999967900000005</v>
      </c>
      <c r="E130" s="123">
        <v>0</v>
      </c>
      <c r="F130" s="123">
        <v>9.0999967900000005</v>
      </c>
      <c r="G130" s="123">
        <v>0</v>
      </c>
      <c r="H130" s="123">
        <v>543.45662812</v>
      </c>
      <c r="I130" s="123">
        <v>0</v>
      </c>
      <c r="J130" s="123">
        <v>301.44639060999998</v>
      </c>
      <c r="K130" s="123">
        <v>242.01023751</v>
      </c>
      <c r="L130" s="123">
        <v>15084.74591562</v>
      </c>
      <c r="M130" s="123">
        <v>2195.2994854200001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5">
        <v>44197</v>
      </c>
      <c r="B131" s="123">
        <v>15660.88652143</v>
      </c>
      <c r="C131" s="123">
        <v>545.51433317999999</v>
      </c>
      <c r="D131" s="123">
        <v>9.0220383500000008</v>
      </c>
      <c r="E131" s="123">
        <v>0</v>
      </c>
      <c r="F131" s="123">
        <v>9.0220383500000008</v>
      </c>
      <c r="G131" s="123">
        <v>0</v>
      </c>
      <c r="H131" s="123">
        <v>536.49229482999999</v>
      </c>
      <c r="I131" s="123">
        <v>0</v>
      </c>
      <c r="J131" s="123">
        <v>295.64773328000001</v>
      </c>
      <c r="K131" s="123">
        <v>240.84456155000001</v>
      </c>
      <c r="L131" s="123">
        <v>15115.372188249999</v>
      </c>
      <c r="M131" s="123">
        <v>2344.8363082199999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5">
        <v>44228</v>
      </c>
      <c r="B132" s="123">
        <v>15726.39373634</v>
      </c>
      <c r="C132" s="123">
        <v>531.84887838999998</v>
      </c>
      <c r="D132" s="123">
        <v>8.9252200500000001</v>
      </c>
      <c r="E132" s="123">
        <v>0</v>
      </c>
      <c r="F132" s="123">
        <v>8.9252200500000001</v>
      </c>
      <c r="G132" s="123">
        <v>0</v>
      </c>
      <c r="H132" s="123">
        <v>522.92365833999997</v>
      </c>
      <c r="I132" s="123">
        <v>0</v>
      </c>
      <c r="J132" s="123">
        <v>295.50391282999999</v>
      </c>
      <c r="K132" s="123">
        <v>227.41974551000001</v>
      </c>
      <c r="L132" s="123">
        <v>15194.544857950001</v>
      </c>
      <c r="M132" s="123">
        <v>2357.14638057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5">
        <v>44256</v>
      </c>
      <c r="B133" s="123">
        <v>15696.889069209999</v>
      </c>
      <c r="C133" s="123">
        <v>517.79220235000003</v>
      </c>
      <c r="D133" s="123">
        <v>8.9743716399999993</v>
      </c>
      <c r="E133" s="123">
        <v>0</v>
      </c>
      <c r="F133" s="123">
        <v>8.9743716399999993</v>
      </c>
      <c r="G133" s="123">
        <v>0</v>
      </c>
      <c r="H133" s="123">
        <v>508.81783071000001</v>
      </c>
      <c r="I133" s="123">
        <v>0</v>
      </c>
      <c r="J133" s="123">
        <v>283.42874992999998</v>
      </c>
      <c r="K133" s="123">
        <v>225.38908078</v>
      </c>
      <c r="L133" s="123">
        <v>15179.09686686</v>
      </c>
      <c r="M133" s="123">
        <v>2447.2396428299999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5">
        <v>44287</v>
      </c>
      <c r="B134" s="123">
        <v>16436.992602089998</v>
      </c>
      <c r="C134" s="123">
        <v>509.65670788</v>
      </c>
      <c r="D134" s="123">
        <v>8.8854147599999997</v>
      </c>
      <c r="E134" s="123">
        <v>0</v>
      </c>
      <c r="F134" s="123">
        <v>8.8854147599999997</v>
      </c>
      <c r="G134" s="123">
        <v>0</v>
      </c>
      <c r="H134" s="123">
        <v>500.77129312</v>
      </c>
      <c r="I134" s="123">
        <v>0</v>
      </c>
      <c r="J134" s="123">
        <v>289.20084480000003</v>
      </c>
      <c r="K134" s="123">
        <v>211.57044832</v>
      </c>
      <c r="L134" s="123">
        <v>15927.33589421</v>
      </c>
      <c r="M134" s="123">
        <v>2608.5738044099999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5">
        <v>44317</v>
      </c>
      <c r="B135" s="123">
        <v>16308.42742769</v>
      </c>
      <c r="C135" s="123">
        <v>507.21411144000001</v>
      </c>
      <c r="D135" s="123">
        <v>14.836943399999999</v>
      </c>
      <c r="E135" s="123">
        <v>0</v>
      </c>
      <c r="F135" s="123">
        <v>14.836943399999999</v>
      </c>
      <c r="G135" s="123">
        <v>0</v>
      </c>
      <c r="H135" s="123">
        <v>492.37716804000002</v>
      </c>
      <c r="I135" s="123">
        <v>0</v>
      </c>
      <c r="J135" s="123">
        <v>286.34167778</v>
      </c>
      <c r="K135" s="123">
        <v>206.03549025999999</v>
      </c>
      <c r="L135" s="123">
        <v>15801.213316249999</v>
      </c>
      <c r="M135" s="123">
        <v>2504.2872361700001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5">
        <v>44348</v>
      </c>
      <c r="B136" s="123">
        <v>16153.91692489</v>
      </c>
      <c r="C136" s="123">
        <v>497.05388128999999</v>
      </c>
      <c r="D136" s="123">
        <v>23.136874259999999</v>
      </c>
      <c r="E136" s="123">
        <v>0</v>
      </c>
      <c r="F136" s="123">
        <v>23.136874259999999</v>
      </c>
      <c r="G136" s="123">
        <v>0</v>
      </c>
      <c r="H136" s="123">
        <v>473.91700702999998</v>
      </c>
      <c r="I136" s="123">
        <v>0</v>
      </c>
      <c r="J136" s="123">
        <v>276.85673437999998</v>
      </c>
      <c r="K136" s="123">
        <v>197.06027265</v>
      </c>
      <c r="L136" s="123">
        <v>15656.8630436</v>
      </c>
      <c r="M136" s="123">
        <v>2595.1312260499999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5">
        <v>44378</v>
      </c>
      <c r="B137" s="123">
        <v>15465.239409399999</v>
      </c>
      <c r="C137" s="123">
        <v>509.99709781000001</v>
      </c>
      <c r="D137" s="123">
        <v>49.423741759999999</v>
      </c>
      <c r="E137" s="123">
        <v>0</v>
      </c>
      <c r="F137" s="123">
        <v>49.423741759999999</v>
      </c>
      <c r="G137" s="123">
        <v>0</v>
      </c>
      <c r="H137" s="123">
        <v>460.57335604999997</v>
      </c>
      <c r="I137" s="123">
        <v>0</v>
      </c>
      <c r="J137" s="123">
        <v>272.70572399000002</v>
      </c>
      <c r="K137" s="123">
        <v>187.86763206000001</v>
      </c>
      <c r="L137" s="123">
        <v>14955.24231159</v>
      </c>
      <c r="M137" s="123">
        <v>2373.2804720899999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5">
        <v>44409</v>
      </c>
      <c r="B138" s="123">
        <v>15078.16181446</v>
      </c>
      <c r="C138" s="123">
        <v>284.43575552999999</v>
      </c>
      <c r="D138" s="123">
        <v>78.57736731</v>
      </c>
      <c r="E138" s="123">
        <v>0</v>
      </c>
      <c r="F138" s="123">
        <v>78.57736731</v>
      </c>
      <c r="G138" s="123">
        <v>0</v>
      </c>
      <c r="H138" s="123">
        <v>205.85838821999999</v>
      </c>
      <c r="I138" s="123">
        <v>0</v>
      </c>
      <c r="J138" s="123">
        <v>23.117958959999999</v>
      </c>
      <c r="K138" s="123">
        <v>182.74042926000001</v>
      </c>
      <c r="L138" s="123">
        <v>14793.72605893</v>
      </c>
      <c r="M138" s="123">
        <v>2381.8583460499999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5">
        <v>44440</v>
      </c>
      <c r="B139" s="123">
        <v>15874.48176113</v>
      </c>
      <c r="C139" s="123">
        <v>310.95523379999997</v>
      </c>
      <c r="D139" s="123">
        <v>111.93501357</v>
      </c>
      <c r="E139" s="123">
        <v>0</v>
      </c>
      <c r="F139" s="123">
        <v>111.93501357</v>
      </c>
      <c r="G139" s="123">
        <v>0</v>
      </c>
      <c r="H139" s="123">
        <v>199.02022023000001</v>
      </c>
      <c r="I139" s="123">
        <v>0</v>
      </c>
      <c r="J139" s="123">
        <v>22.123521440000001</v>
      </c>
      <c r="K139" s="123">
        <v>176.89669878999999</v>
      </c>
      <c r="L139" s="123">
        <v>15563.526527329999</v>
      </c>
      <c r="M139" s="123">
        <v>2611.6239061400001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5">
        <v>44470</v>
      </c>
      <c r="B140" s="123">
        <v>16305.946894950001</v>
      </c>
      <c r="C140" s="123">
        <v>333.61628895000001</v>
      </c>
      <c r="D140" s="123">
        <v>139.37002143000001</v>
      </c>
      <c r="E140" s="123">
        <v>0</v>
      </c>
      <c r="F140" s="123">
        <v>139.37002143000001</v>
      </c>
      <c r="G140" s="123">
        <v>0</v>
      </c>
      <c r="H140" s="123">
        <v>194.24626752</v>
      </c>
      <c r="I140" s="123">
        <v>0</v>
      </c>
      <c r="J140" s="123">
        <v>21.080105209999999</v>
      </c>
      <c r="K140" s="123">
        <v>173.16616231</v>
      </c>
      <c r="L140" s="123">
        <v>15972.330606</v>
      </c>
      <c r="M140" s="123">
        <v>2816.6107680800001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5">
        <v>44501</v>
      </c>
      <c r="B141" s="123">
        <v>16874.364935109999</v>
      </c>
      <c r="C141" s="123">
        <v>310.78667574000002</v>
      </c>
      <c r="D141" s="123">
        <v>142.90114967</v>
      </c>
      <c r="E141" s="123">
        <v>0</v>
      </c>
      <c r="F141" s="123">
        <v>142.90114967</v>
      </c>
      <c r="G141" s="123">
        <v>0</v>
      </c>
      <c r="H141" s="123">
        <v>167.88552607</v>
      </c>
      <c r="I141" s="123">
        <v>0</v>
      </c>
      <c r="J141" s="123">
        <v>20.582995149999999</v>
      </c>
      <c r="K141" s="123">
        <v>147.30253092000001</v>
      </c>
      <c r="L141" s="123">
        <v>16563.578259369999</v>
      </c>
      <c r="M141" s="123">
        <v>2778.3042462399999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5">
        <v>44531</v>
      </c>
      <c r="B142" s="123">
        <v>17239.986812179999</v>
      </c>
      <c r="C142" s="123">
        <v>314.56367774</v>
      </c>
      <c r="D142" s="123">
        <v>150.82572619999999</v>
      </c>
      <c r="E142" s="123">
        <v>0</v>
      </c>
      <c r="F142" s="123">
        <v>150.82572619999999</v>
      </c>
      <c r="G142" s="123">
        <v>0</v>
      </c>
      <c r="H142" s="123">
        <v>163.73795154000001</v>
      </c>
      <c r="I142" s="123">
        <v>0</v>
      </c>
      <c r="J142" s="123">
        <v>16.338915490000002</v>
      </c>
      <c r="K142" s="123">
        <v>147.39903605000001</v>
      </c>
      <c r="L142" s="123">
        <v>16925.42313444</v>
      </c>
      <c r="M142" s="123">
        <v>3054.7895688399999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5">
        <v>44562</v>
      </c>
      <c r="B143" s="123">
        <v>17447.605606519999</v>
      </c>
      <c r="C143" s="123">
        <v>312.35434484000001</v>
      </c>
      <c r="D143" s="123">
        <v>140.27255765000001</v>
      </c>
      <c r="E143" s="123">
        <v>0</v>
      </c>
      <c r="F143" s="123">
        <v>140.27255765000001</v>
      </c>
      <c r="G143" s="123">
        <v>0</v>
      </c>
      <c r="H143" s="123">
        <v>172.08178719</v>
      </c>
      <c r="I143" s="123">
        <v>0</v>
      </c>
      <c r="J143" s="123">
        <v>16.850482469999999</v>
      </c>
      <c r="K143" s="123">
        <v>155.23130472</v>
      </c>
      <c r="L143" s="123">
        <v>17135.251261680001</v>
      </c>
      <c r="M143" s="123">
        <v>2961.8337506299999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5">
        <v>44593</v>
      </c>
      <c r="B144" s="123">
        <v>15270.32199773</v>
      </c>
      <c r="C144" s="123">
        <v>315.27292316</v>
      </c>
      <c r="D144" s="123">
        <v>140.83536183999999</v>
      </c>
      <c r="E144" s="123">
        <v>0</v>
      </c>
      <c r="F144" s="123">
        <v>140.83536183999999</v>
      </c>
      <c r="G144" s="123">
        <v>0</v>
      </c>
      <c r="H144" s="123">
        <v>174.43756131999999</v>
      </c>
      <c r="I144" s="123">
        <v>0</v>
      </c>
      <c r="J144" s="123">
        <v>16.763733899999998</v>
      </c>
      <c r="K144" s="123">
        <v>157.67382742000001</v>
      </c>
      <c r="L144" s="123">
        <v>14955.049074570001</v>
      </c>
      <c r="M144" s="123">
        <v>3202.41172977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5">
        <v>44621</v>
      </c>
      <c r="B145" s="123">
        <v>15200.9089912</v>
      </c>
      <c r="C145" s="123">
        <v>316.14939745999999</v>
      </c>
      <c r="D145" s="123">
        <v>140.94147186000001</v>
      </c>
      <c r="E145" s="123">
        <v>0</v>
      </c>
      <c r="F145" s="123">
        <v>140.94147186000001</v>
      </c>
      <c r="G145" s="123">
        <v>0</v>
      </c>
      <c r="H145" s="123">
        <v>175.20792560000001</v>
      </c>
      <c r="I145" s="123">
        <v>0</v>
      </c>
      <c r="J145" s="123">
        <v>16.685137940000001</v>
      </c>
      <c r="K145" s="123">
        <v>158.52278766000001</v>
      </c>
      <c r="L145" s="123">
        <v>14884.75959374</v>
      </c>
      <c r="M145" s="123">
        <v>3157.32936062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5">
        <v>44652</v>
      </c>
      <c r="B146" s="123">
        <v>15084.241262850001</v>
      </c>
      <c r="C146" s="123">
        <v>316.15473202999999</v>
      </c>
      <c r="D146" s="123">
        <v>140.71948153</v>
      </c>
      <c r="E146" s="123">
        <v>0</v>
      </c>
      <c r="F146" s="123">
        <v>140.71948153</v>
      </c>
      <c r="G146" s="123">
        <v>0</v>
      </c>
      <c r="H146" s="123">
        <v>175.4352505</v>
      </c>
      <c r="I146" s="123">
        <v>0</v>
      </c>
      <c r="J146" s="123">
        <v>16.132841119999998</v>
      </c>
      <c r="K146" s="123">
        <v>159.30240938</v>
      </c>
      <c r="L146" s="123">
        <v>14768.086530819999</v>
      </c>
      <c r="M146" s="123">
        <v>3125.3923829800001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5">
        <v>44682</v>
      </c>
      <c r="B147" s="123">
        <v>15084.128210569999</v>
      </c>
      <c r="C147" s="123">
        <v>317.29433277999999</v>
      </c>
      <c r="D147" s="123">
        <v>141.08618594999999</v>
      </c>
      <c r="E147" s="123">
        <v>0</v>
      </c>
      <c r="F147" s="123">
        <v>141.08618594999999</v>
      </c>
      <c r="G147" s="123">
        <v>0</v>
      </c>
      <c r="H147" s="123">
        <v>176.20814683</v>
      </c>
      <c r="I147" s="123">
        <v>0</v>
      </c>
      <c r="J147" s="123">
        <v>16.431853700000001</v>
      </c>
      <c r="K147" s="123">
        <v>159.77629313</v>
      </c>
      <c r="L147" s="123">
        <v>14766.833877790001</v>
      </c>
      <c r="M147" s="123">
        <v>2427.0547292199999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5">
        <v>44713</v>
      </c>
      <c r="B148" s="123">
        <v>14879.192382089999</v>
      </c>
      <c r="C148" s="123">
        <v>318.83773990999998</v>
      </c>
      <c r="D148" s="123">
        <v>142.04923764</v>
      </c>
      <c r="E148" s="123">
        <v>0</v>
      </c>
      <c r="F148" s="123">
        <v>142.04923764</v>
      </c>
      <c r="G148" s="123">
        <v>0</v>
      </c>
      <c r="H148" s="123">
        <v>176.78850227000001</v>
      </c>
      <c r="I148" s="123">
        <v>0</v>
      </c>
      <c r="J148" s="123">
        <v>16.188572539999999</v>
      </c>
      <c r="K148" s="123">
        <v>160.59992973000001</v>
      </c>
      <c r="L148" s="123">
        <v>14560.35464218</v>
      </c>
      <c r="M148" s="123">
        <v>2127.5402441800002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5">
        <v>44743</v>
      </c>
      <c r="B149" s="123">
        <v>16055.582628349999</v>
      </c>
      <c r="C149" s="123">
        <v>225.68616850999999</v>
      </c>
      <c r="D149" s="123">
        <v>7.7407883999999996</v>
      </c>
      <c r="E149" s="123">
        <v>0</v>
      </c>
      <c r="F149" s="123">
        <v>7.7407883999999996</v>
      </c>
      <c r="G149" s="123">
        <v>0</v>
      </c>
      <c r="H149" s="123">
        <v>217.94538011</v>
      </c>
      <c r="I149" s="123">
        <v>0</v>
      </c>
      <c r="J149" s="123">
        <v>16.085703200000001</v>
      </c>
      <c r="K149" s="123">
        <v>201.85967690999999</v>
      </c>
      <c r="L149" s="123">
        <v>15829.89645984</v>
      </c>
      <c r="M149" s="123">
        <v>2535.2478922599998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5">
        <v>44774</v>
      </c>
      <c r="B150" s="123">
        <v>16090.65895379</v>
      </c>
      <c r="C150" s="123">
        <v>226.73730509000001</v>
      </c>
      <c r="D150" s="123">
        <v>7.8174156899999998</v>
      </c>
      <c r="E150" s="123">
        <v>0</v>
      </c>
      <c r="F150" s="123">
        <v>7.8174156899999998</v>
      </c>
      <c r="G150" s="123">
        <v>0</v>
      </c>
      <c r="H150" s="123">
        <v>218.91988939999999</v>
      </c>
      <c r="I150" s="123">
        <v>0</v>
      </c>
      <c r="J150" s="123">
        <v>16.015462939999999</v>
      </c>
      <c r="K150" s="123">
        <v>202.90442646</v>
      </c>
      <c r="L150" s="123">
        <v>15863.921648699999</v>
      </c>
      <c r="M150" s="123">
        <v>3069.9724383299999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5">
        <v>44805</v>
      </c>
      <c r="B151" s="123">
        <v>15981.666893760001</v>
      </c>
      <c r="C151" s="123">
        <v>222.26391239</v>
      </c>
      <c r="D151" s="123">
        <v>7.8957472900000001</v>
      </c>
      <c r="E151" s="123">
        <v>0</v>
      </c>
      <c r="F151" s="123">
        <v>7.8957472900000001</v>
      </c>
      <c r="G151" s="123">
        <v>0</v>
      </c>
      <c r="H151" s="123">
        <v>214.3681651</v>
      </c>
      <c r="I151" s="123">
        <v>0</v>
      </c>
      <c r="J151" s="123">
        <v>15.61272497</v>
      </c>
      <c r="K151" s="123">
        <v>198.75544013000001</v>
      </c>
      <c r="L151" s="123">
        <v>15759.40298137</v>
      </c>
      <c r="M151" s="123">
        <v>3021.3976440299998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5">
        <v>44835</v>
      </c>
      <c r="B152" s="123">
        <v>15899.527066140001</v>
      </c>
      <c r="C152" s="123">
        <v>228.08478753</v>
      </c>
      <c r="D152" s="123">
        <v>15.43212226</v>
      </c>
      <c r="E152" s="123">
        <v>0</v>
      </c>
      <c r="F152" s="123">
        <v>15.43212226</v>
      </c>
      <c r="G152" s="123">
        <v>0</v>
      </c>
      <c r="H152" s="123">
        <v>212.65266527</v>
      </c>
      <c r="I152" s="123">
        <v>0</v>
      </c>
      <c r="J152" s="123">
        <v>15.465002569999999</v>
      </c>
      <c r="K152" s="123">
        <v>197.1876627</v>
      </c>
      <c r="L152" s="123">
        <v>15671.44227861</v>
      </c>
      <c r="M152" s="123">
        <v>1895.53618622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5">
        <v>44866</v>
      </c>
      <c r="B153" s="123">
        <v>15210.3023619</v>
      </c>
      <c r="C153" s="123">
        <v>227.22812336000001</v>
      </c>
      <c r="D153" s="123">
        <v>15.531932279999999</v>
      </c>
      <c r="E153" s="123">
        <v>0</v>
      </c>
      <c r="F153" s="123">
        <v>15.531932279999999</v>
      </c>
      <c r="G153" s="123">
        <v>0</v>
      </c>
      <c r="H153" s="123">
        <v>211.69619108000001</v>
      </c>
      <c r="I153" s="123">
        <v>0</v>
      </c>
      <c r="J153" s="123">
        <v>15.459473259999999</v>
      </c>
      <c r="K153" s="123">
        <v>196.23671782</v>
      </c>
      <c r="L153" s="123">
        <v>14983.074238540001</v>
      </c>
      <c r="M153" s="123">
        <v>2101.23199221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5">
        <v>44896</v>
      </c>
      <c r="B154" s="123">
        <v>14989.11717643</v>
      </c>
      <c r="C154" s="123">
        <v>227.15033649</v>
      </c>
      <c r="D154" s="123">
        <v>15.59990724</v>
      </c>
      <c r="E154" s="123">
        <v>0</v>
      </c>
      <c r="F154" s="123">
        <v>15.59990724</v>
      </c>
      <c r="G154" s="123">
        <v>0</v>
      </c>
      <c r="H154" s="123">
        <v>211.55042925000001</v>
      </c>
      <c r="I154" s="123">
        <v>0</v>
      </c>
      <c r="J154" s="123">
        <v>15.28183677</v>
      </c>
      <c r="K154" s="123">
        <v>196.26859248</v>
      </c>
      <c r="L154" s="123">
        <v>14761.96683994</v>
      </c>
      <c r="M154" s="123">
        <v>2244.5234303299999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5">
        <v>44927</v>
      </c>
      <c r="B155" s="123">
        <v>14723.219498320001</v>
      </c>
      <c r="C155" s="123">
        <v>226.04315162</v>
      </c>
      <c r="D155" s="123">
        <v>15.58211015</v>
      </c>
      <c r="E155" s="123">
        <v>0</v>
      </c>
      <c r="F155" s="123">
        <v>15.58211015</v>
      </c>
      <c r="G155" s="123">
        <v>0</v>
      </c>
      <c r="H155" s="123">
        <v>210.46104147</v>
      </c>
      <c r="I155" s="123">
        <v>0</v>
      </c>
      <c r="J155" s="123">
        <v>15.041971200000001</v>
      </c>
      <c r="K155" s="123">
        <v>195.41907026999999</v>
      </c>
      <c r="L155" s="123">
        <v>14497.1763467</v>
      </c>
      <c r="M155" s="123">
        <v>2189.5231472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5">
        <v>44958</v>
      </c>
      <c r="B156" s="123">
        <v>14321.29252915</v>
      </c>
      <c r="C156" s="123">
        <v>224.40915949000001</v>
      </c>
      <c r="D156" s="123">
        <v>15.56889333</v>
      </c>
      <c r="E156" s="123">
        <v>0</v>
      </c>
      <c r="F156" s="123">
        <v>15.56889333</v>
      </c>
      <c r="G156" s="123">
        <v>0</v>
      </c>
      <c r="H156" s="123">
        <v>208.84026616</v>
      </c>
      <c r="I156" s="123">
        <v>0</v>
      </c>
      <c r="J156" s="123">
        <v>14.26780872</v>
      </c>
      <c r="K156" s="123">
        <v>194.57245743999999</v>
      </c>
      <c r="L156" s="123">
        <v>14096.88336966</v>
      </c>
      <c r="M156" s="123">
        <v>2067.98993071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5">
        <v>44986</v>
      </c>
      <c r="B157" s="123">
        <v>14235.96104088</v>
      </c>
      <c r="C157" s="123">
        <v>223.63783988</v>
      </c>
      <c r="D157" s="123">
        <v>15.579383809999999</v>
      </c>
      <c r="E157" s="123">
        <v>0</v>
      </c>
      <c r="F157" s="123">
        <v>15.579383809999999</v>
      </c>
      <c r="G157" s="123">
        <v>0</v>
      </c>
      <c r="H157" s="123">
        <v>208.05845607000001</v>
      </c>
      <c r="I157" s="123">
        <v>0</v>
      </c>
      <c r="J157" s="123">
        <v>14.379354169999999</v>
      </c>
      <c r="K157" s="123">
        <v>193.67910190000001</v>
      </c>
      <c r="L157" s="123">
        <v>14012.323200999999</v>
      </c>
      <c r="M157" s="123">
        <v>2129.6303617600001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5">
        <v>45017</v>
      </c>
      <c r="B158" s="123">
        <v>13966.616820830001</v>
      </c>
      <c r="C158" s="123">
        <v>222.19340471999999</v>
      </c>
      <c r="D158" s="123">
        <v>15.584880719999999</v>
      </c>
      <c r="E158" s="123">
        <v>0</v>
      </c>
      <c r="F158" s="123">
        <v>15.584880719999999</v>
      </c>
      <c r="G158" s="123">
        <v>0</v>
      </c>
      <c r="H158" s="123">
        <v>206.60852399999999</v>
      </c>
      <c r="I158" s="123">
        <v>0</v>
      </c>
      <c r="J158" s="123">
        <v>13.694582029999999</v>
      </c>
      <c r="K158" s="123">
        <v>192.91394197</v>
      </c>
      <c r="L158" s="123">
        <v>13744.423416109999</v>
      </c>
      <c r="M158" s="123">
        <v>1958.8791095900001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5">
        <v>45047</v>
      </c>
      <c r="B159" s="123">
        <v>12972.75205544</v>
      </c>
      <c r="C159" s="123">
        <v>216.77322114</v>
      </c>
      <c r="D159" s="123">
        <v>15.593655529999999</v>
      </c>
      <c r="E159" s="123">
        <v>0</v>
      </c>
      <c r="F159" s="123">
        <v>15.593655529999999</v>
      </c>
      <c r="G159" s="123">
        <v>0</v>
      </c>
      <c r="H159" s="123">
        <v>201.17956561</v>
      </c>
      <c r="I159" s="123">
        <v>0</v>
      </c>
      <c r="J159" s="123">
        <v>13.00681393</v>
      </c>
      <c r="K159" s="123">
        <v>188.17275168</v>
      </c>
      <c r="L159" s="123">
        <v>12755.9788343</v>
      </c>
      <c r="M159" s="123">
        <v>1939.3389448200001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5">
        <v>45078</v>
      </c>
      <c r="B160" s="123">
        <v>12870.511702960001</v>
      </c>
      <c r="C160" s="123">
        <v>213.90156906999999</v>
      </c>
      <c r="D160" s="123">
        <v>15.58636828</v>
      </c>
      <c r="E160" s="123">
        <v>0</v>
      </c>
      <c r="F160" s="123">
        <v>15.58636828</v>
      </c>
      <c r="G160" s="123">
        <v>0</v>
      </c>
      <c r="H160" s="123">
        <v>198.31520079000001</v>
      </c>
      <c r="I160" s="123">
        <v>0</v>
      </c>
      <c r="J160" s="123">
        <v>12.75062479</v>
      </c>
      <c r="K160" s="123">
        <v>185.56457599999999</v>
      </c>
      <c r="L160" s="123">
        <v>12656.610133890001</v>
      </c>
      <c r="M160" s="123">
        <v>1863.6713099000001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5">
        <v>45108</v>
      </c>
      <c r="B161" s="123">
        <v>12542.68601406</v>
      </c>
      <c r="C161" s="123">
        <v>212.92989093</v>
      </c>
      <c r="D161" s="123">
        <v>15.600772409999999</v>
      </c>
      <c r="E161" s="123">
        <v>0</v>
      </c>
      <c r="F161" s="123">
        <v>15.600772409999999</v>
      </c>
      <c r="G161" s="123">
        <v>0</v>
      </c>
      <c r="H161" s="123">
        <v>197.32911852000001</v>
      </c>
      <c r="I161" s="123">
        <v>0</v>
      </c>
      <c r="J161" s="123">
        <v>5.4997185100000001</v>
      </c>
      <c r="K161" s="123">
        <v>191.82940001</v>
      </c>
      <c r="L161" s="123">
        <v>12329.756123130001</v>
      </c>
      <c r="M161" s="123">
        <v>1740.2667610399999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5">
        <v>45139</v>
      </c>
      <c r="B162" s="123">
        <v>12776.55444274</v>
      </c>
      <c r="C162" s="123">
        <v>211.49743451000001</v>
      </c>
      <c r="D162" s="123">
        <v>15.6048673</v>
      </c>
      <c r="E162" s="123">
        <v>0</v>
      </c>
      <c r="F162" s="123">
        <v>15.6048673</v>
      </c>
      <c r="G162" s="123">
        <v>0</v>
      </c>
      <c r="H162" s="123">
        <v>195.89256721000001</v>
      </c>
      <c r="I162" s="123">
        <v>0</v>
      </c>
      <c r="J162" s="123">
        <v>5.4997185100000001</v>
      </c>
      <c r="K162" s="123">
        <v>190.3928487</v>
      </c>
      <c r="L162" s="123">
        <v>12565.05700823</v>
      </c>
      <c r="M162" s="123">
        <v>1670.1740788699999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5">
        <v>45170</v>
      </c>
      <c r="B163" s="123">
        <v>12679.437820650001</v>
      </c>
      <c r="C163" s="123">
        <v>210.17479302000001</v>
      </c>
      <c r="D163" s="123">
        <v>15.60394587</v>
      </c>
      <c r="E163" s="123">
        <v>0</v>
      </c>
      <c r="F163" s="123">
        <v>15.60394587</v>
      </c>
      <c r="G163" s="123">
        <v>0</v>
      </c>
      <c r="H163" s="123">
        <v>194.57084714999999</v>
      </c>
      <c r="I163" s="123">
        <v>0</v>
      </c>
      <c r="J163" s="123">
        <v>5.4992676200000004</v>
      </c>
      <c r="K163" s="123">
        <v>189.07157953000001</v>
      </c>
      <c r="L163" s="123">
        <v>12469.263027630001</v>
      </c>
      <c r="M163" s="123">
        <v>1340.80251836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5">
        <v>45200</v>
      </c>
      <c r="B164" s="123">
        <v>12860.79299523</v>
      </c>
      <c r="C164" s="123">
        <v>207.05899787999999</v>
      </c>
      <c r="D164" s="123">
        <v>15.616357170000001</v>
      </c>
      <c r="E164" s="123">
        <v>0</v>
      </c>
      <c r="F164" s="123">
        <v>15.616357170000001</v>
      </c>
      <c r="G164" s="123">
        <v>0</v>
      </c>
      <c r="H164" s="123">
        <v>191.44264071000001</v>
      </c>
      <c r="I164" s="123">
        <v>0</v>
      </c>
      <c r="J164" s="123">
        <v>5.4696819200000002</v>
      </c>
      <c r="K164" s="123">
        <v>185.97295879000001</v>
      </c>
      <c r="L164" s="123">
        <v>12653.73399735</v>
      </c>
      <c r="M164" s="123">
        <v>1370.9680192999999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5">
        <v>45231</v>
      </c>
      <c r="B165" s="123">
        <v>12836.196428069999</v>
      </c>
      <c r="C165" s="123">
        <v>205.51696013</v>
      </c>
      <c r="D165" s="123">
        <v>15.612123909999999</v>
      </c>
      <c r="E165" s="123">
        <v>0</v>
      </c>
      <c r="F165" s="123">
        <v>15.612123909999999</v>
      </c>
      <c r="G165" s="123">
        <v>0</v>
      </c>
      <c r="H165" s="123">
        <v>189.90483621999999</v>
      </c>
      <c r="I165" s="123">
        <v>0</v>
      </c>
      <c r="J165" s="123">
        <v>5.4701836899999998</v>
      </c>
      <c r="K165" s="123">
        <v>184.43465252999999</v>
      </c>
      <c r="L165" s="123">
        <v>12630.679467940001</v>
      </c>
      <c r="M165" s="123">
        <v>1103.31346188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5">
        <v>45261</v>
      </c>
      <c r="B166" s="123">
        <v>13105.207209689999</v>
      </c>
      <c r="C166" s="123">
        <v>231.34650295</v>
      </c>
      <c r="D166" s="123">
        <v>35.591247119999998</v>
      </c>
      <c r="E166" s="123">
        <v>0</v>
      </c>
      <c r="F166" s="123">
        <v>35.591247119999998</v>
      </c>
      <c r="G166" s="123">
        <v>0</v>
      </c>
      <c r="H166" s="123">
        <v>195.75525583000001</v>
      </c>
      <c r="I166" s="123">
        <v>0</v>
      </c>
      <c r="J166" s="123">
        <v>0</v>
      </c>
      <c r="K166" s="123">
        <v>195.75525583000001</v>
      </c>
      <c r="L166" s="123">
        <v>12873.860706740001</v>
      </c>
      <c r="M166" s="123">
        <v>1221.1241996599999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5">
        <v>45292</v>
      </c>
      <c r="B167" s="123">
        <v>13010.489493139999</v>
      </c>
      <c r="C167" s="123">
        <v>227.19309874000001</v>
      </c>
      <c r="D167" s="123">
        <v>35.994977089999999</v>
      </c>
      <c r="E167" s="123">
        <v>0</v>
      </c>
      <c r="F167" s="123">
        <v>35.994977089999999</v>
      </c>
      <c r="G167" s="123">
        <v>0</v>
      </c>
      <c r="H167" s="123">
        <v>191.19812164999999</v>
      </c>
      <c r="I167" s="123">
        <v>0</v>
      </c>
      <c r="J167" s="123">
        <v>0</v>
      </c>
      <c r="K167" s="123">
        <v>191.19812164999999</v>
      </c>
      <c r="L167" s="123">
        <v>12783.2963944</v>
      </c>
      <c r="M167" s="123">
        <v>1064.7021130200001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5">
        <v>45323</v>
      </c>
      <c r="B168" s="123">
        <v>13108.09508816</v>
      </c>
      <c r="C168" s="123">
        <v>222.96100501000001</v>
      </c>
      <c r="D168" s="123">
        <v>51.080351819999997</v>
      </c>
      <c r="E168" s="123">
        <v>0</v>
      </c>
      <c r="F168" s="123">
        <v>51.080351819999997</v>
      </c>
      <c r="G168" s="123">
        <v>0</v>
      </c>
      <c r="H168" s="123">
        <v>171.88065319</v>
      </c>
      <c r="I168" s="123">
        <v>0</v>
      </c>
      <c r="J168" s="123">
        <v>0</v>
      </c>
      <c r="K168" s="123">
        <v>171.88065319</v>
      </c>
      <c r="L168" s="123">
        <v>12885.13408315</v>
      </c>
      <c r="M168" s="123">
        <v>1123.80046036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5">
        <v>45352</v>
      </c>
      <c r="B169" s="123">
        <v>13183.047144579999</v>
      </c>
      <c r="C169" s="123">
        <v>226.32230661</v>
      </c>
      <c r="D169" s="123">
        <v>52.262954049999998</v>
      </c>
      <c r="E169" s="123">
        <v>0</v>
      </c>
      <c r="F169" s="123">
        <v>52.262954049999998</v>
      </c>
      <c r="G169" s="123">
        <v>0</v>
      </c>
      <c r="H169" s="123">
        <v>174.05935256000001</v>
      </c>
      <c r="I169" s="123">
        <v>0</v>
      </c>
      <c r="J169" s="123">
        <v>0</v>
      </c>
      <c r="K169" s="123">
        <v>174.05935256000001</v>
      </c>
      <c r="L169" s="123">
        <v>12956.724837969999</v>
      </c>
      <c r="M169" s="123">
        <v>1159.28742111</v>
      </c>
      <c r="N169" s="123"/>
      <c r="O169" s="123"/>
      <c r="P169" s="123"/>
      <c r="Q169" s="123"/>
      <c r="R169" s="123"/>
      <c r="S169" s="123"/>
      <c r="T169" s="123"/>
    </row>
    <row r="170" spans="1:20" hidden="1" outlineLevel="1">
      <c r="A170" s="15">
        <v>45383</v>
      </c>
      <c r="B170" s="123">
        <v>13208.47050456</v>
      </c>
      <c r="C170" s="123">
        <v>227.46705223999999</v>
      </c>
      <c r="D170" s="123">
        <v>52.9050899</v>
      </c>
      <c r="E170" s="123">
        <v>0</v>
      </c>
      <c r="F170" s="123">
        <v>52.9050899</v>
      </c>
      <c r="G170" s="123">
        <v>0</v>
      </c>
      <c r="H170" s="123">
        <v>174.56196234000001</v>
      </c>
      <c r="I170" s="123">
        <v>0</v>
      </c>
      <c r="J170" s="123">
        <v>0</v>
      </c>
      <c r="K170" s="123">
        <v>174.56196234000001</v>
      </c>
      <c r="L170" s="123">
        <v>12981.003452319999</v>
      </c>
      <c r="M170" s="123">
        <v>1209.73040337</v>
      </c>
      <c r="N170" s="123"/>
      <c r="O170" s="123"/>
      <c r="P170" s="123"/>
      <c r="Q170" s="123"/>
      <c r="R170" s="123"/>
      <c r="S170" s="123"/>
      <c r="T170" s="123"/>
    </row>
    <row r="171" spans="1:20" hidden="1" outlineLevel="1">
      <c r="A171" s="15">
        <v>45413</v>
      </c>
      <c r="B171" s="123">
        <v>12875.68776413</v>
      </c>
      <c r="C171" s="123">
        <v>219.06454986</v>
      </c>
      <c r="D171" s="123">
        <v>53.53178175</v>
      </c>
      <c r="E171" s="123">
        <v>0</v>
      </c>
      <c r="F171" s="123">
        <v>53.53178175</v>
      </c>
      <c r="G171" s="123">
        <v>0</v>
      </c>
      <c r="H171" s="123">
        <v>165.53276811000001</v>
      </c>
      <c r="I171" s="123">
        <v>0</v>
      </c>
      <c r="J171" s="123">
        <v>0</v>
      </c>
      <c r="K171" s="123">
        <v>165.53276811000001</v>
      </c>
      <c r="L171" s="123">
        <v>12656.623214269999</v>
      </c>
      <c r="M171" s="123">
        <v>3373.5055132100001</v>
      </c>
      <c r="N171" s="123"/>
      <c r="O171" s="123"/>
      <c r="P171" s="123"/>
      <c r="Q171" s="123"/>
      <c r="R171" s="123"/>
      <c r="S171" s="123"/>
      <c r="T171" s="123"/>
    </row>
    <row r="172" spans="1:20" hidden="1" outlineLevel="1">
      <c r="A172" s="15">
        <v>45444</v>
      </c>
      <c r="B172" s="123">
        <v>13296.352351310001</v>
      </c>
      <c r="C172" s="123">
        <v>215.14973168</v>
      </c>
      <c r="D172" s="123">
        <v>53.772334030000003</v>
      </c>
      <c r="E172" s="123">
        <v>0</v>
      </c>
      <c r="F172" s="123">
        <v>53.772334030000003</v>
      </c>
      <c r="G172" s="123">
        <v>0</v>
      </c>
      <c r="H172" s="123">
        <v>161.37739765000001</v>
      </c>
      <c r="I172" s="123">
        <v>0</v>
      </c>
      <c r="J172" s="123">
        <v>0</v>
      </c>
      <c r="K172" s="123">
        <v>161.37739765000001</v>
      </c>
      <c r="L172" s="123">
        <v>13081.202619629999</v>
      </c>
      <c r="M172" s="123">
        <v>3388.7388079299999</v>
      </c>
      <c r="N172" s="123"/>
      <c r="O172" s="123"/>
      <c r="P172" s="123"/>
      <c r="Q172" s="123"/>
      <c r="R172" s="123"/>
      <c r="S172" s="123"/>
      <c r="T172" s="123"/>
    </row>
    <row r="173" spans="1:20" hidden="1" outlineLevel="1">
      <c r="A173" s="15">
        <v>45474</v>
      </c>
      <c r="B173" s="123">
        <v>13146.71605241</v>
      </c>
      <c r="C173" s="123">
        <v>214.72355888999999</v>
      </c>
      <c r="D173" s="123">
        <v>55.507385999999997</v>
      </c>
      <c r="E173" s="123">
        <v>0</v>
      </c>
      <c r="F173" s="123">
        <v>53.691192690000001</v>
      </c>
      <c r="G173" s="123">
        <v>1.8161933100000001</v>
      </c>
      <c r="H173" s="123">
        <v>159.21617289</v>
      </c>
      <c r="I173" s="123">
        <v>0</v>
      </c>
      <c r="J173" s="123">
        <v>0</v>
      </c>
      <c r="K173" s="123">
        <v>159.21617289</v>
      </c>
      <c r="L173" s="123">
        <v>12931.99249352</v>
      </c>
      <c r="M173" s="123">
        <v>3606.75542154</v>
      </c>
      <c r="N173" s="123"/>
      <c r="O173" s="123"/>
      <c r="P173" s="123"/>
      <c r="Q173" s="123"/>
      <c r="R173" s="123"/>
      <c r="S173" s="123"/>
      <c r="T173" s="123"/>
    </row>
    <row r="174" spans="1:20" hidden="1" outlineLevel="1">
      <c r="A174" s="15">
        <v>45505</v>
      </c>
      <c r="B174" s="123">
        <v>13081.80822884</v>
      </c>
      <c r="C174" s="123">
        <v>213.09739662000001</v>
      </c>
      <c r="D174" s="123">
        <v>57.522126010000001</v>
      </c>
      <c r="E174" s="123">
        <v>0</v>
      </c>
      <c r="F174" s="123">
        <v>53.897507070000003</v>
      </c>
      <c r="G174" s="123">
        <v>3.62461894</v>
      </c>
      <c r="H174" s="123">
        <v>155.57527060999999</v>
      </c>
      <c r="I174" s="123">
        <v>0</v>
      </c>
      <c r="J174" s="123">
        <v>0</v>
      </c>
      <c r="K174" s="123">
        <v>155.57527060999999</v>
      </c>
      <c r="L174" s="123">
        <v>12868.71083222</v>
      </c>
      <c r="M174" s="123">
        <v>3482.4510166199998</v>
      </c>
      <c r="N174" s="123"/>
      <c r="O174" s="123"/>
      <c r="P174" s="123"/>
      <c r="Q174" s="123"/>
      <c r="R174" s="123"/>
      <c r="S174" s="123"/>
      <c r="T174" s="123"/>
    </row>
    <row r="175" spans="1:20" hidden="1" outlineLevel="1">
      <c r="A175" s="15">
        <v>45536</v>
      </c>
      <c r="B175" s="123">
        <v>13341.031172450001</v>
      </c>
      <c r="C175" s="123">
        <v>211.31068182000001</v>
      </c>
      <c r="D175" s="123">
        <v>60.951763249999999</v>
      </c>
      <c r="E175" s="123">
        <v>0</v>
      </c>
      <c r="F175" s="123">
        <v>53.475057079999999</v>
      </c>
      <c r="G175" s="123">
        <v>7.4767061699999999</v>
      </c>
      <c r="H175" s="123">
        <v>150.35891856999999</v>
      </c>
      <c r="I175" s="123">
        <v>0</v>
      </c>
      <c r="J175" s="123">
        <v>0</v>
      </c>
      <c r="K175" s="123">
        <v>150.35891856999999</v>
      </c>
      <c r="L175" s="123">
        <v>13129.720490629999</v>
      </c>
      <c r="M175" s="123">
        <v>3491.8196224200001</v>
      </c>
      <c r="N175" s="123"/>
      <c r="O175" s="123"/>
      <c r="P175" s="123"/>
      <c r="Q175" s="123"/>
      <c r="R175" s="123"/>
      <c r="S175" s="123"/>
      <c r="T175" s="123"/>
    </row>
    <row r="176" spans="1:20" hidden="1" outlineLevel="1">
      <c r="A176" s="15">
        <v>45566</v>
      </c>
      <c r="B176" s="123">
        <v>13464.67547604</v>
      </c>
      <c r="C176" s="123">
        <v>205.28160358</v>
      </c>
      <c r="D176" s="123">
        <v>61.762489909999999</v>
      </c>
      <c r="E176" s="123">
        <v>0</v>
      </c>
      <c r="F176" s="123">
        <v>52.844661559999999</v>
      </c>
      <c r="G176" s="123">
        <v>8.9178283500000006</v>
      </c>
      <c r="H176" s="123">
        <v>143.51911367</v>
      </c>
      <c r="I176" s="123">
        <v>0</v>
      </c>
      <c r="J176" s="123">
        <v>0</v>
      </c>
      <c r="K176" s="123">
        <v>143.51911367</v>
      </c>
      <c r="L176" s="123">
        <v>13259.393872459999</v>
      </c>
      <c r="M176" s="123">
        <v>3376.9987827300001</v>
      </c>
      <c r="N176" s="123"/>
      <c r="O176" s="123"/>
      <c r="P176" s="123"/>
      <c r="Q176" s="123"/>
      <c r="R176" s="123"/>
      <c r="S176" s="123"/>
      <c r="T176" s="123"/>
    </row>
    <row r="177" spans="1:20">
      <c r="A177" s="15">
        <v>45597</v>
      </c>
      <c r="B177" s="123">
        <v>13915.66025379</v>
      </c>
      <c r="C177" s="123">
        <v>204.73657194</v>
      </c>
      <c r="D177" s="123">
        <v>66.772272959999995</v>
      </c>
      <c r="E177" s="123">
        <v>0</v>
      </c>
      <c r="F177" s="123">
        <v>57.730234899999999</v>
      </c>
      <c r="G177" s="123">
        <v>9.0420380599999994</v>
      </c>
      <c r="H177" s="123">
        <v>137.96429898</v>
      </c>
      <c r="I177" s="123">
        <v>0</v>
      </c>
      <c r="J177" s="123">
        <v>0</v>
      </c>
      <c r="K177" s="123">
        <v>137.96429898</v>
      </c>
      <c r="L177" s="123">
        <v>13710.923681849999</v>
      </c>
      <c r="M177" s="123">
        <v>3347.6812101599999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5">
        <v>45627</v>
      </c>
      <c r="B178" s="123">
        <v>13293.79187843</v>
      </c>
      <c r="C178" s="123">
        <v>205.17496582999999</v>
      </c>
      <c r="D178" s="123">
        <v>71.380642640000005</v>
      </c>
      <c r="E178" s="123">
        <v>0</v>
      </c>
      <c r="F178" s="123">
        <v>62.20660273</v>
      </c>
      <c r="G178" s="123">
        <v>9.1740399099999994</v>
      </c>
      <c r="H178" s="123">
        <v>133.79432319</v>
      </c>
      <c r="I178" s="123">
        <v>0</v>
      </c>
      <c r="J178" s="123">
        <v>0</v>
      </c>
      <c r="K178" s="123">
        <v>133.79432319</v>
      </c>
      <c r="L178" s="123">
        <v>13088.6169126</v>
      </c>
      <c r="M178" s="123">
        <v>3320.8840214699999</v>
      </c>
      <c r="N178" s="123"/>
      <c r="O178" s="123"/>
      <c r="P178" s="123"/>
      <c r="Q178" s="123"/>
      <c r="R178" s="123"/>
      <c r="S178" s="123"/>
      <c r="T178" s="123"/>
    </row>
    <row r="179" spans="1:20">
      <c r="A179" s="15">
        <v>45658</v>
      </c>
      <c r="B179" s="123">
        <v>13139.203520630001</v>
      </c>
      <c r="C179" s="123">
        <v>196.94393621</v>
      </c>
      <c r="D179" s="123">
        <v>70.450967520000006</v>
      </c>
      <c r="E179" s="123">
        <v>0</v>
      </c>
      <c r="F179" s="123">
        <v>61.453320660000003</v>
      </c>
      <c r="G179" s="123">
        <v>8.9976468599999997</v>
      </c>
      <c r="H179" s="123">
        <v>126.49296869</v>
      </c>
      <c r="I179" s="123">
        <v>0</v>
      </c>
      <c r="J179" s="123">
        <v>0</v>
      </c>
      <c r="K179" s="123">
        <v>126.49296869</v>
      </c>
      <c r="L179" s="123">
        <v>12942.25958442</v>
      </c>
      <c r="M179" s="123">
        <v>3272.2006793800001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5">
        <v>45689</v>
      </c>
      <c r="B180" s="123">
        <v>13383.307512449999</v>
      </c>
      <c r="C180" s="123">
        <v>193.02617222000001</v>
      </c>
      <c r="D180" s="123">
        <v>72.161758399999997</v>
      </c>
      <c r="E180" s="123">
        <v>0</v>
      </c>
      <c r="F180" s="123">
        <v>61.761900709999999</v>
      </c>
      <c r="G180" s="123">
        <v>10.399857689999999</v>
      </c>
      <c r="H180" s="123">
        <v>120.86441382</v>
      </c>
      <c r="I180" s="123">
        <v>0</v>
      </c>
      <c r="J180" s="123">
        <v>0</v>
      </c>
      <c r="K180" s="123">
        <v>120.86441382</v>
      </c>
      <c r="L180" s="123">
        <v>13190.28134023</v>
      </c>
      <c r="M180" s="123">
        <v>3283.9427139700001</v>
      </c>
      <c r="N180" s="123"/>
      <c r="O180" s="123"/>
      <c r="P180" s="123"/>
      <c r="Q180" s="123"/>
      <c r="R180" s="123"/>
      <c r="S180" s="123"/>
      <c r="T180" s="123"/>
    </row>
    <row r="181" spans="1:20">
      <c r="A181" s="15">
        <v>45717</v>
      </c>
      <c r="B181" s="123">
        <v>13355.154632039999</v>
      </c>
      <c r="C181" s="123">
        <v>180.78090498</v>
      </c>
      <c r="D181" s="123">
        <v>71.260097110000004</v>
      </c>
      <c r="E181" s="123">
        <v>0</v>
      </c>
      <c r="F181" s="123">
        <v>60.79092979</v>
      </c>
      <c r="G181" s="123">
        <v>10.46916732</v>
      </c>
      <c r="H181" s="123">
        <v>109.52080787</v>
      </c>
      <c r="I181" s="123">
        <v>0</v>
      </c>
      <c r="J181" s="123">
        <v>0</v>
      </c>
      <c r="K181" s="123">
        <v>109.52080787</v>
      </c>
      <c r="L181" s="123">
        <v>13174.37372706</v>
      </c>
      <c r="M181" s="123">
        <v>3580.54827209</v>
      </c>
      <c r="N181" s="123"/>
      <c r="O181" s="123"/>
      <c r="P181" s="123"/>
      <c r="Q181" s="123"/>
      <c r="R181" s="123"/>
      <c r="S181" s="123"/>
      <c r="T181" s="123"/>
    </row>
    <row r="182" spans="1:20">
      <c r="A182" s="15">
        <v>45748</v>
      </c>
      <c r="B182" s="123">
        <v>13595.02294836</v>
      </c>
      <c r="C182" s="123">
        <v>172.47040453</v>
      </c>
      <c r="D182" s="123">
        <v>69.694256580000001</v>
      </c>
      <c r="E182" s="123">
        <v>0</v>
      </c>
      <c r="F182" s="123">
        <v>59.34849174</v>
      </c>
      <c r="G182" s="123">
        <v>10.345764839999999</v>
      </c>
      <c r="H182" s="123">
        <v>102.77614795</v>
      </c>
      <c r="I182" s="123">
        <v>0</v>
      </c>
      <c r="J182" s="123">
        <v>0</v>
      </c>
      <c r="K182" s="123">
        <v>102.77614795</v>
      </c>
      <c r="L182" s="123">
        <v>13422.552543829999</v>
      </c>
      <c r="M182" s="123">
        <v>3857.8317781999999</v>
      </c>
      <c r="N182" s="123"/>
      <c r="O182" s="123"/>
      <c r="P182" s="123"/>
      <c r="Q182" s="123"/>
      <c r="R182" s="123"/>
      <c r="S182" s="123"/>
      <c r="T182" s="123"/>
    </row>
    <row r="183" spans="1:20">
      <c r="A183" s="15">
        <v>45778</v>
      </c>
      <c r="B183" s="123">
        <v>13634.276229790001</v>
      </c>
      <c r="C183" s="123">
        <v>168.17962352999999</v>
      </c>
      <c r="D183" s="123">
        <v>69.675490389999993</v>
      </c>
      <c r="E183" s="123">
        <v>0</v>
      </c>
      <c r="F183" s="123">
        <v>59.206760119999998</v>
      </c>
      <c r="G183" s="123">
        <v>10.46873027</v>
      </c>
      <c r="H183" s="123">
        <v>98.504133139999993</v>
      </c>
      <c r="I183" s="123">
        <v>0</v>
      </c>
      <c r="J183" s="123">
        <v>0</v>
      </c>
      <c r="K183" s="123">
        <v>98.504133139999993</v>
      </c>
      <c r="L183" s="123">
        <v>13466.09660626</v>
      </c>
      <c r="M183" s="123">
        <v>3854.2752211299999</v>
      </c>
      <c r="N183" s="123"/>
      <c r="O183" s="123"/>
      <c r="P183" s="123"/>
      <c r="Q183" s="123"/>
      <c r="R183" s="123"/>
      <c r="S183" s="123"/>
      <c r="T183" s="123"/>
    </row>
    <row r="184" spans="1:20">
      <c r="A184" s="15">
        <v>45809</v>
      </c>
      <c r="B184" s="123">
        <v>13715.507994760001</v>
      </c>
      <c r="C184" s="123">
        <v>157.44542744</v>
      </c>
      <c r="D184" s="123">
        <v>67.02651419</v>
      </c>
      <c r="E184" s="123">
        <v>0</v>
      </c>
      <c r="F184" s="123">
        <v>57.511944509999999</v>
      </c>
      <c r="G184" s="123">
        <v>9.5145696799999993</v>
      </c>
      <c r="H184" s="123">
        <v>90.418913250000003</v>
      </c>
      <c r="I184" s="123">
        <v>0</v>
      </c>
      <c r="J184" s="123">
        <v>0</v>
      </c>
      <c r="K184" s="123">
        <v>90.418913250000003</v>
      </c>
      <c r="L184" s="123">
        <v>13558.062567319999</v>
      </c>
      <c r="M184" s="123">
        <v>3921.6054352400001</v>
      </c>
      <c r="N184" s="123"/>
      <c r="O184" s="123"/>
      <c r="P184" s="123"/>
      <c r="Q184" s="123"/>
      <c r="R184" s="123"/>
      <c r="S184" s="123"/>
      <c r="T184" s="123"/>
    </row>
    <row r="185" spans="1:20">
      <c r="A185" s="15">
        <v>45839</v>
      </c>
      <c r="B185" s="123">
        <v>13585.98167721</v>
      </c>
      <c r="C185" s="123">
        <v>148.65315011000001</v>
      </c>
      <c r="D185" s="123">
        <v>64.544823030000003</v>
      </c>
      <c r="E185" s="123">
        <v>0</v>
      </c>
      <c r="F185" s="123">
        <v>55.020034440000003</v>
      </c>
      <c r="G185" s="123">
        <v>9.52478859</v>
      </c>
      <c r="H185" s="123">
        <v>84.108327079999995</v>
      </c>
      <c r="I185" s="123">
        <v>0</v>
      </c>
      <c r="J185" s="123">
        <v>0</v>
      </c>
      <c r="K185" s="123">
        <v>84.108327079999995</v>
      </c>
      <c r="L185" s="123">
        <v>13437.3285271</v>
      </c>
      <c r="M185" s="123">
        <v>3841.4933382999998</v>
      </c>
      <c r="N185" s="123"/>
      <c r="O185" s="123"/>
      <c r="P185" s="123"/>
      <c r="Q185" s="123"/>
      <c r="R185" s="123"/>
      <c r="S185" s="123"/>
      <c r="T185" s="123"/>
    </row>
    <row r="186" spans="1:20">
      <c r="A186" s="15">
        <v>45870</v>
      </c>
      <c r="B186" s="123">
        <v>13388.565959179999</v>
      </c>
      <c r="C186" s="123">
        <v>135.86566364000001</v>
      </c>
      <c r="D186" s="123">
        <v>62.901344219999999</v>
      </c>
      <c r="E186" s="123">
        <v>0</v>
      </c>
      <c r="F186" s="123">
        <v>53.872471160000003</v>
      </c>
      <c r="G186" s="123">
        <v>9.0288730600000005</v>
      </c>
      <c r="H186" s="123">
        <v>72.964319419999995</v>
      </c>
      <c r="I186" s="123">
        <v>0</v>
      </c>
      <c r="J186" s="123">
        <v>0</v>
      </c>
      <c r="K186" s="123">
        <v>72.964319419999995</v>
      </c>
      <c r="L186" s="123">
        <v>13252.70029554</v>
      </c>
      <c r="M186" s="123">
        <v>3727.6627918899999</v>
      </c>
      <c r="N186" s="123"/>
      <c r="O186" s="123"/>
      <c r="P186" s="123"/>
      <c r="Q186" s="123"/>
      <c r="R186" s="123"/>
      <c r="S186" s="123"/>
      <c r="T186" s="123"/>
    </row>
    <row r="187" spans="1:20">
      <c r="A187" s="15">
        <v>45901</v>
      </c>
      <c r="B187" s="123">
        <v>13961.16016078</v>
      </c>
      <c r="C187" s="123">
        <v>125.29296004</v>
      </c>
      <c r="D187" s="123">
        <v>62.36862893</v>
      </c>
      <c r="E187" s="123">
        <v>0</v>
      </c>
      <c r="F187" s="123">
        <v>53.225857169999998</v>
      </c>
      <c r="G187" s="123">
        <v>9.1427717600000005</v>
      </c>
      <c r="H187" s="123">
        <v>62.924331109999997</v>
      </c>
      <c r="I187" s="123">
        <v>0</v>
      </c>
      <c r="J187" s="123">
        <v>0</v>
      </c>
      <c r="K187" s="123">
        <v>62.924331109999997</v>
      </c>
      <c r="L187" s="123">
        <v>13835.86720074</v>
      </c>
      <c r="M187" s="123">
        <v>3944.8751911300001</v>
      </c>
      <c r="N187" s="123"/>
      <c r="O187" s="123"/>
      <c r="P187" s="123"/>
      <c r="Q187" s="123"/>
      <c r="R187" s="123"/>
      <c r="S187" s="123"/>
      <c r="T187" s="123"/>
    </row>
    <row r="188" spans="1:20">
      <c r="A188" s="15">
        <v>45931</v>
      </c>
      <c r="B188" s="123">
        <v>14449.17542487</v>
      </c>
      <c r="C188" s="123">
        <v>120.48305802</v>
      </c>
      <c r="D188" s="123">
        <v>61.543730160000003</v>
      </c>
      <c r="E188" s="123">
        <v>0</v>
      </c>
      <c r="F188" s="123">
        <v>52.47064889</v>
      </c>
      <c r="G188" s="123">
        <v>9.0730812699999994</v>
      </c>
      <c r="H188" s="123">
        <v>58.939327859999999</v>
      </c>
      <c r="I188" s="123">
        <v>0</v>
      </c>
      <c r="J188" s="123">
        <v>0</v>
      </c>
      <c r="K188" s="123">
        <v>58.939327859999999</v>
      </c>
      <c r="L188" s="123">
        <v>14328.69236685</v>
      </c>
      <c r="M188" s="123">
        <v>3933.01891041</v>
      </c>
      <c r="N188" s="123"/>
      <c r="O188" s="123"/>
      <c r="P188" s="123"/>
      <c r="Q188" s="123"/>
      <c r="R188" s="123"/>
      <c r="S188" s="123"/>
      <c r="T188" s="123"/>
    </row>
    <row r="189" spans="1:20">
      <c r="A189" s="15">
        <v>45962</v>
      </c>
      <c r="B189" s="123">
        <v>14817.454935080001</v>
      </c>
      <c r="C189" s="123">
        <v>115.87484163000001</v>
      </c>
      <c r="D189" s="123">
        <v>60.776079699999997</v>
      </c>
      <c r="E189" s="123">
        <v>0</v>
      </c>
      <c r="F189" s="123">
        <v>51.585987680000002</v>
      </c>
      <c r="G189" s="123">
        <v>9.1900920199999998</v>
      </c>
      <c r="H189" s="123">
        <v>55.098761930000002</v>
      </c>
      <c r="I189" s="123">
        <v>0</v>
      </c>
      <c r="J189" s="123">
        <v>0</v>
      </c>
      <c r="K189" s="123">
        <v>55.098761930000002</v>
      </c>
      <c r="L189" s="123">
        <v>14701.58009345</v>
      </c>
      <c r="M189" s="123">
        <v>2877.9046825800001</v>
      </c>
      <c r="N189" s="123"/>
      <c r="O189" s="123"/>
      <c r="P189" s="123"/>
      <c r="Q189" s="123"/>
      <c r="R189" s="123"/>
      <c r="S189" s="123"/>
      <c r="T189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31"/>
  </cols>
  <sheetData>
    <row r="1" spans="1:28">
      <c r="A1" s="27" t="s">
        <v>131</v>
      </c>
      <c r="B1" s="17"/>
    </row>
    <row r="2" spans="1:28" ht="5.25" customHeight="1"/>
    <row r="3" spans="1:28" ht="26.25" customHeight="1">
      <c r="A3" s="222" t="s">
        <v>73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  <c r="N3" s="226"/>
      <c r="O3" s="226"/>
      <c r="P3" s="226"/>
      <c r="Q3" s="226"/>
      <c r="R3" s="226"/>
      <c r="S3" s="226"/>
      <c r="T3" s="226"/>
      <c r="U3" s="226"/>
      <c r="V3" s="226"/>
    </row>
    <row r="4" spans="1:28" ht="12.75" customHeight="1">
      <c r="A4" s="215" t="s">
        <v>130</v>
      </c>
      <c r="B4" s="227"/>
      <c r="C4" s="227"/>
      <c r="L4" s="33"/>
      <c r="U4" s="33"/>
      <c r="V4" s="33"/>
    </row>
    <row r="5" spans="1:28" ht="12.75" customHeight="1">
      <c r="A5" s="33" t="s">
        <v>229</v>
      </c>
      <c r="B5" s="33"/>
      <c r="C5" s="33"/>
      <c r="L5" s="33"/>
      <c r="U5" s="33"/>
      <c r="V5" s="33"/>
    </row>
    <row r="6" spans="1:28" s="34" customFormat="1" ht="18" customHeight="1">
      <c r="A6" s="228" t="s">
        <v>0</v>
      </c>
      <c r="B6" s="213" t="s">
        <v>1</v>
      </c>
      <c r="C6" s="213" t="s">
        <v>58</v>
      </c>
      <c r="D6" s="202" t="s">
        <v>2</v>
      </c>
      <c r="E6" s="202"/>
      <c r="F6" s="202"/>
      <c r="G6" s="202"/>
      <c r="H6" s="202"/>
      <c r="I6" s="202"/>
      <c r="J6" s="202"/>
      <c r="K6" s="202"/>
      <c r="L6" s="213" t="s">
        <v>56</v>
      </c>
      <c r="M6" s="204" t="s">
        <v>2</v>
      </c>
      <c r="N6" s="205"/>
      <c r="O6" s="205"/>
      <c r="P6" s="205"/>
      <c r="Q6" s="205"/>
      <c r="R6" s="205"/>
      <c r="S6" s="205"/>
      <c r="T6" s="205"/>
      <c r="U6" s="213" t="s">
        <v>59</v>
      </c>
      <c r="V6" s="213" t="s">
        <v>54</v>
      </c>
    </row>
    <row r="7" spans="1:28" s="36" customFormat="1" ht="15" customHeight="1">
      <c r="A7" s="228"/>
      <c r="B7" s="213"/>
      <c r="C7" s="213"/>
      <c r="D7" s="202" t="s">
        <v>17</v>
      </c>
      <c r="E7" s="203"/>
      <c r="F7" s="203"/>
      <c r="G7" s="203"/>
      <c r="H7" s="202" t="s">
        <v>9</v>
      </c>
      <c r="I7" s="203"/>
      <c r="J7" s="203"/>
      <c r="K7" s="203"/>
      <c r="L7" s="213"/>
      <c r="M7" s="204" t="s">
        <v>17</v>
      </c>
      <c r="N7" s="205"/>
      <c r="O7" s="205"/>
      <c r="P7" s="205"/>
      <c r="Q7" s="204" t="s">
        <v>9</v>
      </c>
      <c r="R7" s="205"/>
      <c r="S7" s="205"/>
      <c r="T7" s="205"/>
      <c r="U7" s="213"/>
      <c r="V7" s="213"/>
    </row>
    <row r="8" spans="1:28" ht="55.2">
      <c r="A8" s="228"/>
      <c r="B8" s="213"/>
      <c r="C8" s="213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3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3"/>
      <c r="V8" s="213"/>
    </row>
    <row r="9" spans="1:28" hidden="1">
      <c r="A9" s="138"/>
      <c r="B9" s="135"/>
      <c r="C9" s="135"/>
      <c r="D9" s="134"/>
      <c r="E9" s="134"/>
      <c r="F9" s="134"/>
      <c r="G9" s="134"/>
      <c r="H9" s="134"/>
      <c r="I9" s="134"/>
      <c r="J9" s="134"/>
      <c r="K9" s="134"/>
      <c r="L9" s="135"/>
      <c r="M9" s="134"/>
      <c r="N9" s="134"/>
      <c r="O9" s="134"/>
      <c r="P9" s="134"/>
      <c r="Q9" s="134"/>
      <c r="R9" s="134"/>
      <c r="S9" s="134"/>
      <c r="T9" s="134"/>
      <c r="U9" s="135"/>
      <c r="V9" s="135"/>
    </row>
    <row r="10" spans="1:28" collapsed="1">
      <c r="A10" s="35">
        <v>1</v>
      </c>
      <c r="B10" s="30">
        <v>2</v>
      </c>
      <c r="C10" s="35">
        <v>3</v>
      </c>
      <c r="D10" s="30">
        <v>4</v>
      </c>
      <c r="E10" s="35">
        <v>5</v>
      </c>
      <c r="F10" s="30">
        <v>6</v>
      </c>
      <c r="G10" s="35">
        <v>7</v>
      </c>
      <c r="H10" s="30">
        <v>8</v>
      </c>
      <c r="I10" s="35">
        <v>9</v>
      </c>
      <c r="J10" s="30">
        <v>10</v>
      </c>
      <c r="K10" s="35">
        <v>11</v>
      </c>
      <c r="L10" s="30">
        <v>12</v>
      </c>
      <c r="M10" s="35">
        <v>13</v>
      </c>
      <c r="N10" s="30">
        <v>14</v>
      </c>
      <c r="O10" s="35">
        <v>15</v>
      </c>
      <c r="P10" s="30">
        <v>16</v>
      </c>
      <c r="Q10" s="35">
        <v>17</v>
      </c>
      <c r="R10" s="30">
        <v>18</v>
      </c>
      <c r="S10" s="35">
        <v>19</v>
      </c>
      <c r="T10" s="30">
        <v>20</v>
      </c>
      <c r="U10" s="35">
        <v>21</v>
      </c>
      <c r="V10" s="30">
        <v>22</v>
      </c>
    </row>
    <row r="11" spans="1:28" hidden="1" outlineLevel="1">
      <c r="A11" s="15">
        <v>40544</v>
      </c>
      <c r="B11" s="123">
        <v>5956.1839108300001</v>
      </c>
      <c r="C11" s="123">
        <v>3336.4581605100002</v>
      </c>
      <c r="D11" s="123">
        <v>1575.9278632600001</v>
      </c>
      <c r="E11" s="123">
        <v>566.23738541</v>
      </c>
      <c r="F11" s="123">
        <v>472.59459399999997</v>
      </c>
      <c r="G11" s="123">
        <v>537.09588384999995</v>
      </c>
      <c r="H11" s="123">
        <v>1760.5302972500001</v>
      </c>
      <c r="I11" s="123">
        <v>34.766344240000002</v>
      </c>
      <c r="J11" s="123">
        <v>341.16245444999998</v>
      </c>
      <c r="K11" s="123">
        <v>1384.60149856</v>
      </c>
      <c r="L11" s="123">
        <v>2465.0606041999999</v>
      </c>
      <c r="M11" s="123">
        <v>329.48437938000001</v>
      </c>
      <c r="N11" s="123">
        <v>4.2001714400000001</v>
      </c>
      <c r="O11" s="123">
        <v>31.434368079999999</v>
      </c>
      <c r="P11" s="123">
        <v>293.84983985999997</v>
      </c>
      <c r="Q11" s="123">
        <v>2135.5762248199999</v>
      </c>
      <c r="R11" s="123">
        <v>14.67145367</v>
      </c>
      <c r="S11" s="123">
        <v>79.853868140000003</v>
      </c>
      <c r="T11" s="123">
        <v>2041.05090301</v>
      </c>
      <c r="U11" s="123">
        <v>154.66514612</v>
      </c>
      <c r="V11" s="123">
        <v>3156.1768800700002</v>
      </c>
      <c r="W11" s="123"/>
      <c r="X11" s="123"/>
      <c r="Y11" s="123"/>
      <c r="Z11" s="123"/>
      <c r="AA11" s="123"/>
      <c r="AB11" s="123"/>
    </row>
    <row r="12" spans="1:28" hidden="1" outlineLevel="1">
      <c r="A12" s="15">
        <v>40575</v>
      </c>
      <c r="B12" s="123">
        <v>5932.4893287499999</v>
      </c>
      <c r="C12" s="123">
        <v>3334.4826643199999</v>
      </c>
      <c r="D12" s="123">
        <v>1595.6543377600001</v>
      </c>
      <c r="E12" s="123">
        <v>586.66770438000003</v>
      </c>
      <c r="F12" s="123">
        <v>473.74359307999998</v>
      </c>
      <c r="G12" s="123">
        <v>535.24304029999996</v>
      </c>
      <c r="H12" s="123">
        <v>1738.8283265600001</v>
      </c>
      <c r="I12" s="123">
        <v>35.382046809999999</v>
      </c>
      <c r="J12" s="123">
        <v>334.84771709</v>
      </c>
      <c r="K12" s="123">
        <v>1368.59856266</v>
      </c>
      <c r="L12" s="123">
        <v>2442.8640834100001</v>
      </c>
      <c r="M12" s="123">
        <v>328.88256405999999</v>
      </c>
      <c r="N12" s="123">
        <v>4.5909062199999999</v>
      </c>
      <c r="O12" s="123">
        <v>31.6890529</v>
      </c>
      <c r="P12" s="123">
        <v>292.60260493999999</v>
      </c>
      <c r="Q12" s="123">
        <v>2113.9815193499999</v>
      </c>
      <c r="R12" s="123">
        <v>25.28966986</v>
      </c>
      <c r="S12" s="123">
        <v>85.861085869999997</v>
      </c>
      <c r="T12" s="123">
        <v>2002.83076362</v>
      </c>
      <c r="U12" s="123">
        <v>155.14258101999999</v>
      </c>
      <c r="V12" s="123">
        <v>3106.2133069400002</v>
      </c>
      <c r="W12" s="123"/>
      <c r="X12" s="123"/>
      <c r="Y12" s="123"/>
      <c r="Z12" s="123"/>
      <c r="AA12" s="123"/>
      <c r="AB12" s="123"/>
    </row>
    <row r="13" spans="1:28" hidden="1" outlineLevel="1">
      <c r="A13" s="15">
        <v>40603</v>
      </c>
      <c r="B13" s="123">
        <v>5903.8920937000003</v>
      </c>
      <c r="C13" s="123">
        <v>3333.8794879699999</v>
      </c>
      <c r="D13" s="123">
        <v>1616.4992637600001</v>
      </c>
      <c r="E13" s="123">
        <v>653.77396471999998</v>
      </c>
      <c r="F13" s="123">
        <v>434.61811811000001</v>
      </c>
      <c r="G13" s="123">
        <v>528.10718093000003</v>
      </c>
      <c r="H13" s="123">
        <v>1717.3802242100001</v>
      </c>
      <c r="I13" s="123">
        <v>36.300311440000002</v>
      </c>
      <c r="J13" s="123">
        <v>330.32411640999999</v>
      </c>
      <c r="K13" s="123">
        <v>1350.75579636</v>
      </c>
      <c r="L13" s="123">
        <v>2405.3504139000001</v>
      </c>
      <c r="M13" s="123">
        <v>329.63478146</v>
      </c>
      <c r="N13" s="123">
        <v>4.6029557199999998</v>
      </c>
      <c r="O13" s="123">
        <v>34.517913880000002</v>
      </c>
      <c r="P13" s="123">
        <v>290.51391186000001</v>
      </c>
      <c r="Q13" s="123">
        <v>2075.7156324399998</v>
      </c>
      <c r="R13" s="123">
        <v>26.671386770000002</v>
      </c>
      <c r="S13" s="123">
        <v>79.180866679999994</v>
      </c>
      <c r="T13" s="123">
        <v>1969.86337899</v>
      </c>
      <c r="U13" s="123">
        <v>164.66219183000001</v>
      </c>
      <c r="V13" s="123">
        <v>3020.2788155100002</v>
      </c>
      <c r="W13" s="123"/>
      <c r="X13" s="123"/>
      <c r="Y13" s="123"/>
      <c r="Z13" s="123"/>
      <c r="AA13" s="123"/>
      <c r="AB13" s="123"/>
    </row>
    <row r="14" spans="1:28" hidden="1" outlineLevel="1">
      <c r="A14" s="15">
        <v>40634</v>
      </c>
      <c r="B14" s="123">
        <v>5938.8879184099997</v>
      </c>
      <c r="C14" s="123">
        <v>3364.0540148199998</v>
      </c>
      <c r="D14" s="123">
        <v>1665.78377454</v>
      </c>
      <c r="E14" s="123">
        <v>696.13836171000003</v>
      </c>
      <c r="F14" s="123">
        <v>444.08374090000001</v>
      </c>
      <c r="G14" s="123">
        <v>525.56167192999999</v>
      </c>
      <c r="H14" s="123">
        <v>1698.2702402800001</v>
      </c>
      <c r="I14" s="123">
        <v>36.412192019999999</v>
      </c>
      <c r="J14" s="123">
        <v>326.32711952</v>
      </c>
      <c r="K14" s="123">
        <v>1335.53092874</v>
      </c>
      <c r="L14" s="123">
        <v>2392.9029017600001</v>
      </c>
      <c r="M14" s="123">
        <v>331.23818741999997</v>
      </c>
      <c r="N14" s="123">
        <v>4.67221317</v>
      </c>
      <c r="O14" s="123">
        <v>33.219086779999998</v>
      </c>
      <c r="P14" s="123">
        <v>293.34688747000001</v>
      </c>
      <c r="Q14" s="123">
        <v>2061.66471434</v>
      </c>
      <c r="R14" s="123">
        <v>15.430687730000001</v>
      </c>
      <c r="S14" s="123">
        <v>80.195064459999998</v>
      </c>
      <c r="T14" s="123">
        <v>1966.0389621500001</v>
      </c>
      <c r="U14" s="123">
        <v>181.93100183000001</v>
      </c>
      <c r="V14" s="123">
        <v>3001.8254339599998</v>
      </c>
      <c r="W14" s="123"/>
      <c r="X14" s="123"/>
      <c r="Y14" s="123"/>
      <c r="Z14" s="123"/>
      <c r="AA14" s="123"/>
      <c r="AB14" s="123"/>
    </row>
    <row r="15" spans="1:28" hidden="1" outlineLevel="1">
      <c r="A15" s="15">
        <v>40664</v>
      </c>
      <c r="B15" s="123">
        <v>5968.2746021900002</v>
      </c>
      <c r="C15" s="123">
        <v>3405.4803304900001</v>
      </c>
      <c r="D15" s="123">
        <v>1713.8724528400001</v>
      </c>
      <c r="E15" s="123">
        <v>732.54415630000005</v>
      </c>
      <c r="F15" s="123">
        <v>465.97097671</v>
      </c>
      <c r="G15" s="123">
        <v>515.35731983000005</v>
      </c>
      <c r="H15" s="123">
        <v>1691.6078776500001</v>
      </c>
      <c r="I15" s="123">
        <v>54.246071579999999</v>
      </c>
      <c r="J15" s="123">
        <v>323.24942192999998</v>
      </c>
      <c r="K15" s="123">
        <v>1314.1123841399999</v>
      </c>
      <c r="L15" s="123">
        <v>2367.2775649599998</v>
      </c>
      <c r="M15" s="123">
        <v>328.32829806000001</v>
      </c>
      <c r="N15" s="123">
        <v>4.4105094100000004</v>
      </c>
      <c r="O15" s="123">
        <v>31.650318339999998</v>
      </c>
      <c r="P15" s="123">
        <v>292.26747031000002</v>
      </c>
      <c r="Q15" s="123">
        <v>2038.9492669000001</v>
      </c>
      <c r="R15" s="123">
        <v>27.036474429999998</v>
      </c>
      <c r="S15" s="123">
        <v>72.541757009999998</v>
      </c>
      <c r="T15" s="123">
        <v>1939.37103546</v>
      </c>
      <c r="U15" s="123">
        <v>195.51670673999999</v>
      </c>
      <c r="V15" s="123">
        <v>2846.6673653100002</v>
      </c>
      <c r="W15" s="123"/>
      <c r="X15" s="123"/>
      <c r="Y15" s="123"/>
      <c r="Z15" s="123"/>
      <c r="AA15" s="123"/>
      <c r="AB15" s="123"/>
    </row>
    <row r="16" spans="1:28" hidden="1" outlineLevel="1">
      <c r="A16" s="15">
        <v>40695</v>
      </c>
      <c r="B16" s="123">
        <v>5989.6588036100002</v>
      </c>
      <c r="C16" s="123">
        <v>3434.34942095</v>
      </c>
      <c r="D16" s="123">
        <v>1766.16325777</v>
      </c>
      <c r="E16" s="123">
        <v>761.27674865999995</v>
      </c>
      <c r="F16" s="123">
        <v>484.58056841000001</v>
      </c>
      <c r="G16" s="123">
        <v>520.30594069999995</v>
      </c>
      <c r="H16" s="123">
        <v>1668.18616318</v>
      </c>
      <c r="I16" s="123">
        <v>58.542106779999997</v>
      </c>
      <c r="J16" s="123">
        <v>318.26521837000001</v>
      </c>
      <c r="K16" s="123">
        <v>1291.37883803</v>
      </c>
      <c r="L16" s="123">
        <v>2348.76632307</v>
      </c>
      <c r="M16" s="123">
        <v>336.93161830999998</v>
      </c>
      <c r="N16" s="123">
        <v>4.8172900299999997</v>
      </c>
      <c r="O16" s="123">
        <v>32.186347359999999</v>
      </c>
      <c r="P16" s="123">
        <v>299.92798091999998</v>
      </c>
      <c r="Q16" s="123">
        <v>2011.83470476</v>
      </c>
      <c r="R16" s="123">
        <v>29.610894810000001</v>
      </c>
      <c r="S16" s="123">
        <v>73.45683871</v>
      </c>
      <c r="T16" s="123">
        <v>1908.76697124</v>
      </c>
      <c r="U16" s="123">
        <v>206.54305959000001</v>
      </c>
      <c r="V16" s="123">
        <v>2818.3833951400002</v>
      </c>
      <c r="W16" s="123"/>
      <c r="X16" s="123"/>
      <c r="Y16" s="123"/>
      <c r="Z16" s="123"/>
      <c r="AA16" s="123"/>
      <c r="AB16" s="123"/>
    </row>
    <row r="17" spans="1:28" hidden="1" outlineLevel="1">
      <c r="A17" s="15">
        <v>40725</v>
      </c>
      <c r="B17" s="123">
        <v>5964.5846168199996</v>
      </c>
      <c r="C17" s="123">
        <v>3436.0322835799998</v>
      </c>
      <c r="D17" s="123">
        <v>1799.1295651</v>
      </c>
      <c r="E17" s="123">
        <v>775.77445777000003</v>
      </c>
      <c r="F17" s="123">
        <v>501.30735629999998</v>
      </c>
      <c r="G17" s="123">
        <v>522.04775102999997</v>
      </c>
      <c r="H17" s="123">
        <v>1636.90271848</v>
      </c>
      <c r="I17" s="123">
        <v>59.436446830000001</v>
      </c>
      <c r="J17" s="123">
        <v>318.03630939999999</v>
      </c>
      <c r="K17" s="123">
        <v>1259.42996225</v>
      </c>
      <c r="L17" s="123">
        <v>2322.0179208300001</v>
      </c>
      <c r="M17" s="123">
        <v>347.84335833</v>
      </c>
      <c r="N17" s="123">
        <v>4.5916621700000002</v>
      </c>
      <c r="O17" s="123">
        <v>33.922262410000002</v>
      </c>
      <c r="P17" s="123">
        <v>309.32943375000002</v>
      </c>
      <c r="Q17" s="123">
        <v>1974.1745625000001</v>
      </c>
      <c r="R17" s="123">
        <v>31.019532900000002</v>
      </c>
      <c r="S17" s="123">
        <v>70.320688649999994</v>
      </c>
      <c r="T17" s="123">
        <v>1872.8343409500001</v>
      </c>
      <c r="U17" s="123">
        <v>206.53441240999999</v>
      </c>
      <c r="V17" s="123">
        <v>2929.3918368899999</v>
      </c>
      <c r="W17" s="123"/>
      <c r="X17" s="123"/>
      <c r="Y17" s="123"/>
      <c r="Z17" s="123"/>
      <c r="AA17" s="123"/>
      <c r="AB17" s="123"/>
    </row>
    <row r="18" spans="1:28" hidden="1" outlineLevel="1">
      <c r="A18" s="15">
        <v>40756</v>
      </c>
      <c r="B18" s="123">
        <v>5918.8309413200004</v>
      </c>
      <c r="C18" s="123">
        <v>3423.3979946499999</v>
      </c>
      <c r="D18" s="123">
        <v>1828.3330227199999</v>
      </c>
      <c r="E18" s="123">
        <v>775.19257024000001</v>
      </c>
      <c r="F18" s="123">
        <v>527.97501606000003</v>
      </c>
      <c r="G18" s="123">
        <v>525.16543641999999</v>
      </c>
      <c r="H18" s="123">
        <v>1595.06497193</v>
      </c>
      <c r="I18" s="123">
        <v>59.098889569999997</v>
      </c>
      <c r="J18" s="123">
        <v>309.08864419000002</v>
      </c>
      <c r="K18" s="123">
        <v>1226.87743817</v>
      </c>
      <c r="L18" s="123">
        <v>2294.3276812300001</v>
      </c>
      <c r="M18" s="123">
        <v>362.24418900000001</v>
      </c>
      <c r="N18" s="123">
        <v>4.5523870000000004</v>
      </c>
      <c r="O18" s="123">
        <v>33.993238359999999</v>
      </c>
      <c r="P18" s="123">
        <v>323.69856363999997</v>
      </c>
      <c r="Q18" s="123">
        <v>1932.08349223</v>
      </c>
      <c r="R18" s="123">
        <v>17.21950966</v>
      </c>
      <c r="S18" s="123">
        <v>80.935926190000004</v>
      </c>
      <c r="T18" s="123">
        <v>1833.92805638</v>
      </c>
      <c r="U18" s="123">
        <v>201.10526544000001</v>
      </c>
      <c r="V18" s="123">
        <v>2687.6007472900001</v>
      </c>
      <c r="W18" s="123"/>
      <c r="X18" s="123"/>
      <c r="Y18" s="123"/>
      <c r="Z18" s="123"/>
      <c r="AA18" s="123"/>
      <c r="AB18" s="123"/>
    </row>
    <row r="19" spans="1:28" hidden="1" outlineLevel="1">
      <c r="A19" s="15">
        <v>40787</v>
      </c>
      <c r="B19" s="123">
        <v>5858.7520294599999</v>
      </c>
      <c r="C19" s="123">
        <v>3431.27674884</v>
      </c>
      <c r="D19" s="123">
        <v>1872.91346703</v>
      </c>
      <c r="E19" s="123">
        <v>800.54828095000005</v>
      </c>
      <c r="F19" s="123">
        <v>548.87112230000002</v>
      </c>
      <c r="G19" s="123">
        <v>523.49406378000003</v>
      </c>
      <c r="H19" s="123">
        <v>1558.36328181</v>
      </c>
      <c r="I19" s="123">
        <v>60.201230010000003</v>
      </c>
      <c r="J19" s="123">
        <v>305.87254954000002</v>
      </c>
      <c r="K19" s="123">
        <v>1192.2895022600001</v>
      </c>
      <c r="L19" s="123">
        <v>2227.37492922</v>
      </c>
      <c r="M19" s="123">
        <v>371.38991433000001</v>
      </c>
      <c r="N19" s="123">
        <v>4.2309570299999999</v>
      </c>
      <c r="O19" s="123">
        <v>33.661402510000002</v>
      </c>
      <c r="P19" s="123">
        <v>333.49755478999998</v>
      </c>
      <c r="Q19" s="123">
        <v>1855.98501489</v>
      </c>
      <c r="R19" s="123">
        <v>30.750640359999998</v>
      </c>
      <c r="S19" s="123">
        <v>56.023904209999998</v>
      </c>
      <c r="T19" s="123">
        <v>1769.21047032</v>
      </c>
      <c r="U19" s="123">
        <v>200.10035139999999</v>
      </c>
      <c r="V19" s="123">
        <v>2625.9623513699999</v>
      </c>
      <c r="W19" s="123"/>
      <c r="X19" s="123"/>
      <c r="Y19" s="123"/>
      <c r="Z19" s="123"/>
      <c r="AA19" s="123"/>
      <c r="AB19" s="123"/>
    </row>
    <row r="20" spans="1:28" hidden="1" outlineLevel="1">
      <c r="A20" s="15">
        <v>40817</v>
      </c>
      <c r="B20" s="123">
        <v>5838.4941484199999</v>
      </c>
      <c r="C20" s="123">
        <v>3278.8247905600001</v>
      </c>
      <c r="D20" s="123">
        <v>1900.84703225</v>
      </c>
      <c r="E20" s="123">
        <v>817.50474113999996</v>
      </c>
      <c r="F20" s="123">
        <v>558.36766839999996</v>
      </c>
      <c r="G20" s="123">
        <v>524.97462270999995</v>
      </c>
      <c r="H20" s="123">
        <v>1377.9777583099999</v>
      </c>
      <c r="I20" s="123">
        <v>60.821382569999997</v>
      </c>
      <c r="J20" s="123">
        <v>270.86015029999999</v>
      </c>
      <c r="K20" s="123">
        <v>1046.2962254399999</v>
      </c>
      <c r="L20" s="123">
        <v>2355.7454753100001</v>
      </c>
      <c r="M20" s="123">
        <v>394.22091317000002</v>
      </c>
      <c r="N20" s="123">
        <v>4.42020284</v>
      </c>
      <c r="O20" s="123">
        <v>36.063088999999998</v>
      </c>
      <c r="P20" s="123">
        <v>353.73762133000002</v>
      </c>
      <c r="Q20" s="123">
        <v>1961.5245621399999</v>
      </c>
      <c r="R20" s="123">
        <v>17.582863199999998</v>
      </c>
      <c r="S20" s="123">
        <v>96.072508810000002</v>
      </c>
      <c r="T20" s="123">
        <v>1847.8691901300001</v>
      </c>
      <c r="U20" s="123">
        <v>203.92388255</v>
      </c>
      <c r="V20" s="123">
        <v>2598.8355662899999</v>
      </c>
      <c r="W20" s="123"/>
      <c r="X20" s="123"/>
      <c r="Y20" s="123"/>
      <c r="Z20" s="123"/>
      <c r="AA20" s="123"/>
      <c r="AB20" s="123"/>
    </row>
    <row r="21" spans="1:28" hidden="1" outlineLevel="1">
      <c r="A21" s="15">
        <v>40848</v>
      </c>
      <c r="B21" s="123">
        <v>5756.7404252599999</v>
      </c>
      <c r="C21" s="123">
        <v>3324.9743122599998</v>
      </c>
      <c r="D21" s="123">
        <v>1992.8511957200001</v>
      </c>
      <c r="E21" s="123">
        <v>837.89397446999999</v>
      </c>
      <c r="F21" s="123">
        <v>592.05974925999999</v>
      </c>
      <c r="G21" s="123">
        <v>562.89747198999999</v>
      </c>
      <c r="H21" s="123">
        <v>1332.12311654</v>
      </c>
      <c r="I21" s="123">
        <v>40.470989359999997</v>
      </c>
      <c r="J21" s="123">
        <v>272.81652441</v>
      </c>
      <c r="K21" s="123">
        <v>1018.83560277</v>
      </c>
      <c r="L21" s="123">
        <v>2234.5983105099999</v>
      </c>
      <c r="M21" s="123">
        <v>406.00038591999999</v>
      </c>
      <c r="N21" s="123">
        <v>6.5095664700000002</v>
      </c>
      <c r="O21" s="123">
        <v>45.349150360000003</v>
      </c>
      <c r="P21" s="123">
        <v>354.14166908999999</v>
      </c>
      <c r="Q21" s="123">
        <v>1828.59792459</v>
      </c>
      <c r="R21" s="123">
        <v>53.445901040000003</v>
      </c>
      <c r="S21" s="123">
        <v>72.138085110000006</v>
      </c>
      <c r="T21" s="123">
        <v>1703.0139384399999</v>
      </c>
      <c r="U21" s="123">
        <v>197.16780249000001</v>
      </c>
      <c r="V21" s="123">
        <v>2549.0650538599998</v>
      </c>
      <c r="W21" s="123"/>
      <c r="X21" s="123"/>
      <c r="Y21" s="123"/>
      <c r="Z21" s="123"/>
      <c r="AA21" s="123"/>
      <c r="AB21" s="123"/>
    </row>
    <row r="22" spans="1:28" hidden="1" outlineLevel="1">
      <c r="A22" s="15">
        <v>40878</v>
      </c>
      <c r="B22" s="123">
        <v>5504.4465386700003</v>
      </c>
      <c r="C22" s="123">
        <v>3217.7656490899999</v>
      </c>
      <c r="D22" s="123">
        <v>1994.5779557000001</v>
      </c>
      <c r="E22" s="123">
        <v>825.57184325000003</v>
      </c>
      <c r="F22" s="123">
        <v>597.26188547000004</v>
      </c>
      <c r="G22" s="123">
        <v>571.74422698000001</v>
      </c>
      <c r="H22" s="123">
        <v>1223.18769339</v>
      </c>
      <c r="I22" s="123">
        <v>37.766838489999998</v>
      </c>
      <c r="J22" s="123">
        <v>258.83401554</v>
      </c>
      <c r="K22" s="123">
        <v>926.58683936</v>
      </c>
      <c r="L22" s="123">
        <v>2095.7043454700001</v>
      </c>
      <c r="M22" s="123">
        <v>411.03195522999999</v>
      </c>
      <c r="N22" s="123">
        <v>6.0827296000000004</v>
      </c>
      <c r="O22" s="123">
        <v>44.213338370000002</v>
      </c>
      <c r="P22" s="123">
        <v>360.73588726000003</v>
      </c>
      <c r="Q22" s="123">
        <v>1684.6723902399999</v>
      </c>
      <c r="R22" s="123">
        <v>38.457910820000002</v>
      </c>
      <c r="S22" s="123">
        <v>72.440162849999993</v>
      </c>
      <c r="T22" s="123">
        <v>1573.7743165700001</v>
      </c>
      <c r="U22" s="123">
        <v>190.97654410999999</v>
      </c>
      <c r="V22" s="123">
        <v>2548.8248138499998</v>
      </c>
      <c r="W22" s="123"/>
      <c r="X22" s="123"/>
      <c r="Y22" s="123"/>
      <c r="Z22" s="123"/>
      <c r="AA22" s="123"/>
      <c r="AB22" s="123"/>
    </row>
    <row r="23" spans="1:28" hidden="1" outlineLevel="1">
      <c r="A23" s="15">
        <v>40909</v>
      </c>
      <c r="B23" s="123">
        <v>5451.09057708</v>
      </c>
      <c r="C23" s="123">
        <v>3193.89181366</v>
      </c>
      <c r="D23" s="123">
        <v>1996.57244326</v>
      </c>
      <c r="E23" s="123">
        <v>832.25047526000003</v>
      </c>
      <c r="F23" s="123">
        <v>594.57265127999995</v>
      </c>
      <c r="G23" s="123">
        <v>569.74931672000002</v>
      </c>
      <c r="H23" s="123">
        <v>1197.3193704</v>
      </c>
      <c r="I23" s="123">
        <v>38.377211440000004</v>
      </c>
      <c r="J23" s="123">
        <v>251.54939544999999</v>
      </c>
      <c r="K23" s="123">
        <v>907.39276351000001</v>
      </c>
      <c r="L23" s="123">
        <v>2070.16015995</v>
      </c>
      <c r="M23" s="123">
        <v>410.68256442000001</v>
      </c>
      <c r="N23" s="123">
        <v>6.1931405599999998</v>
      </c>
      <c r="O23" s="123">
        <v>42.44020707</v>
      </c>
      <c r="P23" s="123">
        <v>362.04921679</v>
      </c>
      <c r="Q23" s="123">
        <v>1659.4775955299999</v>
      </c>
      <c r="R23" s="123">
        <v>38.589488090000003</v>
      </c>
      <c r="S23" s="123">
        <v>69.547260499999993</v>
      </c>
      <c r="T23" s="123">
        <v>1551.3408469399999</v>
      </c>
      <c r="U23" s="123">
        <v>187.03860347</v>
      </c>
      <c r="V23" s="123">
        <v>2473.5057974000001</v>
      </c>
      <c r="W23" s="123"/>
      <c r="X23" s="123"/>
      <c r="Y23" s="123"/>
      <c r="Z23" s="123"/>
      <c r="AA23" s="123"/>
      <c r="AB23" s="123"/>
    </row>
    <row r="24" spans="1:28" hidden="1" outlineLevel="1">
      <c r="A24" s="15">
        <v>40940</v>
      </c>
      <c r="B24" s="123">
        <v>5397.0208144899998</v>
      </c>
      <c r="C24" s="123">
        <v>3148.30222951</v>
      </c>
      <c r="D24" s="123">
        <v>1972.64860535</v>
      </c>
      <c r="E24" s="123">
        <v>837.49336386000004</v>
      </c>
      <c r="F24" s="123">
        <v>569.80697326999996</v>
      </c>
      <c r="G24" s="123">
        <v>565.34826822000002</v>
      </c>
      <c r="H24" s="123">
        <v>1175.6536241599999</v>
      </c>
      <c r="I24" s="123">
        <v>38.427330429999998</v>
      </c>
      <c r="J24" s="123">
        <v>241.74618658</v>
      </c>
      <c r="K24" s="123">
        <v>895.48010714999998</v>
      </c>
      <c r="L24" s="123">
        <v>2054.0245162699998</v>
      </c>
      <c r="M24" s="123">
        <v>450.09957653999999</v>
      </c>
      <c r="N24" s="123">
        <v>5.7737840399999998</v>
      </c>
      <c r="O24" s="123">
        <v>69.276778359999994</v>
      </c>
      <c r="P24" s="123">
        <v>375.04901414</v>
      </c>
      <c r="Q24" s="123">
        <v>1603.92493973</v>
      </c>
      <c r="R24" s="123">
        <v>39.219662739999997</v>
      </c>
      <c r="S24" s="123">
        <v>78.938668989999996</v>
      </c>
      <c r="T24" s="123">
        <v>1485.7666079999999</v>
      </c>
      <c r="U24" s="123">
        <v>194.69406871000001</v>
      </c>
      <c r="V24" s="123">
        <v>1831.0315028800001</v>
      </c>
      <c r="W24" s="123"/>
      <c r="X24" s="123"/>
      <c r="Y24" s="123"/>
      <c r="Z24" s="123"/>
      <c r="AA24" s="123"/>
      <c r="AB24" s="123"/>
    </row>
    <row r="25" spans="1:28" hidden="1" outlineLevel="1">
      <c r="A25" s="15">
        <v>40969</v>
      </c>
      <c r="B25" s="123">
        <v>5329.1241809800003</v>
      </c>
      <c r="C25" s="123">
        <v>3181.75456291</v>
      </c>
      <c r="D25" s="123">
        <v>1987.0423897600001</v>
      </c>
      <c r="E25" s="123">
        <v>838.59019280999996</v>
      </c>
      <c r="F25" s="123">
        <v>580.44554692999998</v>
      </c>
      <c r="G25" s="123">
        <v>568.00665002000005</v>
      </c>
      <c r="H25" s="123">
        <v>1194.7121731499999</v>
      </c>
      <c r="I25" s="123">
        <v>36.265474589999997</v>
      </c>
      <c r="J25" s="123">
        <v>229.62168439999999</v>
      </c>
      <c r="K25" s="123">
        <v>928.82501416000002</v>
      </c>
      <c r="L25" s="123">
        <v>1953.83171838</v>
      </c>
      <c r="M25" s="123">
        <v>446.65381223999998</v>
      </c>
      <c r="N25" s="123">
        <v>5.4463905600000002</v>
      </c>
      <c r="O25" s="123">
        <v>68.724047889999994</v>
      </c>
      <c r="P25" s="123">
        <v>372.48337378999997</v>
      </c>
      <c r="Q25" s="123">
        <v>1507.17790614</v>
      </c>
      <c r="R25" s="123">
        <v>38.107188239999999</v>
      </c>
      <c r="S25" s="123">
        <v>75.90808887</v>
      </c>
      <c r="T25" s="123">
        <v>1393.1626290300001</v>
      </c>
      <c r="U25" s="123">
        <v>193.53789968999999</v>
      </c>
      <c r="V25" s="123">
        <v>1982.8154579500001</v>
      </c>
      <c r="W25" s="123"/>
      <c r="X25" s="123"/>
      <c r="Y25" s="123"/>
      <c r="Z25" s="123"/>
      <c r="AA25" s="123"/>
      <c r="AB25" s="123"/>
    </row>
    <row r="26" spans="1:28" hidden="1" outlineLevel="1">
      <c r="A26" s="15">
        <v>41000</v>
      </c>
      <c r="B26" s="123">
        <v>5279.5215300899999</v>
      </c>
      <c r="C26" s="123">
        <v>3166.0304439400002</v>
      </c>
      <c r="D26" s="123">
        <v>2003.94414624</v>
      </c>
      <c r="E26" s="123">
        <v>838.04408230000001</v>
      </c>
      <c r="F26" s="123">
        <v>596.81738690999998</v>
      </c>
      <c r="G26" s="123">
        <v>569.08267703000001</v>
      </c>
      <c r="H26" s="123">
        <v>1162.0862976999999</v>
      </c>
      <c r="I26" s="123">
        <v>36.357946099999999</v>
      </c>
      <c r="J26" s="123">
        <v>225.00926150999999</v>
      </c>
      <c r="K26" s="123">
        <v>900.71909009000001</v>
      </c>
      <c r="L26" s="123">
        <v>1912.3365334099999</v>
      </c>
      <c r="M26" s="123">
        <v>444.05826518999999</v>
      </c>
      <c r="N26" s="123">
        <v>5.4600080200000001</v>
      </c>
      <c r="O26" s="123">
        <v>68.231535739999998</v>
      </c>
      <c r="P26" s="123">
        <v>370.36672142999998</v>
      </c>
      <c r="Q26" s="123">
        <v>1468.27826822</v>
      </c>
      <c r="R26" s="123">
        <v>37.20156446</v>
      </c>
      <c r="S26" s="123">
        <v>73.500185869999996</v>
      </c>
      <c r="T26" s="123">
        <v>1357.5765178900001</v>
      </c>
      <c r="U26" s="123">
        <v>201.15455274000001</v>
      </c>
      <c r="V26" s="123">
        <v>2355.3355919000001</v>
      </c>
      <c r="W26" s="123"/>
      <c r="X26" s="123"/>
      <c r="Y26" s="123"/>
      <c r="Z26" s="123"/>
      <c r="AA26" s="123"/>
      <c r="AB26" s="123"/>
    </row>
    <row r="27" spans="1:28" hidden="1" outlineLevel="1">
      <c r="A27" s="15">
        <v>41030</v>
      </c>
      <c r="B27" s="123">
        <v>5302.0986475099999</v>
      </c>
      <c r="C27" s="123">
        <v>3196.43510582</v>
      </c>
      <c r="D27" s="123">
        <v>2057.1540623400001</v>
      </c>
      <c r="E27" s="123">
        <v>869.18316501000004</v>
      </c>
      <c r="F27" s="123">
        <v>618.12677913000005</v>
      </c>
      <c r="G27" s="123">
        <v>569.84411820000003</v>
      </c>
      <c r="H27" s="123">
        <v>1139.2810434800001</v>
      </c>
      <c r="I27" s="123">
        <v>36.039438029999999</v>
      </c>
      <c r="J27" s="123">
        <v>221.01726952999999</v>
      </c>
      <c r="K27" s="123">
        <v>882.22433592000004</v>
      </c>
      <c r="L27" s="123">
        <v>1902.42770825</v>
      </c>
      <c r="M27" s="123">
        <v>455.84102681000002</v>
      </c>
      <c r="N27" s="123">
        <v>5.4418020900000004</v>
      </c>
      <c r="O27" s="123">
        <v>68.628953640000006</v>
      </c>
      <c r="P27" s="123">
        <v>381.77027107999999</v>
      </c>
      <c r="Q27" s="123">
        <v>1446.5866814399999</v>
      </c>
      <c r="R27" s="123">
        <v>37.970917370000002</v>
      </c>
      <c r="S27" s="123">
        <v>74.394889579999997</v>
      </c>
      <c r="T27" s="123">
        <v>1334.2208744899999</v>
      </c>
      <c r="U27" s="123">
        <v>203.23583343999999</v>
      </c>
      <c r="V27" s="123">
        <v>2255.3740461000002</v>
      </c>
      <c r="W27" s="123"/>
      <c r="X27" s="123"/>
      <c r="Y27" s="123"/>
      <c r="Z27" s="123"/>
      <c r="AA27" s="123"/>
      <c r="AB27" s="123"/>
    </row>
    <row r="28" spans="1:28" hidden="1" outlineLevel="1">
      <c r="A28" s="15">
        <v>41061</v>
      </c>
      <c r="B28" s="123">
        <v>5236.2719517699998</v>
      </c>
      <c r="C28" s="123">
        <v>3217.5086823500001</v>
      </c>
      <c r="D28" s="123">
        <v>2120.0439641600001</v>
      </c>
      <c r="E28" s="123">
        <v>870.89181959999996</v>
      </c>
      <c r="F28" s="123">
        <v>661.85255423000001</v>
      </c>
      <c r="G28" s="123">
        <v>587.29959033</v>
      </c>
      <c r="H28" s="123">
        <v>1097.46471819</v>
      </c>
      <c r="I28" s="123">
        <v>25.395527550000001</v>
      </c>
      <c r="J28" s="123">
        <v>215.45836735</v>
      </c>
      <c r="K28" s="123">
        <v>856.61082328999998</v>
      </c>
      <c r="L28" s="123">
        <v>1815.5792366799999</v>
      </c>
      <c r="M28" s="123">
        <v>414.11779351000001</v>
      </c>
      <c r="N28" s="123">
        <v>5.3563093799999999</v>
      </c>
      <c r="O28" s="123">
        <v>42.314154879999997</v>
      </c>
      <c r="P28" s="123">
        <v>366.44732925</v>
      </c>
      <c r="Q28" s="123">
        <v>1401.4614431699999</v>
      </c>
      <c r="R28" s="123">
        <v>30.589678630000002</v>
      </c>
      <c r="S28" s="123">
        <v>73.537255689999995</v>
      </c>
      <c r="T28" s="123">
        <v>1297.33450885</v>
      </c>
      <c r="U28" s="123">
        <v>203.18403273999999</v>
      </c>
      <c r="V28" s="123">
        <v>2220.3085935899999</v>
      </c>
      <c r="W28" s="123"/>
      <c r="X28" s="123"/>
      <c r="Y28" s="123"/>
      <c r="Z28" s="123"/>
      <c r="AA28" s="123"/>
      <c r="AB28" s="123"/>
    </row>
    <row r="29" spans="1:28" hidden="1" outlineLevel="1">
      <c r="A29" s="15">
        <v>41091</v>
      </c>
      <c r="B29" s="123">
        <v>5188.4598972399999</v>
      </c>
      <c r="C29" s="123">
        <v>3192.8243717300002</v>
      </c>
      <c r="D29" s="123">
        <v>2120.9711910999999</v>
      </c>
      <c r="E29" s="123">
        <v>866.71612829000003</v>
      </c>
      <c r="F29" s="123">
        <v>666.41577858000005</v>
      </c>
      <c r="G29" s="123">
        <v>587.83928422999998</v>
      </c>
      <c r="H29" s="123">
        <v>1071.85318063</v>
      </c>
      <c r="I29" s="123">
        <v>25.09769313</v>
      </c>
      <c r="J29" s="123">
        <v>209.31419081000001</v>
      </c>
      <c r="K29" s="123">
        <v>837.44129668999994</v>
      </c>
      <c r="L29" s="123">
        <v>1790.98129524</v>
      </c>
      <c r="M29" s="123">
        <v>415.13071946000002</v>
      </c>
      <c r="N29" s="123">
        <v>5.3601641400000002</v>
      </c>
      <c r="O29" s="123">
        <v>42.253914170000002</v>
      </c>
      <c r="P29" s="123">
        <v>367.51664115</v>
      </c>
      <c r="Q29" s="123">
        <v>1375.8505757800001</v>
      </c>
      <c r="R29" s="123">
        <v>30.51601462</v>
      </c>
      <c r="S29" s="123">
        <v>72.349695389999994</v>
      </c>
      <c r="T29" s="123">
        <v>1272.9848657699999</v>
      </c>
      <c r="U29" s="123">
        <v>204.65423027</v>
      </c>
      <c r="V29" s="123">
        <v>2167.1826089299998</v>
      </c>
      <c r="W29" s="123"/>
      <c r="X29" s="123"/>
      <c r="Y29" s="123"/>
      <c r="Z29" s="123"/>
      <c r="AA29" s="123"/>
      <c r="AB29" s="123"/>
    </row>
    <row r="30" spans="1:28" hidden="1" outlineLevel="1">
      <c r="A30" s="15">
        <v>41122</v>
      </c>
      <c r="B30" s="123">
        <v>5172.9232417800004</v>
      </c>
      <c r="C30" s="123">
        <v>3202.0352993000001</v>
      </c>
      <c r="D30" s="123">
        <v>2155.7249160000001</v>
      </c>
      <c r="E30" s="123">
        <v>881.95003109000004</v>
      </c>
      <c r="F30" s="123">
        <v>688.91787708000004</v>
      </c>
      <c r="G30" s="123">
        <v>584.85700783000004</v>
      </c>
      <c r="H30" s="123">
        <v>1046.3103833</v>
      </c>
      <c r="I30" s="123">
        <v>25.85320282</v>
      </c>
      <c r="J30" s="123">
        <v>207.98689160999999</v>
      </c>
      <c r="K30" s="123">
        <v>812.47028886999999</v>
      </c>
      <c r="L30" s="123">
        <v>1772.6408639900001</v>
      </c>
      <c r="M30" s="123">
        <v>416.47351572000002</v>
      </c>
      <c r="N30" s="123">
        <v>5.5184085300000003</v>
      </c>
      <c r="O30" s="123">
        <v>41.764164839999999</v>
      </c>
      <c r="P30" s="123">
        <v>369.19094235</v>
      </c>
      <c r="Q30" s="123">
        <v>1356.16734827</v>
      </c>
      <c r="R30" s="123">
        <v>30.479891210000002</v>
      </c>
      <c r="S30" s="123">
        <v>71.011136559999997</v>
      </c>
      <c r="T30" s="123">
        <v>1254.6763205</v>
      </c>
      <c r="U30" s="123">
        <v>198.24707849000001</v>
      </c>
      <c r="V30" s="123">
        <v>2138.8039915999998</v>
      </c>
      <c r="W30" s="123"/>
      <c r="X30" s="123"/>
      <c r="Y30" s="123"/>
      <c r="Z30" s="123"/>
      <c r="AA30" s="123"/>
      <c r="AB30" s="123"/>
    </row>
    <row r="31" spans="1:28" hidden="1" outlineLevel="1">
      <c r="A31" s="15">
        <v>41153</v>
      </c>
      <c r="B31" s="123">
        <v>5144.12743847</v>
      </c>
      <c r="C31" s="123">
        <v>3199.0019497600001</v>
      </c>
      <c r="D31" s="123">
        <v>2172.4139113400001</v>
      </c>
      <c r="E31" s="123">
        <v>894.47075788999996</v>
      </c>
      <c r="F31" s="123">
        <v>692.63242362000005</v>
      </c>
      <c r="G31" s="123">
        <v>585.31072983000001</v>
      </c>
      <c r="H31" s="123">
        <v>1026.58803842</v>
      </c>
      <c r="I31" s="123">
        <v>26.067746369999998</v>
      </c>
      <c r="J31" s="123">
        <v>207.35982018000001</v>
      </c>
      <c r="K31" s="123">
        <v>793.16047187000004</v>
      </c>
      <c r="L31" s="123">
        <v>1743.26231923</v>
      </c>
      <c r="M31" s="123">
        <v>425.10048625000002</v>
      </c>
      <c r="N31" s="123">
        <v>5.4787135500000002</v>
      </c>
      <c r="O31" s="123">
        <v>40.962092499999997</v>
      </c>
      <c r="P31" s="123">
        <v>378.65968020000003</v>
      </c>
      <c r="Q31" s="123">
        <v>1318.1618329800001</v>
      </c>
      <c r="R31" s="123">
        <v>28.61863297</v>
      </c>
      <c r="S31" s="123">
        <v>70.401374799999999</v>
      </c>
      <c r="T31" s="123">
        <v>1219.14182521</v>
      </c>
      <c r="U31" s="123">
        <v>201.86316948000001</v>
      </c>
      <c r="V31" s="123">
        <v>2065.2282370299999</v>
      </c>
      <c r="W31" s="123"/>
      <c r="X31" s="123"/>
      <c r="Y31" s="123"/>
      <c r="Z31" s="123"/>
      <c r="AA31" s="123"/>
      <c r="AB31" s="123"/>
    </row>
    <row r="32" spans="1:28" hidden="1" outlineLevel="1">
      <c r="A32" s="15">
        <v>41183</v>
      </c>
      <c r="B32" s="123">
        <v>5125.6439539700004</v>
      </c>
      <c r="C32" s="123">
        <v>3213.91605463</v>
      </c>
      <c r="D32" s="123">
        <v>2206.95268244</v>
      </c>
      <c r="E32" s="123">
        <v>914.28664987000002</v>
      </c>
      <c r="F32" s="123">
        <v>706.36009236999996</v>
      </c>
      <c r="G32" s="123">
        <v>586.30594020000001</v>
      </c>
      <c r="H32" s="123">
        <v>1006.96337219</v>
      </c>
      <c r="I32" s="123">
        <v>29.043792830000001</v>
      </c>
      <c r="J32" s="123">
        <v>206.53906362999999</v>
      </c>
      <c r="K32" s="123">
        <v>771.38051572999996</v>
      </c>
      <c r="L32" s="123">
        <v>1723.06255986</v>
      </c>
      <c r="M32" s="123">
        <v>422.59685780000001</v>
      </c>
      <c r="N32" s="123">
        <v>5.1120976799999998</v>
      </c>
      <c r="O32" s="123">
        <v>40.799498810000003</v>
      </c>
      <c r="P32" s="123">
        <v>376.68526130999999</v>
      </c>
      <c r="Q32" s="123">
        <v>1300.46570206</v>
      </c>
      <c r="R32" s="123">
        <v>30.244612199999999</v>
      </c>
      <c r="S32" s="123">
        <v>69.852252480000004</v>
      </c>
      <c r="T32" s="123">
        <v>1200.3688373800001</v>
      </c>
      <c r="U32" s="123">
        <v>188.66533948</v>
      </c>
      <c r="V32" s="123">
        <v>2075.5021672299999</v>
      </c>
      <c r="W32" s="123"/>
      <c r="X32" s="123"/>
      <c r="Y32" s="123"/>
      <c r="Z32" s="123"/>
      <c r="AA32" s="123"/>
      <c r="AB32" s="123"/>
    </row>
    <row r="33" spans="1:28" hidden="1" outlineLevel="1">
      <c r="A33" s="15">
        <v>41214</v>
      </c>
      <c r="B33" s="123">
        <v>5120.2957044200002</v>
      </c>
      <c r="C33" s="123">
        <v>3220.3718804700002</v>
      </c>
      <c r="D33" s="123">
        <v>2228.8109843500001</v>
      </c>
      <c r="E33" s="123">
        <v>921.96486960000004</v>
      </c>
      <c r="F33" s="123">
        <v>725.54673788000002</v>
      </c>
      <c r="G33" s="123">
        <v>581.29937686999995</v>
      </c>
      <c r="H33" s="123">
        <v>991.56089612000005</v>
      </c>
      <c r="I33" s="123">
        <v>28.752905630000001</v>
      </c>
      <c r="J33" s="123">
        <v>207.67493152</v>
      </c>
      <c r="K33" s="123">
        <v>755.13305896999998</v>
      </c>
      <c r="L33" s="123">
        <v>1705.93509135</v>
      </c>
      <c r="M33" s="123">
        <v>421.65509238999999</v>
      </c>
      <c r="N33" s="123">
        <v>5.1028647200000004</v>
      </c>
      <c r="O33" s="123">
        <v>39.874621419999997</v>
      </c>
      <c r="P33" s="123">
        <v>376.67760625</v>
      </c>
      <c r="Q33" s="123">
        <v>1284.2799989600001</v>
      </c>
      <c r="R33" s="123">
        <v>30.449687090000001</v>
      </c>
      <c r="S33" s="123">
        <v>69.227637700000002</v>
      </c>
      <c r="T33" s="123">
        <v>1184.60267417</v>
      </c>
      <c r="U33" s="123">
        <v>193.98873259999999</v>
      </c>
      <c r="V33" s="123">
        <v>2073.5075405299999</v>
      </c>
      <c r="W33" s="123"/>
      <c r="X33" s="123"/>
      <c r="Y33" s="123"/>
      <c r="Z33" s="123"/>
      <c r="AA33" s="123"/>
      <c r="AB33" s="123"/>
    </row>
    <row r="34" spans="1:28" hidden="1" outlineLevel="1">
      <c r="A34" s="15">
        <v>41244</v>
      </c>
      <c r="B34" s="123">
        <v>5036.8996427499997</v>
      </c>
      <c r="C34" s="123">
        <v>3184.7490692800002</v>
      </c>
      <c r="D34" s="123">
        <v>2226.68850668</v>
      </c>
      <c r="E34" s="123">
        <v>935.42059486999995</v>
      </c>
      <c r="F34" s="123">
        <v>723.13802452000004</v>
      </c>
      <c r="G34" s="123">
        <v>568.12988729000006</v>
      </c>
      <c r="H34" s="123">
        <v>958.06056260000003</v>
      </c>
      <c r="I34" s="123">
        <v>28.593831229999999</v>
      </c>
      <c r="J34" s="123">
        <v>201.04010534</v>
      </c>
      <c r="K34" s="123">
        <v>728.42662602999997</v>
      </c>
      <c r="L34" s="123">
        <v>1661.8506162799999</v>
      </c>
      <c r="M34" s="123">
        <v>417.06774780000001</v>
      </c>
      <c r="N34" s="123">
        <v>4.8381044700000002</v>
      </c>
      <c r="O34" s="123">
        <v>34.655965690000002</v>
      </c>
      <c r="P34" s="123">
        <v>377.57367764000003</v>
      </c>
      <c r="Q34" s="123">
        <v>1244.7828684799999</v>
      </c>
      <c r="R34" s="123">
        <v>30.652903120000001</v>
      </c>
      <c r="S34" s="123">
        <v>71.635919959999995</v>
      </c>
      <c r="T34" s="123">
        <v>1142.4940454</v>
      </c>
      <c r="U34" s="123">
        <v>190.29995718999999</v>
      </c>
      <c r="V34" s="123">
        <v>1436.42532089</v>
      </c>
      <c r="W34" s="123"/>
      <c r="X34" s="123"/>
      <c r="Y34" s="123"/>
      <c r="Z34" s="123"/>
      <c r="AA34" s="123"/>
      <c r="AB34" s="123"/>
    </row>
    <row r="35" spans="1:28" hidden="1" outlineLevel="1">
      <c r="A35" s="15">
        <v>41275</v>
      </c>
      <c r="B35" s="123">
        <v>5009.7612835800001</v>
      </c>
      <c r="C35" s="123">
        <v>3174.9400521100001</v>
      </c>
      <c r="D35" s="123">
        <v>2226.5365044099999</v>
      </c>
      <c r="E35" s="123">
        <v>944.59270500000002</v>
      </c>
      <c r="F35" s="123">
        <v>715.6523899</v>
      </c>
      <c r="G35" s="123">
        <v>566.29140950999999</v>
      </c>
      <c r="H35" s="123">
        <v>948.40354769999999</v>
      </c>
      <c r="I35" s="123">
        <v>32.062938029999998</v>
      </c>
      <c r="J35" s="123">
        <v>197.86671498999999</v>
      </c>
      <c r="K35" s="123">
        <v>718.47389467999994</v>
      </c>
      <c r="L35" s="123">
        <v>1641.1736215400001</v>
      </c>
      <c r="M35" s="123">
        <v>409.23157651999998</v>
      </c>
      <c r="N35" s="123">
        <v>4.8757070699999998</v>
      </c>
      <c r="O35" s="123">
        <v>33.994247110000003</v>
      </c>
      <c r="P35" s="123">
        <v>370.36162234</v>
      </c>
      <c r="Q35" s="123">
        <v>1231.94204502</v>
      </c>
      <c r="R35" s="123">
        <v>30.939742070000001</v>
      </c>
      <c r="S35" s="123">
        <v>71.111060010000003</v>
      </c>
      <c r="T35" s="123">
        <v>1129.89124294</v>
      </c>
      <c r="U35" s="123">
        <v>193.64760992999999</v>
      </c>
      <c r="V35" s="123">
        <v>1372.4644603700001</v>
      </c>
      <c r="W35" s="123"/>
      <c r="X35" s="123"/>
      <c r="Y35" s="123"/>
      <c r="Z35" s="123"/>
      <c r="AA35" s="123"/>
      <c r="AB35" s="123"/>
    </row>
    <row r="36" spans="1:28" hidden="1" outlineLevel="1">
      <c r="A36" s="15">
        <v>41306</v>
      </c>
      <c r="B36" s="123">
        <v>4999.1997592899997</v>
      </c>
      <c r="C36" s="123">
        <v>3175.7431112300001</v>
      </c>
      <c r="D36" s="123">
        <v>2238.46343832</v>
      </c>
      <c r="E36" s="123">
        <v>980.68584362000001</v>
      </c>
      <c r="F36" s="123">
        <v>696.84705680000002</v>
      </c>
      <c r="G36" s="123">
        <v>560.93053789999999</v>
      </c>
      <c r="H36" s="123">
        <v>937.27967291000004</v>
      </c>
      <c r="I36" s="123">
        <v>82.187627680000006</v>
      </c>
      <c r="J36" s="123">
        <v>147.38533551</v>
      </c>
      <c r="K36" s="123">
        <v>707.70670972000005</v>
      </c>
      <c r="L36" s="123">
        <v>1628.3167953</v>
      </c>
      <c r="M36" s="123">
        <v>408.14189120999998</v>
      </c>
      <c r="N36" s="123">
        <v>16.842452869999999</v>
      </c>
      <c r="O36" s="123">
        <v>30.617103849999999</v>
      </c>
      <c r="P36" s="123">
        <v>360.68233449000002</v>
      </c>
      <c r="Q36" s="123">
        <v>1220.1749040899999</v>
      </c>
      <c r="R36" s="123">
        <v>54.15126034</v>
      </c>
      <c r="S36" s="123">
        <v>60.39771168</v>
      </c>
      <c r="T36" s="123">
        <v>1105.6259320700001</v>
      </c>
      <c r="U36" s="123">
        <v>195.13985276</v>
      </c>
      <c r="V36" s="123">
        <v>1521.4890721199999</v>
      </c>
      <c r="W36" s="123"/>
      <c r="X36" s="123"/>
      <c r="Y36" s="123"/>
      <c r="Z36" s="123"/>
      <c r="AA36" s="123"/>
      <c r="AB36" s="123"/>
    </row>
    <row r="37" spans="1:28" hidden="1" outlineLevel="1">
      <c r="A37" s="15">
        <v>41334</v>
      </c>
      <c r="B37" s="123">
        <v>5029.4294220299998</v>
      </c>
      <c r="C37" s="123">
        <v>3194.8996022000001</v>
      </c>
      <c r="D37" s="123">
        <v>2266.1736623800002</v>
      </c>
      <c r="E37" s="123">
        <v>1006.31038978</v>
      </c>
      <c r="F37" s="123">
        <v>704.71715222</v>
      </c>
      <c r="G37" s="123">
        <v>555.14612037999996</v>
      </c>
      <c r="H37" s="123">
        <v>928.72593982000001</v>
      </c>
      <c r="I37" s="123">
        <v>83.186189560000003</v>
      </c>
      <c r="J37" s="123">
        <v>147.36695933999999</v>
      </c>
      <c r="K37" s="123">
        <v>698.17279092000001</v>
      </c>
      <c r="L37" s="123">
        <v>1617.64617105</v>
      </c>
      <c r="M37" s="123">
        <v>406.66417881000001</v>
      </c>
      <c r="N37" s="123">
        <v>17.269768920000001</v>
      </c>
      <c r="O37" s="123">
        <v>29.946820890000001</v>
      </c>
      <c r="P37" s="123">
        <v>359.44758899999999</v>
      </c>
      <c r="Q37" s="123">
        <v>1210.98199224</v>
      </c>
      <c r="R37" s="123">
        <v>55.059233919999997</v>
      </c>
      <c r="S37" s="123">
        <v>59.929061949999998</v>
      </c>
      <c r="T37" s="123">
        <v>1095.99369637</v>
      </c>
      <c r="U37" s="123">
        <v>216.88364877999999</v>
      </c>
      <c r="V37" s="123">
        <v>1577.2041080500001</v>
      </c>
      <c r="W37" s="123"/>
      <c r="X37" s="123"/>
      <c r="Y37" s="123"/>
      <c r="Z37" s="123"/>
      <c r="AA37" s="123"/>
      <c r="AB37" s="123"/>
    </row>
    <row r="38" spans="1:28" hidden="1" outlineLevel="1">
      <c r="A38" s="15">
        <v>41365</v>
      </c>
      <c r="B38" s="123">
        <v>5089.4824211200003</v>
      </c>
      <c r="C38" s="123">
        <v>3247.34110371</v>
      </c>
      <c r="D38" s="123">
        <v>2334.8925467099998</v>
      </c>
      <c r="E38" s="123">
        <v>1050.9371335200001</v>
      </c>
      <c r="F38" s="123">
        <v>727.05511117000003</v>
      </c>
      <c r="G38" s="123">
        <v>556.90030202000003</v>
      </c>
      <c r="H38" s="123">
        <v>912.44855700000005</v>
      </c>
      <c r="I38" s="123">
        <v>82.033828420000006</v>
      </c>
      <c r="J38" s="123">
        <v>144.56337735</v>
      </c>
      <c r="K38" s="123">
        <v>685.85135122999998</v>
      </c>
      <c r="L38" s="123">
        <v>1607.5329004499999</v>
      </c>
      <c r="M38" s="123">
        <v>407.29642697000003</v>
      </c>
      <c r="N38" s="123">
        <v>17.192695310000001</v>
      </c>
      <c r="O38" s="123">
        <v>30.779675130000001</v>
      </c>
      <c r="P38" s="123">
        <v>359.32405653000001</v>
      </c>
      <c r="Q38" s="123">
        <v>1200.2364734800001</v>
      </c>
      <c r="R38" s="123">
        <v>55.833920429999999</v>
      </c>
      <c r="S38" s="123">
        <v>59.185910239999998</v>
      </c>
      <c r="T38" s="123">
        <v>1085.2166428099999</v>
      </c>
      <c r="U38" s="123">
        <v>234.60841696</v>
      </c>
      <c r="V38" s="123">
        <v>1553.49645953</v>
      </c>
      <c r="W38" s="123"/>
      <c r="X38" s="123"/>
      <c r="Y38" s="123"/>
      <c r="Z38" s="123"/>
      <c r="AA38" s="123"/>
      <c r="AB38" s="123"/>
    </row>
    <row r="39" spans="1:28" hidden="1" outlineLevel="1">
      <c r="A39" s="15">
        <v>41395</v>
      </c>
      <c r="B39" s="123">
        <v>5082.2501751299997</v>
      </c>
      <c r="C39" s="123">
        <v>3257.8241171599998</v>
      </c>
      <c r="D39" s="123">
        <v>2366.7640894599999</v>
      </c>
      <c r="E39" s="123">
        <v>1076.9304213600001</v>
      </c>
      <c r="F39" s="123">
        <v>736.36615662999998</v>
      </c>
      <c r="G39" s="123">
        <v>553.46751146999998</v>
      </c>
      <c r="H39" s="123">
        <v>891.06002769999998</v>
      </c>
      <c r="I39" s="123">
        <v>83.908282619999994</v>
      </c>
      <c r="J39" s="123">
        <v>134.62871720999999</v>
      </c>
      <c r="K39" s="123">
        <v>672.52302786999996</v>
      </c>
      <c r="L39" s="123">
        <v>1584.72017054</v>
      </c>
      <c r="M39" s="123">
        <v>404.45447399</v>
      </c>
      <c r="N39" s="123">
        <v>17.183629100000001</v>
      </c>
      <c r="O39" s="123">
        <v>29.165753030000001</v>
      </c>
      <c r="P39" s="123">
        <v>358.10509186000002</v>
      </c>
      <c r="Q39" s="123">
        <v>1180.26569655</v>
      </c>
      <c r="R39" s="123">
        <v>56.67458319</v>
      </c>
      <c r="S39" s="123">
        <v>58.680298469999997</v>
      </c>
      <c r="T39" s="123">
        <v>1064.91081489</v>
      </c>
      <c r="U39" s="123">
        <v>239.70588742999999</v>
      </c>
      <c r="V39" s="123">
        <v>1635.7405098300001</v>
      </c>
      <c r="W39" s="123"/>
      <c r="X39" s="123"/>
      <c r="Y39" s="123"/>
      <c r="Z39" s="123"/>
      <c r="AA39" s="123"/>
      <c r="AB39" s="123"/>
    </row>
    <row r="40" spans="1:28" hidden="1" outlineLevel="1">
      <c r="A40" s="15">
        <v>41426</v>
      </c>
      <c r="B40" s="123">
        <v>5014.5988620400003</v>
      </c>
      <c r="C40" s="123">
        <v>3209.0705117100001</v>
      </c>
      <c r="D40" s="123">
        <v>2346.5017680000001</v>
      </c>
      <c r="E40" s="123">
        <v>1068.45862663</v>
      </c>
      <c r="F40" s="123">
        <v>737.85244569999998</v>
      </c>
      <c r="G40" s="123">
        <v>540.19069566999997</v>
      </c>
      <c r="H40" s="123">
        <v>862.56874371000004</v>
      </c>
      <c r="I40" s="123">
        <v>84.679085139999998</v>
      </c>
      <c r="J40" s="123">
        <v>127.79945927</v>
      </c>
      <c r="K40" s="123">
        <v>650.09019929999999</v>
      </c>
      <c r="L40" s="123">
        <v>1560.9705616599999</v>
      </c>
      <c r="M40" s="123">
        <v>396.92360136000002</v>
      </c>
      <c r="N40" s="123">
        <v>17.33433767</v>
      </c>
      <c r="O40" s="123">
        <v>29.113420510000001</v>
      </c>
      <c r="P40" s="123">
        <v>350.47584318000003</v>
      </c>
      <c r="Q40" s="123">
        <v>1164.0469602999999</v>
      </c>
      <c r="R40" s="123">
        <v>56.337312429999997</v>
      </c>
      <c r="S40" s="123">
        <v>57.647756340000001</v>
      </c>
      <c r="T40" s="123">
        <v>1050.0618915299999</v>
      </c>
      <c r="U40" s="123">
        <v>244.55778867000001</v>
      </c>
      <c r="V40" s="123">
        <v>1599.15911884</v>
      </c>
      <c r="W40" s="123"/>
      <c r="X40" s="123"/>
      <c r="Y40" s="123"/>
      <c r="Z40" s="123"/>
      <c r="AA40" s="123"/>
      <c r="AB40" s="123"/>
    </row>
    <row r="41" spans="1:28" hidden="1" outlineLevel="1">
      <c r="A41" s="15">
        <v>41456</v>
      </c>
      <c r="B41" s="123">
        <v>4956.3973931600003</v>
      </c>
      <c r="C41" s="123">
        <v>3198.62969686</v>
      </c>
      <c r="D41" s="123">
        <v>2357.8142593699999</v>
      </c>
      <c r="E41" s="123">
        <v>1081.56711759</v>
      </c>
      <c r="F41" s="123">
        <v>741.87714454000002</v>
      </c>
      <c r="G41" s="123">
        <v>534.36999723999998</v>
      </c>
      <c r="H41" s="123">
        <v>840.81543749000002</v>
      </c>
      <c r="I41" s="123">
        <v>83.326325159999996</v>
      </c>
      <c r="J41" s="123">
        <v>123.67083228</v>
      </c>
      <c r="K41" s="123">
        <v>633.81828005</v>
      </c>
      <c r="L41" s="123">
        <v>1531.2381380500001</v>
      </c>
      <c r="M41" s="123">
        <v>396.31806954000001</v>
      </c>
      <c r="N41" s="123">
        <v>17.02166639</v>
      </c>
      <c r="O41" s="123">
        <v>25.983149090000001</v>
      </c>
      <c r="P41" s="123">
        <v>353.31325406000002</v>
      </c>
      <c r="Q41" s="123">
        <v>1134.92006851</v>
      </c>
      <c r="R41" s="123">
        <v>56.920046110000001</v>
      </c>
      <c r="S41" s="123">
        <v>56.293704750000003</v>
      </c>
      <c r="T41" s="123">
        <v>1021.70631765</v>
      </c>
      <c r="U41" s="123">
        <v>226.52955825000001</v>
      </c>
      <c r="V41" s="123">
        <v>1578.68859187</v>
      </c>
      <c r="W41" s="123"/>
      <c r="X41" s="123"/>
      <c r="Y41" s="123"/>
      <c r="Z41" s="123"/>
      <c r="AA41" s="123"/>
      <c r="AB41" s="123"/>
    </row>
    <row r="42" spans="1:28" hidden="1" outlineLevel="1">
      <c r="A42" s="15">
        <v>41487</v>
      </c>
      <c r="B42" s="123">
        <v>4966.4649372000003</v>
      </c>
      <c r="C42" s="123">
        <v>3235.8161927599999</v>
      </c>
      <c r="D42" s="123">
        <v>2400.0495105300001</v>
      </c>
      <c r="E42" s="123">
        <v>1105.70675334</v>
      </c>
      <c r="F42" s="123">
        <v>761.71010647000003</v>
      </c>
      <c r="G42" s="123">
        <v>532.63265072000002</v>
      </c>
      <c r="H42" s="123">
        <v>835.76668223000001</v>
      </c>
      <c r="I42" s="123">
        <v>84.45604376</v>
      </c>
      <c r="J42" s="123">
        <v>124.0648885</v>
      </c>
      <c r="K42" s="123">
        <v>627.24574997000002</v>
      </c>
      <c r="L42" s="123">
        <v>1517.6996956200001</v>
      </c>
      <c r="M42" s="123">
        <v>395.92836025000003</v>
      </c>
      <c r="N42" s="123">
        <v>17.388791770000001</v>
      </c>
      <c r="O42" s="123">
        <v>25.66644655</v>
      </c>
      <c r="P42" s="123">
        <v>352.87312193000002</v>
      </c>
      <c r="Q42" s="123">
        <v>1121.7713353700001</v>
      </c>
      <c r="R42" s="123">
        <v>57.662509559999997</v>
      </c>
      <c r="S42" s="123">
        <v>56.137716099999999</v>
      </c>
      <c r="T42" s="123">
        <v>1007.97110971</v>
      </c>
      <c r="U42" s="123">
        <v>212.94904882</v>
      </c>
      <c r="V42" s="123">
        <v>1570.0157000300001</v>
      </c>
      <c r="W42" s="123"/>
      <c r="X42" s="123"/>
      <c r="Y42" s="123"/>
      <c r="Z42" s="123"/>
      <c r="AA42" s="123"/>
      <c r="AB42" s="123"/>
    </row>
    <row r="43" spans="1:28" hidden="1" outlineLevel="1">
      <c r="A43" s="15">
        <v>41518</v>
      </c>
      <c r="B43" s="123">
        <v>4942.62780303</v>
      </c>
      <c r="C43" s="123">
        <v>3233.9128455099999</v>
      </c>
      <c r="D43" s="123">
        <v>2421.1843669599998</v>
      </c>
      <c r="E43" s="123">
        <v>1115.0206960099999</v>
      </c>
      <c r="F43" s="123">
        <v>776.32628098999999</v>
      </c>
      <c r="G43" s="123">
        <v>529.83738996</v>
      </c>
      <c r="H43" s="123">
        <v>812.72847854999998</v>
      </c>
      <c r="I43" s="123">
        <v>83.177180019999994</v>
      </c>
      <c r="J43" s="123">
        <v>123.41362674</v>
      </c>
      <c r="K43" s="123">
        <v>606.13767179000001</v>
      </c>
      <c r="L43" s="123">
        <v>1491.0274741799999</v>
      </c>
      <c r="M43" s="123">
        <v>394.87313137000001</v>
      </c>
      <c r="N43" s="123">
        <v>17.335239300000001</v>
      </c>
      <c r="O43" s="123">
        <v>25.36853735</v>
      </c>
      <c r="P43" s="123">
        <v>352.16935472</v>
      </c>
      <c r="Q43" s="123">
        <v>1096.1543428099999</v>
      </c>
      <c r="R43" s="123">
        <v>58.005485280000002</v>
      </c>
      <c r="S43" s="123">
        <v>56.504376839999999</v>
      </c>
      <c r="T43" s="123">
        <v>981.64448069000002</v>
      </c>
      <c r="U43" s="123">
        <v>217.68748334</v>
      </c>
      <c r="V43" s="123">
        <v>1554.2582637099999</v>
      </c>
      <c r="W43" s="123"/>
      <c r="X43" s="123"/>
      <c r="Y43" s="123"/>
      <c r="Z43" s="123"/>
      <c r="AA43" s="123"/>
      <c r="AB43" s="123"/>
    </row>
    <row r="44" spans="1:28" hidden="1" outlineLevel="1">
      <c r="A44" s="15">
        <v>41548</v>
      </c>
      <c r="B44" s="123">
        <v>4910.6874745100004</v>
      </c>
      <c r="C44" s="123">
        <v>3258.5298936300001</v>
      </c>
      <c r="D44" s="123">
        <v>2454.2330040000002</v>
      </c>
      <c r="E44" s="123">
        <v>1135.5321291499999</v>
      </c>
      <c r="F44" s="123">
        <v>787.32730937999997</v>
      </c>
      <c r="G44" s="123">
        <v>531.37356547000002</v>
      </c>
      <c r="H44" s="123">
        <v>804.29688963000001</v>
      </c>
      <c r="I44" s="123">
        <v>82.090812799999995</v>
      </c>
      <c r="J44" s="123">
        <v>123.40904245</v>
      </c>
      <c r="K44" s="123">
        <v>598.79703438000001</v>
      </c>
      <c r="L44" s="123">
        <v>1474.6671458999999</v>
      </c>
      <c r="M44" s="123">
        <v>393.34646228999998</v>
      </c>
      <c r="N44" s="123">
        <v>16.8661888</v>
      </c>
      <c r="O44" s="123">
        <v>24.59675936</v>
      </c>
      <c r="P44" s="123">
        <v>351.88351412999998</v>
      </c>
      <c r="Q44" s="123">
        <v>1081.3206836100001</v>
      </c>
      <c r="R44" s="123">
        <v>58.6803746</v>
      </c>
      <c r="S44" s="123">
        <v>56.183162529999997</v>
      </c>
      <c r="T44" s="123">
        <v>966.45714648000001</v>
      </c>
      <c r="U44" s="123">
        <v>177.49043498</v>
      </c>
      <c r="V44" s="123">
        <v>1541.1294783999999</v>
      </c>
      <c r="W44" s="123"/>
      <c r="X44" s="123"/>
      <c r="Y44" s="123"/>
      <c r="Z44" s="123"/>
      <c r="AA44" s="123"/>
      <c r="AB44" s="123"/>
    </row>
    <row r="45" spans="1:28" hidden="1" outlineLevel="1">
      <c r="A45" s="15">
        <v>41579</v>
      </c>
      <c r="B45" s="123">
        <v>4772.7143321100002</v>
      </c>
      <c r="C45" s="123">
        <v>3179.9939027</v>
      </c>
      <c r="D45" s="123">
        <v>2441.7819281500001</v>
      </c>
      <c r="E45" s="123">
        <v>1132.30184777</v>
      </c>
      <c r="F45" s="123">
        <v>795.28261000999998</v>
      </c>
      <c r="G45" s="123">
        <v>514.19747037000002</v>
      </c>
      <c r="H45" s="123">
        <v>738.21197455000004</v>
      </c>
      <c r="I45" s="123">
        <v>43.389408539999998</v>
      </c>
      <c r="J45" s="123">
        <v>122.61402937</v>
      </c>
      <c r="K45" s="123">
        <v>572.20853664000003</v>
      </c>
      <c r="L45" s="123">
        <v>1428.8529816800001</v>
      </c>
      <c r="M45" s="123">
        <v>385.99897657000002</v>
      </c>
      <c r="N45" s="123">
        <v>15.687792480000001</v>
      </c>
      <c r="O45" s="123">
        <v>24.508594720000001</v>
      </c>
      <c r="P45" s="123">
        <v>345.80258937000002</v>
      </c>
      <c r="Q45" s="123">
        <v>1042.8540051099999</v>
      </c>
      <c r="R45" s="123">
        <v>56.135181039999999</v>
      </c>
      <c r="S45" s="123">
        <v>54.666954799999999</v>
      </c>
      <c r="T45" s="123">
        <v>932.05186927</v>
      </c>
      <c r="U45" s="123">
        <v>163.86744773000001</v>
      </c>
      <c r="V45" s="123">
        <v>1494.5361745800001</v>
      </c>
      <c r="W45" s="123"/>
      <c r="X45" s="123"/>
      <c r="Y45" s="123"/>
      <c r="Z45" s="123"/>
      <c r="AA45" s="123"/>
      <c r="AB45" s="123"/>
    </row>
    <row r="46" spans="1:28" hidden="1" outlineLevel="1">
      <c r="A46" s="15">
        <v>41609</v>
      </c>
      <c r="B46" s="123">
        <v>4791.2139659300001</v>
      </c>
      <c r="C46" s="123">
        <v>3209.05505657</v>
      </c>
      <c r="D46" s="123">
        <v>2481.6822356299999</v>
      </c>
      <c r="E46" s="123">
        <v>1154.7300013399999</v>
      </c>
      <c r="F46" s="123">
        <v>819.07874611</v>
      </c>
      <c r="G46" s="123">
        <v>507.87348817999998</v>
      </c>
      <c r="H46" s="123">
        <v>727.37282094</v>
      </c>
      <c r="I46" s="123">
        <v>41.968085950000003</v>
      </c>
      <c r="J46" s="123">
        <v>122.49714401</v>
      </c>
      <c r="K46" s="123">
        <v>562.90759098000001</v>
      </c>
      <c r="L46" s="123">
        <v>1400.68790745</v>
      </c>
      <c r="M46" s="123">
        <v>384.92201174000002</v>
      </c>
      <c r="N46" s="123">
        <v>15.453755170000001</v>
      </c>
      <c r="O46" s="123">
        <v>25.307036459999999</v>
      </c>
      <c r="P46" s="123">
        <v>344.16122010999999</v>
      </c>
      <c r="Q46" s="123">
        <v>1015.76589571</v>
      </c>
      <c r="R46" s="123">
        <v>56.333074930000002</v>
      </c>
      <c r="S46" s="123">
        <v>48.600360309999999</v>
      </c>
      <c r="T46" s="123">
        <v>910.83246047</v>
      </c>
      <c r="U46" s="123">
        <v>181.47100191000001</v>
      </c>
      <c r="V46" s="123">
        <v>1461.1431357500001</v>
      </c>
      <c r="W46" s="123"/>
      <c r="X46" s="123"/>
      <c r="Y46" s="123"/>
      <c r="Z46" s="123"/>
      <c r="AA46" s="123"/>
      <c r="AB46" s="123"/>
    </row>
    <row r="47" spans="1:28" hidden="1" outlineLevel="1">
      <c r="A47" s="15">
        <v>41640</v>
      </c>
      <c r="B47" s="123">
        <v>4804.4998437499999</v>
      </c>
      <c r="C47" s="123">
        <v>3257.1539423600002</v>
      </c>
      <c r="D47" s="123">
        <v>2525.3176996500001</v>
      </c>
      <c r="E47" s="123">
        <v>1177.05265869</v>
      </c>
      <c r="F47" s="123">
        <v>838.66368567999996</v>
      </c>
      <c r="G47" s="123">
        <v>509.60135528000001</v>
      </c>
      <c r="H47" s="123">
        <v>731.83624270999996</v>
      </c>
      <c r="I47" s="123">
        <v>42.633967060000003</v>
      </c>
      <c r="J47" s="123">
        <v>123.67107553</v>
      </c>
      <c r="K47" s="123">
        <v>565.53120011999999</v>
      </c>
      <c r="L47" s="123">
        <v>1370.67921482</v>
      </c>
      <c r="M47" s="123">
        <v>381.60889809000003</v>
      </c>
      <c r="N47" s="123">
        <v>15.346589099999999</v>
      </c>
      <c r="O47" s="123">
        <v>24.763314940000001</v>
      </c>
      <c r="P47" s="123">
        <v>341.49899405000002</v>
      </c>
      <c r="Q47" s="123">
        <v>989.07031672999994</v>
      </c>
      <c r="R47" s="123">
        <v>56.543560100000001</v>
      </c>
      <c r="S47" s="123">
        <v>48.048750249999998</v>
      </c>
      <c r="T47" s="123">
        <v>884.47800638000001</v>
      </c>
      <c r="U47" s="123">
        <v>176.66668657</v>
      </c>
      <c r="V47" s="123">
        <v>1415.53085728</v>
      </c>
      <c r="W47" s="123"/>
      <c r="X47" s="123"/>
      <c r="Y47" s="123"/>
      <c r="Z47" s="123"/>
      <c r="AA47" s="123"/>
      <c r="AB47" s="123"/>
    </row>
    <row r="48" spans="1:28" hidden="1" outlineLevel="1">
      <c r="A48" s="15">
        <v>41671</v>
      </c>
      <c r="B48" s="123">
        <v>5236.0065414199998</v>
      </c>
      <c r="C48" s="123">
        <v>3459.8561508799999</v>
      </c>
      <c r="D48" s="123">
        <v>2560.7677566799998</v>
      </c>
      <c r="E48" s="123">
        <v>1205.6217564399999</v>
      </c>
      <c r="F48" s="123">
        <v>845.55721678999998</v>
      </c>
      <c r="G48" s="123">
        <v>509.58878344999999</v>
      </c>
      <c r="H48" s="123">
        <v>899.08839420000004</v>
      </c>
      <c r="I48" s="123">
        <v>53.66554301</v>
      </c>
      <c r="J48" s="123">
        <v>154.81959345000001</v>
      </c>
      <c r="K48" s="123">
        <v>690.60325774</v>
      </c>
      <c r="L48" s="123">
        <v>1586.6811015599999</v>
      </c>
      <c r="M48" s="123">
        <v>379.54636244</v>
      </c>
      <c r="N48" s="123">
        <v>4.5208618600000001</v>
      </c>
      <c r="O48" s="123">
        <v>47.872796110000003</v>
      </c>
      <c r="P48" s="123">
        <v>327.15270447</v>
      </c>
      <c r="Q48" s="123">
        <v>1207.1347391199999</v>
      </c>
      <c r="R48" s="123">
        <v>48.064105210000001</v>
      </c>
      <c r="S48" s="123">
        <v>125.91911406</v>
      </c>
      <c r="T48" s="123">
        <v>1033.1515198500001</v>
      </c>
      <c r="U48" s="123">
        <v>189.46928897999999</v>
      </c>
      <c r="V48" s="123">
        <v>1608.25276506</v>
      </c>
      <c r="W48" s="123"/>
      <c r="X48" s="123"/>
      <c r="Y48" s="123"/>
      <c r="Z48" s="123"/>
      <c r="AA48" s="123"/>
      <c r="AB48" s="123"/>
    </row>
    <row r="49" spans="1:28" hidden="1" outlineLevel="1">
      <c r="A49" s="15">
        <v>41699</v>
      </c>
      <c r="B49" s="123">
        <v>5414.8433975199996</v>
      </c>
      <c r="C49" s="123">
        <v>3647.8475231900002</v>
      </c>
      <c r="D49" s="123">
        <v>2599.80385978</v>
      </c>
      <c r="E49" s="123">
        <v>1244.0040907099999</v>
      </c>
      <c r="F49" s="123">
        <v>839.20499443000006</v>
      </c>
      <c r="G49" s="123">
        <v>516.59477463999997</v>
      </c>
      <c r="H49" s="123">
        <v>1048.0436634099999</v>
      </c>
      <c r="I49" s="123">
        <v>90.139229240000006</v>
      </c>
      <c r="J49" s="123">
        <v>170.46949545999999</v>
      </c>
      <c r="K49" s="123">
        <v>787.43493870999998</v>
      </c>
      <c r="L49" s="123">
        <v>1580.01798203</v>
      </c>
      <c r="M49" s="123">
        <v>356.86084749000003</v>
      </c>
      <c r="N49" s="123">
        <v>10.940740659999999</v>
      </c>
      <c r="O49" s="123">
        <v>17.55501963</v>
      </c>
      <c r="P49" s="123">
        <v>328.3650872</v>
      </c>
      <c r="Q49" s="123">
        <v>1223.15713454</v>
      </c>
      <c r="R49" s="123">
        <v>42.963123760000002</v>
      </c>
      <c r="S49" s="123">
        <v>47.275375570000001</v>
      </c>
      <c r="T49" s="123">
        <v>1132.91863521</v>
      </c>
      <c r="U49" s="123">
        <v>186.97789230000001</v>
      </c>
      <c r="V49" s="123">
        <v>1691.0326884200001</v>
      </c>
      <c r="W49" s="123"/>
      <c r="X49" s="123"/>
      <c r="Y49" s="123"/>
      <c r="Z49" s="123"/>
      <c r="AA49" s="123"/>
      <c r="AB49" s="123"/>
    </row>
    <row r="50" spans="1:28" hidden="1" outlineLevel="1">
      <c r="A50" s="15">
        <v>41730</v>
      </c>
      <c r="B50" s="123">
        <v>5465.0562057799998</v>
      </c>
      <c r="C50" s="123">
        <v>3695.3756169500002</v>
      </c>
      <c r="D50" s="123">
        <v>2622.6164773</v>
      </c>
      <c r="E50" s="123">
        <v>1280.27554934</v>
      </c>
      <c r="F50" s="123">
        <v>830.66961914000001</v>
      </c>
      <c r="G50" s="123">
        <v>511.67130881999998</v>
      </c>
      <c r="H50" s="123">
        <v>1072.75913965</v>
      </c>
      <c r="I50" s="123">
        <v>77.359782980000006</v>
      </c>
      <c r="J50" s="123">
        <v>179.06991653</v>
      </c>
      <c r="K50" s="123">
        <v>816.32944013999997</v>
      </c>
      <c r="L50" s="123">
        <v>1585.57411604</v>
      </c>
      <c r="M50" s="123">
        <v>344.45169866999998</v>
      </c>
      <c r="N50" s="123">
        <v>1.1027510000000001E-2</v>
      </c>
      <c r="O50" s="123">
        <v>26.832093239999999</v>
      </c>
      <c r="P50" s="123">
        <v>317.60857792000002</v>
      </c>
      <c r="Q50" s="123">
        <v>1241.12241737</v>
      </c>
      <c r="R50" s="123">
        <v>19.277749490000001</v>
      </c>
      <c r="S50" s="123">
        <v>73.647175009999998</v>
      </c>
      <c r="T50" s="123">
        <v>1148.1974928699999</v>
      </c>
      <c r="U50" s="123">
        <v>184.10647279</v>
      </c>
      <c r="V50" s="123">
        <v>1708.7800268399999</v>
      </c>
      <c r="W50" s="123"/>
      <c r="X50" s="123"/>
      <c r="Y50" s="123"/>
      <c r="Z50" s="123"/>
      <c r="AA50" s="123"/>
      <c r="AB50" s="123"/>
    </row>
    <row r="51" spans="1:28" hidden="1" outlineLevel="1">
      <c r="A51" s="15">
        <v>41760</v>
      </c>
      <c r="B51" s="123">
        <v>5630.2556717999996</v>
      </c>
      <c r="C51" s="123">
        <v>3708.3072990199998</v>
      </c>
      <c r="D51" s="123">
        <v>2583.8398909399998</v>
      </c>
      <c r="E51" s="123">
        <v>1266.61333042</v>
      </c>
      <c r="F51" s="123">
        <v>812.65627338000002</v>
      </c>
      <c r="G51" s="123">
        <v>504.57028714</v>
      </c>
      <c r="H51" s="123">
        <v>1124.46740808</v>
      </c>
      <c r="I51" s="123">
        <v>49.819245299999999</v>
      </c>
      <c r="J51" s="123">
        <v>204.18263124000001</v>
      </c>
      <c r="K51" s="123">
        <v>870.46553154000003</v>
      </c>
      <c r="L51" s="123">
        <v>1724.2678394699999</v>
      </c>
      <c r="M51" s="123">
        <v>355.83408708000002</v>
      </c>
      <c r="N51" s="123">
        <v>4.7352070499999996</v>
      </c>
      <c r="O51" s="123">
        <v>38.69739938</v>
      </c>
      <c r="P51" s="123">
        <v>312.40148065</v>
      </c>
      <c r="Q51" s="123">
        <v>1368.4337523900001</v>
      </c>
      <c r="R51" s="123">
        <v>49.42043357</v>
      </c>
      <c r="S51" s="123">
        <v>116.07380153</v>
      </c>
      <c r="T51" s="123">
        <v>1202.9395172899999</v>
      </c>
      <c r="U51" s="123">
        <v>197.68053330999999</v>
      </c>
      <c r="V51" s="123">
        <v>1821.82909161</v>
      </c>
      <c r="W51" s="123"/>
      <c r="X51" s="123"/>
      <c r="Y51" s="123"/>
      <c r="Z51" s="123"/>
      <c r="AA51" s="123"/>
      <c r="AB51" s="123"/>
    </row>
    <row r="52" spans="1:28" hidden="1" outlineLevel="1">
      <c r="A52" s="15">
        <v>41791</v>
      </c>
      <c r="B52" s="123">
        <v>4950.7650397999996</v>
      </c>
      <c r="C52" s="123">
        <v>3215.3551179699998</v>
      </c>
      <c r="D52" s="123">
        <v>2443.0919930800001</v>
      </c>
      <c r="E52" s="123">
        <v>1248.6856788800001</v>
      </c>
      <c r="F52" s="123">
        <v>738.87227356999995</v>
      </c>
      <c r="G52" s="123">
        <v>455.53404062999999</v>
      </c>
      <c r="H52" s="123">
        <v>772.26312488999997</v>
      </c>
      <c r="I52" s="123">
        <v>38.633814489999999</v>
      </c>
      <c r="J52" s="123">
        <v>103.61952312</v>
      </c>
      <c r="K52" s="123">
        <v>630.00978727999995</v>
      </c>
      <c r="L52" s="123">
        <v>1557.06008456</v>
      </c>
      <c r="M52" s="123">
        <v>316.12800178999998</v>
      </c>
      <c r="N52" s="123">
        <v>16.910188219999998</v>
      </c>
      <c r="O52" s="123">
        <v>12.99918343</v>
      </c>
      <c r="P52" s="123">
        <v>286.21863014000002</v>
      </c>
      <c r="Q52" s="123">
        <v>1240.9320827700001</v>
      </c>
      <c r="R52" s="123">
        <v>80.602936909999997</v>
      </c>
      <c r="S52" s="123">
        <v>48.356170249999998</v>
      </c>
      <c r="T52" s="123">
        <v>1111.97297561</v>
      </c>
      <c r="U52" s="123">
        <v>178.34983726999999</v>
      </c>
      <c r="V52" s="123">
        <v>1439.8398785899999</v>
      </c>
      <c r="W52" s="123"/>
      <c r="X52" s="123"/>
      <c r="Y52" s="123"/>
      <c r="Z52" s="123"/>
      <c r="AA52" s="123"/>
      <c r="AB52" s="123"/>
    </row>
    <row r="53" spans="1:28" hidden="1" outlineLevel="1">
      <c r="A53" s="15">
        <v>41821</v>
      </c>
      <c r="B53" s="123">
        <v>4934.0054798800002</v>
      </c>
      <c r="C53" s="123">
        <v>3212.7975385499999</v>
      </c>
      <c r="D53" s="123">
        <v>2430.4635832899999</v>
      </c>
      <c r="E53" s="123">
        <v>1257.3488521199999</v>
      </c>
      <c r="F53" s="123">
        <v>715.52839986000004</v>
      </c>
      <c r="G53" s="123">
        <v>457.58633130999999</v>
      </c>
      <c r="H53" s="123">
        <v>782.33395526000004</v>
      </c>
      <c r="I53" s="123">
        <v>41.129869730000003</v>
      </c>
      <c r="J53" s="123">
        <v>105.97295887999999</v>
      </c>
      <c r="K53" s="123">
        <v>635.23112664999996</v>
      </c>
      <c r="L53" s="123">
        <v>1569.57002691</v>
      </c>
      <c r="M53" s="123">
        <v>311.82950914000003</v>
      </c>
      <c r="N53" s="123">
        <v>17.604679529999999</v>
      </c>
      <c r="O53" s="123">
        <v>13.51580337</v>
      </c>
      <c r="P53" s="123">
        <v>280.70902624000001</v>
      </c>
      <c r="Q53" s="123">
        <v>1257.74051777</v>
      </c>
      <c r="R53" s="123">
        <v>87.803530629999997</v>
      </c>
      <c r="S53" s="123">
        <v>49.490293270000002</v>
      </c>
      <c r="T53" s="123">
        <v>1120.44669387</v>
      </c>
      <c r="U53" s="123">
        <v>151.63791441999999</v>
      </c>
      <c r="V53" s="123">
        <v>1470.98810013</v>
      </c>
      <c r="W53" s="123"/>
      <c r="X53" s="123"/>
      <c r="Y53" s="123"/>
      <c r="Z53" s="123"/>
      <c r="AA53" s="123"/>
      <c r="AB53" s="123"/>
    </row>
    <row r="54" spans="1:28" hidden="1" outlineLevel="1">
      <c r="A54" s="15">
        <v>41852</v>
      </c>
      <c r="B54" s="123">
        <v>5327.273948</v>
      </c>
      <c r="C54" s="123">
        <v>3442.1907558299999</v>
      </c>
      <c r="D54" s="123">
        <v>2432.1443741200001</v>
      </c>
      <c r="E54" s="123">
        <v>1272.7150441900001</v>
      </c>
      <c r="F54" s="123">
        <v>702.75145049000002</v>
      </c>
      <c r="G54" s="123">
        <v>456.67787944000003</v>
      </c>
      <c r="H54" s="123">
        <v>1010.04638171</v>
      </c>
      <c r="I54" s="123">
        <v>43.946142510000001</v>
      </c>
      <c r="J54" s="123">
        <v>177.99895411</v>
      </c>
      <c r="K54" s="123">
        <v>788.10128509000003</v>
      </c>
      <c r="L54" s="123">
        <v>1733.15519363</v>
      </c>
      <c r="M54" s="123">
        <v>310.81391178000001</v>
      </c>
      <c r="N54" s="123">
        <v>17.145094570000001</v>
      </c>
      <c r="O54" s="123">
        <v>14.24412016</v>
      </c>
      <c r="P54" s="123">
        <v>279.42469705000002</v>
      </c>
      <c r="Q54" s="123">
        <v>1422.3412818500001</v>
      </c>
      <c r="R54" s="123">
        <v>94.958775290000005</v>
      </c>
      <c r="S54" s="123">
        <v>55.692709129999997</v>
      </c>
      <c r="T54" s="123">
        <v>1271.68979743</v>
      </c>
      <c r="U54" s="123">
        <v>151.92799854</v>
      </c>
      <c r="V54" s="123">
        <v>1741.9962929000001</v>
      </c>
      <c r="W54" s="123"/>
      <c r="X54" s="123"/>
      <c r="Y54" s="123"/>
      <c r="Z54" s="123"/>
      <c r="AA54" s="123"/>
      <c r="AB54" s="123"/>
    </row>
    <row r="55" spans="1:28" hidden="1" outlineLevel="1">
      <c r="A55" s="37">
        <v>41883</v>
      </c>
      <c r="B55" s="123">
        <v>5193.7675908299998</v>
      </c>
      <c r="C55" s="123">
        <v>3362.4158838399999</v>
      </c>
      <c r="D55" s="123">
        <v>2404.0037286000002</v>
      </c>
      <c r="E55" s="123">
        <v>1266.77706427</v>
      </c>
      <c r="F55" s="123">
        <v>687.23494715000004</v>
      </c>
      <c r="G55" s="123">
        <v>449.99171718000002</v>
      </c>
      <c r="H55" s="123">
        <v>958.41215523999995</v>
      </c>
      <c r="I55" s="123">
        <v>50.863780239999997</v>
      </c>
      <c r="J55" s="123">
        <v>171.08062405999999</v>
      </c>
      <c r="K55" s="123">
        <v>736.46775093999997</v>
      </c>
      <c r="L55" s="123">
        <v>1678.3233006800001</v>
      </c>
      <c r="M55" s="123">
        <v>309.14425294</v>
      </c>
      <c r="N55" s="123">
        <v>5.1983061099999999</v>
      </c>
      <c r="O55" s="123">
        <v>27.954259440000001</v>
      </c>
      <c r="P55" s="123">
        <v>275.99168738999998</v>
      </c>
      <c r="Q55" s="123">
        <v>1369.17904774</v>
      </c>
      <c r="R55" s="123">
        <v>66.933554650000005</v>
      </c>
      <c r="S55" s="123">
        <v>100.86086318</v>
      </c>
      <c r="T55" s="123">
        <v>1201.3846299100001</v>
      </c>
      <c r="U55" s="123">
        <v>153.02840631000001</v>
      </c>
      <c r="V55" s="123">
        <v>1674.3672068000001</v>
      </c>
      <c r="W55" s="123"/>
      <c r="X55" s="123"/>
      <c r="Y55" s="123"/>
      <c r="Z55" s="123"/>
      <c r="AA55" s="123"/>
      <c r="AB55" s="123"/>
    </row>
    <row r="56" spans="1:28" hidden="1" outlineLevel="1">
      <c r="A56" s="15">
        <v>41913</v>
      </c>
      <c r="B56" s="123">
        <v>5105.0205047099998</v>
      </c>
      <c r="C56" s="123">
        <v>3317.27625545</v>
      </c>
      <c r="D56" s="123">
        <v>2372.3302107600002</v>
      </c>
      <c r="E56" s="123">
        <v>1259.1539928499999</v>
      </c>
      <c r="F56" s="123">
        <v>671.27082116999998</v>
      </c>
      <c r="G56" s="123">
        <v>441.90539674000001</v>
      </c>
      <c r="H56" s="123">
        <v>944.94604469000001</v>
      </c>
      <c r="I56" s="123">
        <v>51.811909470000003</v>
      </c>
      <c r="J56" s="123">
        <v>176.49757020000001</v>
      </c>
      <c r="K56" s="123">
        <v>716.63656502000003</v>
      </c>
      <c r="L56" s="123">
        <v>1653.0234714799999</v>
      </c>
      <c r="M56" s="123">
        <v>308.07351240999998</v>
      </c>
      <c r="N56" s="123">
        <v>18.09816807</v>
      </c>
      <c r="O56" s="123">
        <v>14.8336092</v>
      </c>
      <c r="P56" s="123">
        <v>275.14173513999998</v>
      </c>
      <c r="Q56" s="123">
        <v>1344.94995907</v>
      </c>
      <c r="R56" s="123">
        <v>102.16836771</v>
      </c>
      <c r="S56" s="123">
        <v>52.962749100000003</v>
      </c>
      <c r="T56" s="123">
        <v>1189.8188422600001</v>
      </c>
      <c r="U56" s="123">
        <v>134.72077777999999</v>
      </c>
      <c r="V56" s="123">
        <v>1717.2169229599999</v>
      </c>
      <c r="W56" s="123"/>
      <c r="X56" s="123"/>
      <c r="Y56" s="123"/>
      <c r="Z56" s="123"/>
      <c r="AA56" s="123"/>
      <c r="AB56" s="123"/>
    </row>
    <row r="57" spans="1:28" hidden="1" outlineLevel="1">
      <c r="A57" s="15">
        <v>41944</v>
      </c>
      <c r="B57" s="123">
        <v>5421.9918923599998</v>
      </c>
      <c r="C57" s="123">
        <v>3455.1873563300001</v>
      </c>
      <c r="D57" s="123">
        <v>2358.0661606100002</v>
      </c>
      <c r="E57" s="123">
        <v>1241.89251212</v>
      </c>
      <c r="F57" s="123">
        <v>677.19147488999999</v>
      </c>
      <c r="G57" s="123">
        <v>438.98217360000001</v>
      </c>
      <c r="H57" s="123">
        <v>1097.1211957200001</v>
      </c>
      <c r="I57" s="123">
        <v>57.928885659999999</v>
      </c>
      <c r="J57" s="123">
        <v>205.08640462</v>
      </c>
      <c r="K57" s="123">
        <v>834.10590544000002</v>
      </c>
      <c r="L57" s="123">
        <v>1818.84102123</v>
      </c>
      <c r="M57" s="123">
        <v>306.95743220000003</v>
      </c>
      <c r="N57" s="123">
        <v>16.94710401</v>
      </c>
      <c r="O57" s="123">
        <v>11.50403595</v>
      </c>
      <c r="P57" s="123">
        <v>278.50629223999999</v>
      </c>
      <c r="Q57" s="123">
        <v>1511.8835890299999</v>
      </c>
      <c r="R57" s="123">
        <v>115.53979449000001</v>
      </c>
      <c r="S57" s="123">
        <v>61.18916196</v>
      </c>
      <c r="T57" s="123">
        <v>1335.15463258</v>
      </c>
      <c r="U57" s="123">
        <v>147.96351480000001</v>
      </c>
      <c r="V57" s="123">
        <v>2080.8399411300002</v>
      </c>
      <c r="W57" s="123"/>
      <c r="X57" s="123"/>
      <c r="Y57" s="123"/>
      <c r="Z57" s="123"/>
      <c r="AA57" s="123"/>
      <c r="AB57" s="123"/>
    </row>
    <row r="58" spans="1:28" hidden="1" outlineLevel="1">
      <c r="A58" s="15">
        <v>41974</v>
      </c>
      <c r="B58" s="123">
        <v>5408.0083404999996</v>
      </c>
      <c r="C58" s="123">
        <v>3379.3783108399998</v>
      </c>
      <c r="D58" s="123">
        <v>2368.5837722699998</v>
      </c>
      <c r="E58" s="123">
        <v>1280.82638608</v>
      </c>
      <c r="F58" s="123">
        <v>663.28194409000002</v>
      </c>
      <c r="G58" s="123">
        <v>424.47544210000001</v>
      </c>
      <c r="H58" s="123">
        <v>1010.79453857</v>
      </c>
      <c r="I58" s="123">
        <v>61.872052650000001</v>
      </c>
      <c r="J58" s="123">
        <v>144.09687861</v>
      </c>
      <c r="K58" s="123">
        <v>804.82560731000001</v>
      </c>
      <c r="L58" s="123">
        <v>1862.8361054699999</v>
      </c>
      <c r="M58" s="123">
        <v>309.50884019</v>
      </c>
      <c r="N58" s="123">
        <v>17.662784930000001</v>
      </c>
      <c r="O58" s="123">
        <v>10.478839819999999</v>
      </c>
      <c r="P58" s="123">
        <v>281.36721544</v>
      </c>
      <c r="Q58" s="123">
        <v>1553.3272652799999</v>
      </c>
      <c r="R58" s="123">
        <v>126.76790200000001</v>
      </c>
      <c r="S58" s="123">
        <v>61.031002639999997</v>
      </c>
      <c r="T58" s="123">
        <v>1365.5283606400001</v>
      </c>
      <c r="U58" s="123">
        <v>165.79392419000001</v>
      </c>
      <c r="V58" s="123">
        <v>2033.13138744</v>
      </c>
      <c r="W58" s="123"/>
      <c r="X58" s="123"/>
      <c r="Y58" s="123"/>
      <c r="Z58" s="123"/>
      <c r="AA58" s="123"/>
      <c r="AB58" s="123"/>
    </row>
    <row r="59" spans="1:28" hidden="1" outlineLevel="1">
      <c r="A59" s="15">
        <v>42005</v>
      </c>
      <c r="B59" s="123">
        <v>5423.4712521800002</v>
      </c>
      <c r="C59" s="123">
        <v>3360.2644832199999</v>
      </c>
      <c r="D59" s="123">
        <v>2328.8522541100001</v>
      </c>
      <c r="E59" s="123">
        <v>1253.5947389600001</v>
      </c>
      <c r="F59" s="123">
        <v>654.55055559000004</v>
      </c>
      <c r="G59" s="123">
        <v>420.70695955999997</v>
      </c>
      <c r="H59" s="123">
        <v>1031.41222911</v>
      </c>
      <c r="I59" s="123">
        <v>63.185090150000001</v>
      </c>
      <c r="J59" s="123">
        <v>146.71115853000001</v>
      </c>
      <c r="K59" s="123">
        <v>821.51598043000001</v>
      </c>
      <c r="L59" s="123">
        <v>1900.1985737299999</v>
      </c>
      <c r="M59" s="123">
        <v>312.92091640000001</v>
      </c>
      <c r="N59" s="123">
        <v>17.217972960000001</v>
      </c>
      <c r="O59" s="123">
        <v>10.25208913</v>
      </c>
      <c r="P59" s="123">
        <v>285.45085431000001</v>
      </c>
      <c r="Q59" s="123">
        <v>1587.27765733</v>
      </c>
      <c r="R59" s="123">
        <v>125.71370492</v>
      </c>
      <c r="S59" s="123">
        <v>62.602281519999998</v>
      </c>
      <c r="T59" s="123">
        <v>1398.9616708900001</v>
      </c>
      <c r="U59" s="123">
        <v>163.00819523000001</v>
      </c>
      <c r="V59" s="123">
        <v>2065.6721697200001</v>
      </c>
      <c r="W59" s="123"/>
      <c r="X59" s="123"/>
      <c r="Y59" s="123"/>
      <c r="Z59" s="123"/>
      <c r="AA59" s="123"/>
      <c r="AB59" s="123"/>
    </row>
    <row r="60" spans="1:28" hidden="1" outlineLevel="1">
      <c r="A60" s="15">
        <v>42036</v>
      </c>
      <c r="B60" s="123">
        <v>7245.9862233100002</v>
      </c>
      <c r="C60" s="123">
        <v>4114.3323059200002</v>
      </c>
      <c r="D60" s="123">
        <v>2309.28400513</v>
      </c>
      <c r="E60" s="123">
        <v>1259.4708606199999</v>
      </c>
      <c r="F60" s="123">
        <v>632.33955089999995</v>
      </c>
      <c r="G60" s="123">
        <v>417.47359361000002</v>
      </c>
      <c r="H60" s="123">
        <v>1805.04830079</v>
      </c>
      <c r="I60" s="123">
        <v>107.28786074999999</v>
      </c>
      <c r="J60" s="123">
        <v>268.82899481999999</v>
      </c>
      <c r="K60" s="123">
        <v>1428.9314452199999</v>
      </c>
      <c r="L60" s="123">
        <v>2929.3283323199998</v>
      </c>
      <c r="M60" s="123">
        <v>321.49623349000001</v>
      </c>
      <c r="N60" s="123">
        <v>17.66028266</v>
      </c>
      <c r="O60" s="123">
        <v>11.51306299</v>
      </c>
      <c r="P60" s="123">
        <v>292.32288784000002</v>
      </c>
      <c r="Q60" s="123">
        <v>2607.8320988300002</v>
      </c>
      <c r="R60" s="123">
        <v>214.35568262000001</v>
      </c>
      <c r="S60" s="123">
        <v>93.814553709999998</v>
      </c>
      <c r="T60" s="123">
        <v>2299.6618625000001</v>
      </c>
      <c r="U60" s="123">
        <v>202.32558506999999</v>
      </c>
      <c r="V60" s="123">
        <v>3142.1795277199999</v>
      </c>
      <c r="W60" s="123"/>
      <c r="X60" s="123"/>
      <c r="Y60" s="123"/>
      <c r="Z60" s="123"/>
      <c r="AA60" s="123"/>
      <c r="AB60" s="123"/>
    </row>
    <row r="61" spans="1:28" hidden="1" outlineLevel="1">
      <c r="A61" s="15">
        <v>42064</v>
      </c>
      <c r="B61" s="123">
        <v>6451.2604925899996</v>
      </c>
      <c r="C61" s="123">
        <v>3801.9490289599999</v>
      </c>
      <c r="D61" s="123">
        <v>2328.1334798900002</v>
      </c>
      <c r="E61" s="123">
        <v>1295.9186467300001</v>
      </c>
      <c r="F61" s="123">
        <v>617.22281971999996</v>
      </c>
      <c r="G61" s="123">
        <v>414.99201343999999</v>
      </c>
      <c r="H61" s="123">
        <v>1473.8155490700001</v>
      </c>
      <c r="I61" s="123">
        <v>92.316727009999994</v>
      </c>
      <c r="J61" s="123">
        <v>217.92991767000001</v>
      </c>
      <c r="K61" s="123">
        <v>1163.5689043899999</v>
      </c>
      <c r="L61" s="123">
        <v>2461.0973014800002</v>
      </c>
      <c r="M61" s="123">
        <v>334.82072101</v>
      </c>
      <c r="N61" s="123">
        <v>16.61703851</v>
      </c>
      <c r="O61" s="123">
        <v>11.83922345</v>
      </c>
      <c r="P61" s="123">
        <v>306.36445904999999</v>
      </c>
      <c r="Q61" s="123">
        <v>2126.2765804700002</v>
      </c>
      <c r="R61" s="123">
        <v>151.89957296</v>
      </c>
      <c r="S61" s="123">
        <v>77.56948706</v>
      </c>
      <c r="T61" s="123">
        <v>1896.8075204500001</v>
      </c>
      <c r="U61" s="123">
        <v>188.21416214999999</v>
      </c>
      <c r="V61" s="123">
        <v>2658.2450057900001</v>
      </c>
      <c r="W61" s="123"/>
      <c r="X61" s="123"/>
      <c r="Y61" s="123"/>
      <c r="Z61" s="123"/>
      <c r="AA61" s="123"/>
      <c r="AB61" s="123"/>
    </row>
    <row r="62" spans="1:28" hidden="1" outlineLevel="1">
      <c r="A62" s="15">
        <v>42095</v>
      </c>
      <c r="B62" s="123">
        <v>6070.4741152500001</v>
      </c>
      <c r="C62" s="123">
        <v>3653.59621986</v>
      </c>
      <c r="D62" s="123">
        <v>2336.2713099100001</v>
      </c>
      <c r="E62" s="123">
        <v>1292.1965701900001</v>
      </c>
      <c r="F62" s="123">
        <v>611.74791465999999</v>
      </c>
      <c r="G62" s="123">
        <v>432.32682505999998</v>
      </c>
      <c r="H62" s="123">
        <v>1317.3249099499999</v>
      </c>
      <c r="I62" s="123">
        <v>83.471843460000002</v>
      </c>
      <c r="J62" s="123">
        <v>196.83114377999999</v>
      </c>
      <c r="K62" s="123">
        <v>1037.0219227099999</v>
      </c>
      <c r="L62" s="123">
        <v>2226.6134882400002</v>
      </c>
      <c r="M62" s="123">
        <v>336.16668814000002</v>
      </c>
      <c r="N62" s="123">
        <v>16.127023810000001</v>
      </c>
      <c r="O62" s="123">
        <v>11.604793669999999</v>
      </c>
      <c r="P62" s="123">
        <v>308.43487066</v>
      </c>
      <c r="Q62" s="123">
        <v>1890.4468001</v>
      </c>
      <c r="R62" s="123">
        <v>140.17310936000001</v>
      </c>
      <c r="S62" s="123">
        <v>69.322558310000005</v>
      </c>
      <c r="T62" s="123">
        <v>1680.9511324299999</v>
      </c>
      <c r="U62" s="123">
        <v>190.26440715000001</v>
      </c>
      <c r="V62" s="123">
        <v>2414.0894921399999</v>
      </c>
      <c r="W62" s="123"/>
      <c r="X62" s="123"/>
      <c r="Y62" s="123"/>
      <c r="Z62" s="123"/>
      <c r="AA62" s="123"/>
      <c r="AB62" s="123"/>
    </row>
    <row r="63" spans="1:28" hidden="1" outlineLevel="1">
      <c r="A63" s="15">
        <v>42125</v>
      </c>
      <c r="B63" s="123">
        <v>5546.2442022100004</v>
      </c>
      <c r="C63" s="123">
        <v>3426.5467155800002</v>
      </c>
      <c r="D63" s="123">
        <v>2274.8562406199999</v>
      </c>
      <c r="E63" s="123">
        <v>1278.06311764</v>
      </c>
      <c r="F63" s="123">
        <v>569.91962848000003</v>
      </c>
      <c r="G63" s="123">
        <v>426.87349449999999</v>
      </c>
      <c r="H63" s="123">
        <v>1151.6904749600001</v>
      </c>
      <c r="I63" s="123">
        <v>74.349527719999998</v>
      </c>
      <c r="J63" s="123">
        <v>159.0830109</v>
      </c>
      <c r="K63" s="123">
        <v>918.25793634000001</v>
      </c>
      <c r="L63" s="123">
        <v>1926.8441834499999</v>
      </c>
      <c r="M63" s="123">
        <v>312.02767433999998</v>
      </c>
      <c r="N63" s="123">
        <v>17.017511769999999</v>
      </c>
      <c r="O63" s="123">
        <v>8.8699159299999994</v>
      </c>
      <c r="P63" s="123">
        <v>286.14024663999999</v>
      </c>
      <c r="Q63" s="123">
        <v>1614.81650911</v>
      </c>
      <c r="R63" s="123">
        <v>142.39676528999999</v>
      </c>
      <c r="S63" s="123">
        <v>68.904941910000005</v>
      </c>
      <c r="T63" s="123">
        <v>1403.51480191</v>
      </c>
      <c r="U63" s="123">
        <v>192.85330318000001</v>
      </c>
      <c r="V63" s="123">
        <v>2272.7390491000001</v>
      </c>
      <c r="W63" s="123"/>
      <c r="X63" s="123"/>
      <c r="Y63" s="123"/>
      <c r="Z63" s="123"/>
      <c r="AA63" s="123"/>
      <c r="AB63" s="123"/>
    </row>
    <row r="64" spans="1:28" hidden="1" outlineLevel="1">
      <c r="A64" s="15">
        <v>42156</v>
      </c>
      <c r="B64" s="123">
        <v>5674.40019691</v>
      </c>
      <c r="C64" s="123">
        <v>3595.74766451</v>
      </c>
      <c r="D64" s="123">
        <v>2281.88308233</v>
      </c>
      <c r="E64" s="123">
        <v>1274.37772227</v>
      </c>
      <c r="F64" s="123">
        <v>573.89265111999998</v>
      </c>
      <c r="G64" s="123">
        <v>433.61270894</v>
      </c>
      <c r="H64" s="123">
        <v>1313.8645821800001</v>
      </c>
      <c r="I64" s="123">
        <v>75.09320452</v>
      </c>
      <c r="J64" s="123">
        <v>254.06555082</v>
      </c>
      <c r="K64" s="123">
        <v>984.70582683999999</v>
      </c>
      <c r="L64" s="123">
        <v>1897.4310642</v>
      </c>
      <c r="M64" s="123">
        <v>317.53392510999998</v>
      </c>
      <c r="N64" s="123">
        <v>16.93661178</v>
      </c>
      <c r="O64" s="123">
        <v>8.2886297199999994</v>
      </c>
      <c r="P64" s="123">
        <v>292.30868361</v>
      </c>
      <c r="Q64" s="123">
        <v>1579.8971390900001</v>
      </c>
      <c r="R64" s="123">
        <v>144.80262611000001</v>
      </c>
      <c r="S64" s="123">
        <v>68.662217459999994</v>
      </c>
      <c r="T64" s="123">
        <v>1366.43229552</v>
      </c>
      <c r="U64" s="123">
        <v>181.2214682</v>
      </c>
      <c r="V64" s="123">
        <v>2386.4174145299999</v>
      </c>
      <c r="W64" s="123"/>
      <c r="X64" s="123"/>
      <c r="Y64" s="123"/>
      <c r="Z64" s="123"/>
      <c r="AA64" s="123"/>
      <c r="AB64" s="123"/>
    </row>
    <row r="65" spans="1:28" hidden="1" outlineLevel="1">
      <c r="A65" s="15">
        <v>42186</v>
      </c>
      <c r="B65" s="123">
        <v>5713.2614688200001</v>
      </c>
      <c r="C65" s="123">
        <v>3631.1527557099998</v>
      </c>
      <c r="D65" s="123">
        <v>2284.04456097</v>
      </c>
      <c r="E65" s="123">
        <v>1266.41453404</v>
      </c>
      <c r="F65" s="123">
        <v>578.59146206000003</v>
      </c>
      <c r="G65" s="123">
        <v>439.03856487000002</v>
      </c>
      <c r="H65" s="123">
        <v>1347.10819474</v>
      </c>
      <c r="I65" s="123">
        <v>76.867003389999994</v>
      </c>
      <c r="J65" s="123">
        <v>263.91944247999999</v>
      </c>
      <c r="K65" s="123">
        <v>1006.32174887</v>
      </c>
      <c r="L65" s="123">
        <v>1915.9857542</v>
      </c>
      <c r="M65" s="123">
        <v>316.08603409</v>
      </c>
      <c r="N65" s="123">
        <v>16.722784740000002</v>
      </c>
      <c r="O65" s="123">
        <v>8.1338893100000007</v>
      </c>
      <c r="P65" s="123">
        <v>291.22936004000002</v>
      </c>
      <c r="Q65" s="123">
        <v>1599.8997201100001</v>
      </c>
      <c r="R65" s="123">
        <v>152.43433719000001</v>
      </c>
      <c r="S65" s="123">
        <v>70.655339929999997</v>
      </c>
      <c r="T65" s="123">
        <v>1376.8100429900001</v>
      </c>
      <c r="U65" s="123">
        <v>166.12295890999999</v>
      </c>
      <c r="V65" s="123">
        <v>2403.1459338899999</v>
      </c>
      <c r="W65" s="123"/>
      <c r="X65" s="123"/>
      <c r="Y65" s="123"/>
      <c r="Z65" s="123"/>
      <c r="AA65" s="123"/>
      <c r="AB65" s="123"/>
    </row>
    <row r="66" spans="1:28" hidden="1" outlineLevel="1">
      <c r="A66" s="15">
        <v>42217</v>
      </c>
      <c r="B66" s="123">
        <v>5540.8478969899998</v>
      </c>
      <c r="C66" s="123">
        <v>3518.6012027199999</v>
      </c>
      <c r="D66" s="123">
        <v>2208.3512496399999</v>
      </c>
      <c r="E66" s="123">
        <v>1192.99030487</v>
      </c>
      <c r="F66" s="123">
        <v>576.19238501999996</v>
      </c>
      <c r="G66" s="123">
        <v>439.16855974999999</v>
      </c>
      <c r="H66" s="123">
        <v>1310.2499530800001</v>
      </c>
      <c r="I66" s="123">
        <v>76.107464160000006</v>
      </c>
      <c r="J66" s="123">
        <v>260.87705688</v>
      </c>
      <c r="K66" s="123">
        <v>973.26543203999995</v>
      </c>
      <c r="L66" s="123">
        <v>1863.97266094</v>
      </c>
      <c r="M66" s="123">
        <v>310.50890078999998</v>
      </c>
      <c r="N66" s="123">
        <v>17.199583910000001</v>
      </c>
      <c r="O66" s="123">
        <v>8.0636614699999996</v>
      </c>
      <c r="P66" s="123">
        <v>285.24565540999998</v>
      </c>
      <c r="Q66" s="123">
        <v>1553.4637601500001</v>
      </c>
      <c r="R66" s="123">
        <v>151.94715780000001</v>
      </c>
      <c r="S66" s="123">
        <v>69.318543640000001</v>
      </c>
      <c r="T66" s="123">
        <v>1332.1980587099999</v>
      </c>
      <c r="U66" s="123">
        <v>158.27403333000001</v>
      </c>
      <c r="V66" s="123">
        <v>2332.4149477999999</v>
      </c>
      <c r="W66" s="123"/>
      <c r="X66" s="123"/>
      <c r="Y66" s="123"/>
      <c r="Z66" s="123"/>
      <c r="AA66" s="123"/>
      <c r="AB66" s="123"/>
    </row>
    <row r="67" spans="1:28" hidden="1" outlineLevel="1">
      <c r="A67" s="15">
        <v>42248</v>
      </c>
      <c r="B67" s="123">
        <v>5553.6425260599999</v>
      </c>
      <c r="C67" s="123">
        <v>3513.5446741800001</v>
      </c>
      <c r="D67" s="123">
        <v>2185.2792074200001</v>
      </c>
      <c r="E67" s="123">
        <v>1182.59270816</v>
      </c>
      <c r="F67" s="123">
        <v>564.67364928999996</v>
      </c>
      <c r="G67" s="123">
        <v>438.01284996999999</v>
      </c>
      <c r="H67" s="123">
        <v>1328.26546676</v>
      </c>
      <c r="I67" s="123">
        <v>77.327501429999998</v>
      </c>
      <c r="J67" s="123">
        <v>266.34876811999999</v>
      </c>
      <c r="K67" s="123">
        <v>984.58919720999995</v>
      </c>
      <c r="L67" s="123">
        <v>1870.2293400399999</v>
      </c>
      <c r="M67" s="123">
        <v>306.42021833000001</v>
      </c>
      <c r="N67" s="123">
        <v>17.499842350000002</v>
      </c>
      <c r="O67" s="123">
        <v>7.7391307999999999</v>
      </c>
      <c r="P67" s="123">
        <v>281.18124518000002</v>
      </c>
      <c r="Q67" s="123">
        <v>1563.80912171</v>
      </c>
      <c r="R67" s="123">
        <v>157.39994247999999</v>
      </c>
      <c r="S67" s="123">
        <v>70.504415640000005</v>
      </c>
      <c r="T67" s="123">
        <v>1335.9047635899999</v>
      </c>
      <c r="U67" s="123">
        <v>169.86851184</v>
      </c>
      <c r="V67" s="123">
        <v>2360.9697663699999</v>
      </c>
      <c r="W67" s="123"/>
      <c r="X67" s="123"/>
      <c r="Y67" s="123"/>
      <c r="Z67" s="123"/>
      <c r="AA67" s="123"/>
      <c r="AB67" s="123"/>
    </row>
    <row r="68" spans="1:28" hidden="1" outlineLevel="1">
      <c r="A68" s="15">
        <v>42278</v>
      </c>
      <c r="B68" s="123">
        <v>5721.8419257599999</v>
      </c>
      <c r="C68" s="123">
        <v>3600.87160227</v>
      </c>
      <c r="D68" s="123">
        <v>2200.6339976200002</v>
      </c>
      <c r="E68" s="123">
        <v>1181.44968475</v>
      </c>
      <c r="F68" s="123">
        <v>571.81228591000001</v>
      </c>
      <c r="G68" s="123">
        <v>447.37202696000003</v>
      </c>
      <c r="H68" s="123">
        <v>1400.2376046500001</v>
      </c>
      <c r="I68" s="123">
        <v>82.130185530000006</v>
      </c>
      <c r="J68" s="123">
        <v>284.85003482000002</v>
      </c>
      <c r="K68" s="123">
        <v>1033.2573843</v>
      </c>
      <c r="L68" s="123">
        <v>1943.2610061800001</v>
      </c>
      <c r="M68" s="123">
        <v>307.88659088999998</v>
      </c>
      <c r="N68" s="123">
        <v>17.699478790000001</v>
      </c>
      <c r="O68" s="123">
        <v>7.7133286600000002</v>
      </c>
      <c r="P68" s="123">
        <v>282.47378343999998</v>
      </c>
      <c r="Q68" s="123">
        <v>1635.3744152899999</v>
      </c>
      <c r="R68" s="123">
        <v>168.56630140999999</v>
      </c>
      <c r="S68" s="123">
        <v>74.720703709999995</v>
      </c>
      <c r="T68" s="123">
        <v>1392.0874101700001</v>
      </c>
      <c r="U68" s="123">
        <v>177.70931730999999</v>
      </c>
      <c r="V68" s="123">
        <v>2443.6395896600002</v>
      </c>
      <c r="W68" s="123"/>
      <c r="X68" s="123"/>
      <c r="Y68" s="123"/>
      <c r="Z68" s="123"/>
      <c r="AA68" s="123"/>
      <c r="AB68" s="123"/>
    </row>
    <row r="69" spans="1:28" hidden="1" outlineLevel="1">
      <c r="A69" s="15">
        <v>42309</v>
      </c>
      <c r="B69" s="123">
        <v>6014.6283696099999</v>
      </c>
      <c r="C69" s="123">
        <v>3644.6665766400001</v>
      </c>
      <c r="D69" s="123">
        <v>2190.79030801</v>
      </c>
      <c r="E69" s="123">
        <v>1177.8026485800001</v>
      </c>
      <c r="F69" s="123">
        <v>567.31404864000001</v>
      </c>
      <c r="G69" s="123">
        <v>445.67361079</v>
      </c>
      <c r="H69" s="123">
        <v>1453.8762686299999</v>
      </c>
      <c r="I69" s="123">
        <v>86.403745720000003</v>
      </c>
      <c r="J69" s="123">
        <v>296.25044647999999</v>
      </c>
      <c r="K69" s="123">
        <v>1071.22207643</v>
      </c>
      <c r="L69" s="123">
        <v>2191.8344817799998</v>
      </c>
      <c r="M69" s="123">
        <v>312.94882913999999</v>
      </c>
      <c r="N69" s="123">
        <v>17.665614170000001</v>
      </c>
      <c r="O69" s="123">
        <v>8.0321434099999998</v>
      </c>
      <c r="P69" s="123">
        <v>287.25107156000001</v>
      </c>
      <c r="Q69" s="123">
        <v>1878.88565264</v>
      </c>
      <c r="R69" s="123">
        <v>239.74687415</v>
      </c>
      <c r="S69" s="123">
        <v>181.84820812000001</v>
      </c>
      <c r="T69" s="123">
        <v>1457.2905703700001</v>
      </c>
      <c r="U69" s="123">
        <v>178.12731119</v>
      </c>
      <c r="V69" s="123">
        <v>2522.0441829800002</v>
      </c>
      <c r="W69" s="123"/>
      <c r="X69" s="123"/>
      <c r="Y69" s="123"/>
      <c r="Z69" s="123"/>
      <c r="AA69" s="123"/>
      <c r="AB69" s="123"/>
    </row>
    <row r="70" spans="1:28" hidden="1" outlineLevel="1">
      <c r="A70" s="15">
        <v>42339</v>
      </c>
      <c r="B70" s="123">
        <v>5127.0095719600004</v>
      </c>
      <c r="C70" s="123">
        <v>2967.4858039000001</v>
      </c>
      <c r="D70" s="123">
        <v>2110.0060996000002</v>
      </c>
      <c r="E70" s="123">
        <v>1200.4172127700001</v>
      </c>
      <c r="F70" s="123">
        <v>510.45144047999997</v>
      </c>
      <c r="G70" s="123">
        <v>399.13744635</v>
      </c>
      <c r="H70" s="123">
        <v>857.47970429999998</v>
      </c>
      <c r="I70" s="123">
        <v>60.376272399999998</v>
      </c>
      <c r="J70" s="123">
        <v>68.760271790000004</v>
      </c>
      <c r="K70" s="123">
        <v>728.34316010999999</v>
      </c>
      <c r="L70" s="123">
        <v>2014.3520524800001</v>
      </c>
      <c r="M70" s="123">
        <v>306.82928771000002</v>
      </c>
      <c r="N70" s="123">
        <v>13.309551340000001</v>
      </c>
      <c r="O70" s="123">
        <v>6.6512082799999996</v>
      </c>
      <c r="P70" s="123">
        <v>286.86852808999998</v>
      </c>
      <c r="Q70" s="123">
        <v>1707.5227647700001</v>
      </c>
      <c r="R70" s="123">
        <v>373.79940706000002</v>
      </c>
      <c r="S70" s="123">
        <v>74.416852000000006</v>
      </c>
      <c r="T70" s="123">
        <v>1259.30650571</v>
      </c>
      <c r="U70" s="123">
        <v>145.17171558000001</v>
      </c>
      <c r="V70" s="123">
        <v>1720.9739236099999</v>
      </c>
      <c r="W70" s="123"/>
      <c r="X70" s="123"/>
      <c r="Y70" s="123"/>
      <c r="Z70" s="123"/>
      <c r="AA70" s="123"/>
      <c r="AB70" s="123"/>
    </row>
    <row r="71" spans="1:28" hidden="1" outlineLevel="1">
      <c r="A71" s="15">
        <v>42370</v>
      </c>
      <c r="B71" s="123">
        <v>5213.7576867500002</v>
      </c>
      <c r="C71" s="123">
        <v>2995.2002895199998</v>
      </c>
      <c r="D71" s="123">
        <v>2096.7497407400001</v>
      </c>
      <c r="E71" s="123">
        <v>1191.9588033800001</v>
      </c>
      <c r="F71" s="123">
        <v>509.31909975000002</v>
      </c>
      <c r="G71" s="123">
        <v>395.47183761000002</v>
      </c>
      <c r="H71" s="123">
        <v>898.45054877999996</v>
      </c>
      <c r="I71" s="123">
        <v>66.427926439999993</v>
      </c>
      <c r="J71" s="123">
        <v>72.346265410000001</v>
      </c>
      <c r="K71" s="123">
        <v>759.67635693</v>
      </c>
      <c r="L71" s="123">
        <v>2077.3792723199999</v>
      </c>
      <c r="M71" s="123">
        <v>303.12170999</v>
      </c>
      <c r="N71" s="123">
        <v>16.006167229999999</v>
      </c>
      <c r="O71" s="123">
        <v>6.67834664</v>
      </c>
      <c r="P71" s="123">
        <v>280.43719612000001</v>
      </c>
      <c r="Q71" s="123">
        <v>1774.2575623299999</v>
      </c>
      <c r="R71" s="123">
        <v>405.33015497000002</v>
      </c>
      <c r="S71" s="123">
        <v>78.223474670000002</v>
      </c>
      <c r="T71" s="123">
        <v>1290.7039326900001</v>
      </c>
      <c r="U71" s="123">
        <v>141.17812491000001</v>
      </c>
      <c r="V71" s="123">
        <v>2032.2526880099999</v>
      </c>
      <c r="W71" s="123"/>
      <c r="X71" s="123"/>
      <c r="Y71" s="123"/>
      <c r="Z71" s="123"/>
      <c r="AA71" s="123"/>
      <c r="AB71" s="123"/>
    </row>
    <row r="72" spans="1:28" hidden="1" outlineLevel="1">
      <c r="A72" s="15">
        <v>42401</v>
      </c>
      <c r="B72" s="123">
        <v>5384.8794208299996</v>
      </c>
      <c r="C72" s="123">
        <v>3072.3785382000001</v>
      </c>
      <c r="D72" s="123">
        <v>2123.2963360700001</v>
      </c>
      <c r="E72" s="123">
        <v>1218.5459127300001</v>
      </c>
      <c r="F72" s="123">
        <v>507.45052765999998</v>
      </c>
      <c r="G72" s="123">
        <v>397.29989568000002</v>
      </c>
      <c r="H72" s="123">
        <v>949.08220213000004</v>
      </c>
      <c r="I72" s="123">
        <v>71.133375209999997</v>
      </c>
      <c r="J72" s="123">
        <v>77.673606730000003</v>
      </c>
      <c r="K72" s="123">
        <v>800.27522019000003</v>
      </c>
      <c r="L72" s="123">
        <v>2179.39290536</v>
      </c>
      <c r="M72" s="123">
        <v>307.1975673</v>
      </c>
      <c r="N72" s="123">
        <v>14.69812666</v>
      </c>
      <c r="O72" s="123">
        <v>6.6438564900000001</v>
      </c>
      <c r="P72" s="123">
        <v>285.85558415000003</v>
      </c>
      <c r="Q72" s="123">
        <v>1872.19533806</v>
      </c>
      <c r="R72" s="123">
        <v>408.58442186000002</v>
      </c>
      <c r="S72" s="123">
        <v>83.736005270000007</v>
      </c>
      <c r="T72" s="123">
        <v>1379.8749109299999</v>
      </c>
      <c r="U72" s="123">
        <v>133.10797726999999</v>
      </c>
      <c r="V72" s="123">
        <v>2133.9418841400002</v>
      </c>
      <c r="W72" s="123"/>
      <c r="X72" s="123"/>
      <c r="Y72" s="123"/>
      <c r="Z72" s="123"/>
      <c r="AA72" s="123"/>
      <c r="AB72" s="123"/>
    </row>
    <row r="73" spans="1:28" hidden="1" outlineLevel="1">
      <c r="A73" s="15">
        <v>42430</v>
      </c>
      <c r="B73" s="123">
        <v>5228.6836608100002</v>
      </c>
      <c r="C73" s="123">
        <v>3007.6101643699999</v>
      </c>
      <c r="D73" s="123">
        <v>2129.81518306</v>
      </c>
      <c r="E73" s="123">
        <v>1222.9801575900001</v>
      </c>
      <c r="F73" s="123">
        <v>507.01268470999997</v>
      </c>
      <c r="G73" s="123">
        <v>399.82234075999997</v>
      </c>
      <c r="H73" s="123">
        <v>877.79498131000003</v>
      </c>
      <c r="I73" s="123">
        <v>60.641684810000001</v>
      </c>
      <c r="J73" s="123">
        <v>75.603825860000001</v>
      </c>
      <c r="K73" s="123">
        <v>741.54947063999998</v>
      </c>
      <c r="L73" s="123">
        <v>2084.4389006199999</v>
      </c>
      <c r="M73" s="123">
        <v>301.53555539000001</v>
      </c>
      <c r="N73" s="123">
        <v>2.7580127700000001</v>
      </c>
      <c r="O73" s="123">
        <v>7.5588355299999996</v>
      </c>
      <c r="P73" s="123">
        <v>291.21870709000001</v>
      </c>
      <c r="Q73" s="123">
        <v>1782.90334523</v>
      </c>
      <c r="R73" s="123">
        <v>274.82152994</v>
      </c>
      <c r="S73" s="123">
        <v>79.702837549999998</v>
      </c>
      <c r="T73" s="123">
        <v>1428.37897774</v>
      </c>
      <c r="U73" s="123">
        <v>136.63459581999999</v>
      </c>
      <c r="V73" s="123">
        <v>1976.46432611</v>
      </c>
      <c r="W73" s="123"/>
      <c r="X73" s="123"/>
      <c r="Y73" s="123"/>
      <c r="Z73" s="123"/>
      <c r="AA73" s="123"/>
      <c r="AB73" s="123"/>
    </row>
    <row r="74" spans="1:28" hidden="1" outlineLevel="1">
      <c r="A74" s="15">
        <v>42461</v>
      </c>
      <c r="B74" s="123">
        <v>5029.78820395</v>
      </c>
      <c r="C74" s="123">
        <v>2903.1905344400002</v>
      </c>
      <c r="D74" s="123">
        <v>2069.6128619000001</v>
      </c>
      <c r="E74" s="123">
        <v>1127.7226521800001</v>
      </c>
      <c r="F74" s="123">
        <v>542.68377190000001</v>
      </c>
      <c r="G74" s="123">
        <v>399.20643782000002</v>
      </c>
      <c r="H74" s="123">
        <v>833.57767253999998</v>
      </c>
      <c r="I74" s="123">
        <v>54.538305549999997</v>
      </c>
      <c r="J74" s="123">
        <v>71.463384349999998</v>
      </c>
      <c r="K74" s="123">
        <v>707.57598264000001</v>
      </c>
      <c r="L74" s="123">
        <v>1978.67746642</v>
      </c>
      <c r="M74" s="123">
        <v>297.93599211999998</v>
      </c>
      <c r="N74" s="123">
        <v>3.20194753</v>
      </c>
      <c r="O74" s="123">
        <v>7.5373960100000001</v>
      </c>
      <c r="P74" s="123">
        <v>287.19664857999999</v>
      </c>
      <c r="Q74" s="123">
        <v>1680.7414742999999</v>
      </c>
      <c r="R74" s="123">
        <v>219.06279964000001</v>
      </c>
      <c r="S74" s="123">
        <v>76.575120350000006</v>
      </c>
      <c r="T74" s="123">
        <v>1385.1035543099999</v>
      </c>
      <c r="U74" s="123">
        <v>147.92020309</v>
      </c>
      <c r="V74" s="123">
        <v>1988.63831972</v>
      </c>
      <c r="W74" s="123"/>
      <c r="X74" s="123"/>
      <c r="Y74" s="123"/>
      <c r="Z74" s="123"/>
      <c r="AA74" s="123"/>
      <c r="AB74" s="123"/>
    </row>
    <row r="75" spans="1:28" hidden="1" outlineLevel="1">
      <c r="A75" s="15">
        <v>42491</v>
      </c>
      <c r="B75" s="123">
        <v>5022.4684278499999</v>
      </c>
      <c r="C75" s="123">
        <v>2924.3976691100002</v>
      </c>
      <c r="D75" s="123">
        <v>2098.5599414200001</v>
      </c>
      <c r="E75" s="123">
        <v>1200.79854525</v>
      </c>
      <c r="F75" s="123">
        <v>501.16930489999999</v>
      </c>
      <c r="G75" s="123">
        <v>396.59209127000003</v>
      </c>
      <c r="H75" s="123">
        <v>825.83772768999995</v>
      </c>
      <c r="I75" s="123">
        <v>54.68437917</v>
      </c>
      <c r="J75" s="123">
        <v>70.712273229999994</v>
      </c>
      <c r="K75" s="123">
        <v>700.44107528999996</v>
      </c>
      <c r="L75" s="123">
        <v>1953.041066</v>
      </c>
      <c r="M75" s="123">
        <v>295.91339547000001</v>
      </c>
      <c r="N75" s="123">
        <v>3.2234587700000001</v>
      </c>
      <c r="O75" s="123">
        <v>7.2052733699999996</v>
      </c>
      <c r="P75" s="123">
        <v>285.48466332999999</v>
      </c>
      <c r="Q75" s="123">
        <v>1657.1276705299999</v>
      </c>
      <c r="R75" s="123">
        <v>221.32802294000001</v>
      </c>
      <c r="S75" s="123">
        <v>76.596660709999995</v>
      </c>
      <c r="T75" s="123">
        <v>1359.20298688</v>
      </c>
      <c r="U75" s="123">
        <v>145.02969274</v>
      </c>
      <c r="V75" s="123">
        <v>1945.0886699</v>
      </c>
      <c r="W75" s="123"/>
      <c r="X75" s="123"/>
      <c r="Y75" s="123"/>
      <c r="Z75" s="123"/>
      <c r="AA75" s="123"/>
      <c r="AB75" s="123"/>
    </row>
    <row r="76" spans="1:28" hidden="1" outlineLevel="1">
      <c r="A76" s="15">
        <v>42522</v>
      </c>
      <c r="B76" s="123">
        <v>4847.9311895299998</v>
      </c>
      <c r="C76" s="123">
        <v>2896.7974995300001</v>
      </c>
      <c r="D76" s="123">
        <v>2090.5190013599999</v>
      </c>
      <c r="E76" s="123">
        <v>1193.0483492799999</v>
      </c>
      <c r="F76" s="123">
        <v>505.01390395999999</v>
      </c>
      <c r="G76" s="123">
        <v>392.45674811999999</v>
      </c>
      <c r="H76" s="123">
        <v>806.27849817000003</v>
      </c>
      <c r="I76" s="123">
        <v>55.403641720000003</v>
      </c>
      <c r="J76" s="123">
        <v>64.269402220000003</v>
      </c>
      <c r="K76" s="123">
        <v>686.60545422999996</v>
      </c>
      <c r="L76" s="123">
        <v>1799.3237427500001</v>
      </c>
      <c r="M76" s="123">
        <v>290.4229211</v>
      </c>
      <c r="N76" s="123">
        <v>3.0231518300000002</v>
      </c>
      <c r="O76" s="123">
        <v>7.2639007400000004</v>
      </c>
      <c r="P76" s="123">
        <v>280.13586852999998</v>
      </c>
      <c r="Q76" s="123">
        <v>1508.9008216499999</v>
      </c>
      <c r="R76" s="123">
        <v>103.26337338</v>
      </c>
      <c r="S76" s="123">
        <v>75.670311990000002</v>
      </c>
      <c r="T76" s="123">
        <v>1329.96713628</v>
      </c>
      <c r="U76" s="123">
        <v>151.80994724999999</v>
      </c>
      <c r="V76" s="123">
        <v>1790.2779910500001</v>
      </c>
      <c r="W76" s="123"/>
      <c r="X76" s="123"/>
      <c r="Y76" s="123"/>
      <c r="Z76" s="123"/>
      <c r="AA76" s="123"/>
      <c r="AB76" s="123"/>
    </row>
    <row r="77" spans="1:28" hidden="1" outlineLevel="1">
      <c r="A77" s="15">
        <v>42552</v>
      </c>
      <c r="B77" s="123">
        <v>4606.95586207</v>
      </c>
      <c r="C77" s="123">
        <v>2773.1617595500002</v>
      </c>
      <c r="D77" s="123">
        <v>2016.00153327</v>
      </c>
      <c r="E77" s="123">
        <v>1148.8583030699999</v>
      </c>
      <c r="F77" s="123">
        <v>502.23774132</v>
      </c>
      <c r="G77" s="123">
        <v>364.90548888000001</v>
      </c>
      <c r="H77" s="123">
        <v>757.16022627999996</v>
      </c>
      <c r="I77" s="123">
        <v>54.361333219999999</v>
      </c>
      <c r="J77" s="123">
        <v>58.767828450000003</v>
      </c>
      <c r="K77" s="123">
        <v>644.03106461000004</v>
      </c>
      <c r="L77" s="123">
        <v>1698.9633568100001</v>
      </c>
      <c r="M77" s="123">
        <v>252.67450865999999</v>
      </c>
      <c r="N77" s="123">
        <v>3.1007684200000001</v>
      </c>
      <c r="O77" s="123">
        <v>6.7531966700000003</v>
      </c>
      <c r="P77" s="123">
        <v>242.82054357000001</v>
      </c>
      <c r="Q77" s="123">
        <v>1446.2888481499999</v>
      </c>
      <c r="R77" s="123">
        <v>100.93715963</v>
      </c>
      <c r="S77" s="123">
        <v>76.774051569999997</v>
      </c>
      <c r="T77" s="123">
        <v>1268.5776369499999</v>
      </c>
      <c r="U77" s="123">
        <v>134.83074571</v>
      </c>
      <c r="V77" s="123">
        <v>1656.5092226899999</v>
      </c>
      <c r="W77" s="123"/>
      <c r="X77" s="123"/>
      <c r="Y77" s="123"/>
      <c r="Z77" s="123"/>
      <c r="AA77" s="123"/>
      <c r="AB77" s="123"/>
    </row>
    <row r="78" spans="1:28" hidden="1" outlineLevel="1">
      <c r="A78" s="15">
        <v>42583</v>
      </c>
      <c r="B78" s="123">
        <v>4726.7891786800001</v>
      </c>
      <c r="C78" s="123">
        <v>2865.0391600299999</v>
      </c>
      <c r="D78" s="123">
        <v>2084.4276444799998</v>
      </c>
      <c r="E78" s="123">
        <v>1212.97844261</v>
      </c>
      <c r="F78" s="123">
        <v>510.70762703999998</v>
      </c>
      <c r="G78" s="123">
        <v>360.74157482999999</v>
      </c>
      <c r="H78" s="123">
        <v>780.61151555000004</v>
      </c>
      <c r="I78" s="123">
        <v>56.1453664</v>
      </c>
      <c r="J78" s="123">
        <v>55.87342211</v>
      </c>
      <c r="K78" s="123">
        <v>668.59272704</v>
      </c>
      <c r="L78" s="123">
        <v>1732.8531012000001</v>
      </c>
      <c r="M78" s="123">
        <v>254.39068338999999</v>
      </c>
      <c r="N78" s="123">
        <v>3.3000808199999998</v>
      </c>
      <c r="O78" s="123">
        <v>6.7321746600000001</v>
      </c>
      <c r="P78" s="123">
        <v>244.35842790999999</v>
      </c>
      <c r="Q78" s="123">
        <v>1478.46241781</v>
      </c>
      <c r="R78" s="123">
        <v>105.47435719000001</v>
      </c>
      <c r="S78" s="123">
        <v>79.534547649999993</v>
      </c>
      <c r="T78" s="123">
        <v>1293.45351297</v>
      </c>
      <c r="U78" s="123">
        <v>128.89691744999999</v>
      </c>
      <c r="V78" s="123">
        <v>1677.5989393</v>
      </c>
      <c r="W78" s="123"/>
      <c r="X78" s="123"/>
      <c r="Y78" s="123"/>
      <c r="Z78" s="123"/>
      <c r="AA78" s="123"/>
      <c r="AB78" s="123"/>
    </row>
    <row r="79" spans="1:28" hidden="1" outlineLevel="1">
      <c r="A79" s="15">
        <v>42614</v>
      </c>
      <c r="B79" s="123">
        <v>4706.0689290600003</v>
      </c>
      <c r="C79" s="123">
        <v>2853.3590943099998</v>
      </c>
      <c r="D79" s="123">
        <v>2068.20886157</v>
      </c>
      <c r="E79" s="123">
        <v>1194.8118233600001</v>
      </c>
      <c r="F79" s="123">
        <v>511.75207316000001</v>
      </c>
      <c r="G79" s="123">
        <v>361.64496505</v>
      </c>
      <c r="H79" s="123">
        <v>785.15023273999998</v>
      </c>
      <c r="I79" s="123">
        <v>59.052040730000002</v>
      </c>
      <c r="J79" s="123">
        <v>60.036454089999999</v>
      </c>
      <c r="K79" s="123">
        <v>666.06173792000004</v>
      </c>
      <c r="L79" s="123">
        <v>1705.09398607</v>
      </c>
      <c r="M79" s="123">
        <v>255.43856499</v>
      </c>
      <c r="N79" s="123">
        <v>3.3896949900000002</v>
      </c>
      <c r="O79" s="123">
        <v>8.5201663100000005</v>
      </c>
      <c r="P79" s="123">
        <v>243.52870368999999</v>
      </c>
      <c r="Q79" s="123">
        <v>1449.65542108</v>
      </c>
      <c r="R79" s="123">
        <v>105.81095401</v>
      </c>
      <c r="S79" s="123">
        <v>80.059690169999996</v>
      </c>
      <c r="T79" s="123">
        <v>1263.7847769</v>
      </c>
      <c r="U79" s="123">
        <v>147.61584868</v>
      </c>
      <c r="V79" s="123">
        <v>1658.6858522299999</v>
      </c>
      <c r="W79" s="123"/>
      <c r="X79" s="123"/>
      <c r="Y79" s="123"/>
      <c r="Z79" s="123"/>
      <c r="AA79" s="123"/>
      <c r="AB79" s="123"/>
    </row>
    <row r="80" spans="1:28" hidden="1" outlineLevel="1">
      <c r="A80" s="15">
        <v>42644</v>
      </c>
      <c r="B80" s="123">
        <v>4724.6058630999996</v>
      </c>
      <c r="C80" s="123">
        <v>2901.38601814</v>
      </c>
      <c r="D80" s="123">
        <v>2131.8073916799999</v>
      </c>
      <c r="E80" s="123">
        <v>1247.7769402900001</v>
      </c>
      <c r="F80" s="123">
        <v>525.79511644000002</v>
      </c>
      <c r="G80" s="123">
        <v>358.23533494999998</v>
      </c>
      <c r="H80" s="123">
        <v>769.57862646000001</v>
      </c>
      <c r="I80" s="123">
        <v>58.13526821</v>
      </c>
      <c r="J80" s="123">
        <v>58.89721669</v>
      </c>
      <c r="K80" s="123">
        <v>652.54614156000002</v>
      </c>
      <c r="L80" s="123">
        <v>1667.9960220400001</v>
      </c>
      <c r="M80" s="123">
        <v>256.15621055999998</v>
      </c>
      <c r="N80" s="123">
        <v>4.18995389</v>
      </c>
      <c r="O80" s="123">
        <v>8.2532520199999997</v>
      </c>
      <c r="P80" s="123">
        <v>243.71300464999999</v>
      </c>
      <c r="Q80" s="123">
        <v>1411.83981148</v>
      </c>
      <c r="R80" s="123">
        <v>103.91915170999999</v>
      </c>
      <c r="S80" s="123">
        <v>78.710535129999997</v>
      </c>
      <c r="T80" s="123">
        <v>1229.21012464</v>
      </c>
      <c r="U80" s="123">
        <v>155.22382292</v>
      </c>
      <c r="V80" s="123">
        <v>1665.0614569100001</v>
      </c>
      <c r="W80" s="123"/>
      <c r="X80" s="123"/>
      <c r="Y80" s="123"/>
      <c r="Z80" s="123"/>
      <c r="AA80" s="123"/>
      <c r="AB80" s="123"/>
    </row>
    <row r="81" spans="1:28" hidden="1" outlineLevel="1">
      <c r="A81" s="15">
        <v>42675</v>
      </c>
      <c r="B81" s="123">
        <v>4842.9770639300004</v>
      </c>
      <c r="C81" s="123">
        <v>3032.1288211299998</v>
      </c>
      <c r="D81" s="123">
        <v>2264.50695868</v>
      </c>
      <c r="E81" s="123">
        <v>1253.0350554900001</v>
      </c>
      <c r="F81" s="123">
        <v>647.28577842000004</v>
      </c>
      <c r="G81" s="123">
        <v>364.18612476999999</v>
      </c>
      <c r="H81" s="123">
        <v>767.62186244999998</v>
      </c>
      <c r="I81" s="123">
        <v>58.013989580000001</v>
      </c>
      <c r="J81" s="123">
        <v>58.710295510000002</v>
      </c>
      <c r="K81" s="123">
        <v>650.89757736000001</v>
      </c>
      <c r="L81" s="123">
        <v>1651.2382568600001</v>
      </c>
      <c r="M81" s="123">
        <v>256.85272015999999</v>
      </c>
      <c r="N81" s="123">
        <v>3.6529943</v>
      </c>
      <c r="O81" s="123">
        <v>9.5782834599999997</v>
      </c>
      <c r="P81" s="123">
        <v>243.62144240000001</v>
      </c>
      <c r="Q81" s="123">
        <v>1394.3855367000001</v>
      </c>
      <c r="R81" s="123">
        <v>104.23379686</v>
      </c>
      <c r="S81" s="123">
        <v>78.967503460000003</v>
      </c>
      <c r="T81" s="123">
        <v>1211.1842363799999</v>
      </c>
      <c r="U81" s="123">
        <v>159.60998594</v>
      </c>
      <c r="V81" s="123">
        <v>1652.7669350000001</v>
      </c>
      <c r="W81" s="123"/>
      <c r="X81" s="123"/>
      <c r="Y81" s="123"/>
      <c r="Z81" s="123"/>
      <c r="AA81" s="123"/>
      <c r="AB81" s="123"/>
    </row>
    <row r="82" spans="1:28" hidden="1" outlineLevel="1">
      <c r="A82" s="15">
        <v>42705</v>
      </c>
      <c r="B82" s="123">
        <v>5222.1816440100001</v>
      </c>
      <c r="C82" s="123">
        <v>3067.4236348499999</v>
      </c>
      <c r="D82" s="123">
        <v>2257.3069939699999</v>
      </c>
      <c r="E82" s="123">
        <v>1258.1826547799999</v>
      </c>
      <c r="F82" s="123">
        <v>622.84155654999995</v>
      </c>
      <c r="G82" s="123">
        <v>376.28278263999999</v>
      </c>
      <c r="H82" s="123">
        <v>810.11664087999998</v>
      </c>
      <c r="I82" s="123">
        <v>64.393260789999999</v>
      </c>
      <c r="J82" s="123">
        <v>81.300195799999997</v>
      </c>
      <c r="K82" s="123">
        <v>664.42318428999999</v>
      </c>
      <c r="L82" s="123">
        <v>1997.0076509800001</v>
      </c>
      <c r="M82" s="123">
        <v>276.91908531000001</v>
      </c>
      <c r="N82" s="123">
        <v>6.4224131599999996</v>
      </c>
      <c r="O82" s="123">
        <v>9.4837922100000007</v>
      </c>
      <c r="P82" s="123">
        <v>261.01287994</v>
      </c>
      <c r="Q82" s="123">
        <v>1720.08856567</v>
      </c>
      <c r="R82" s="123">
        <v>171.22949426</v>
      </c>
      <c r="S82" s="123">
        <v>83.947842940000001</v>
      </c>
      <c r="T82" s="123">
        <v>1464.91122847</v>
      </c>
      <c r="U82" s="123">
        <v>157.75035818000001</v>
      </c>
      <c r="V82" s="123">
        <v>2004.4870639799999</v>
      </c>
      <c r="W82" s="123"/>
      <c r="X82" s="123"/>
      <c r="Y82" s="123"/>
      <c r="Z82" s="123"/>
      <c r="AA82" s="123"/>
      <c r="AB82" s="123"/>
    </row>
    <row r="83" spans="1:28" hidden="1" outlineLevel="1">
      <c r="A83" s="15">
        <v>42736</v>
      </c>
      <c r="B83" s="123">
        <v>5213.0113259700001</v>
      </c>
      <c r="C83" s="123">
        <v>3098.7363780999999</v>
      </c>
      <c r="D83" s="123">
        <v>2292.1509980800001</v>
      </c>
      <c r="E83" s="123">
        <v>1290.71408692</v>
      </c>
      <c r="F83" s="123">
        <v>630.02215472</v>
      </c>
      <c r="G83" s="123">
        <v>371.41475644000002</v>
      </c>
      <c r="H83" s="123">
        <v>806.58538002</v>
      </c>
      <c r="I83" s="123">
        <v>63.684291129999998</v>
      </c>
      <c r="J83" s="123">
        <v>80.915778489999994</v>
      </c>
      <c r="K83" s="123">
        <v>661.9853104</v>
      </c>
      <c r="L83" s="123">
        <v>1978.3363072699999</v>
      </c>
      <c r="M83" s="123">
        <v>277.15475223999999</v>
      </c>
      <c r="N83" s="123">
        <v>6.4830826799999999</v>
      </c>
      <c r="O83" s="123">
        <v>9.2564689399999995</v>
      </c>
      <c r="P83" s="123">
        <v>261.41520062000001</v>
      </c>
      <c r="Q83" s="123">
        <v>1701.18155503</v>
      </c>
      <c r="R83" s="123">
        <v>172.39675063999999</v>
      </c>
      <c r="S83" s="123">
        <v>83.647200900000001</v>
      </c>
      <c r="T83" s="123">
        <v>1445.1376034899999</v>
      </c>
      <c r="U83" s="123">
        <v>135.93864060000001</v>
      </c>
      <c r="V83" s="123">
        <v>1925.8547200800001</v>
      </c>
      <c r="W83" s="123"/>
      <c r="X83" s="123"/>
      <c r="Y83" s="123"/>
      <c r="Z83" s="123"/>
      <c r="AA83" s="123"/>
      <c r="AB83" s="123"/>
    </row>
    <row r="84" spans="1:28" hidden="1" outlineLevel="1">
      <c r="A84" s="15">
        <v>42767</v>
      </c>
      <c r="B84" s="123">
        <v>5391.9611340600004</v>
      </c>
      <c r="C84" s="123">
        <v>3303.3711429800001</v>
      </c>
      <c r="D84" s="123">
        <v>2510.8387292900002</v>
      </c>
      <c r="E84" s="123">
        <v>1514.02518783</v>
      </c>
      <c r="F84" s="123">
        <v>630.42777297999999</v>
      </c>
      <c r="G84" s="123">
        <v>366.38576848000002</v>
      </c>
      <c r="H84" s="123">
        <v>792.53241369</v>
      </c>
      <c r="I84" s="123">
        <v>64.145442599999996</v>
      </c>
      <c r="J84" s="123">
        <v>79.213401270000006</v>
      </c>
      <c r="K84" s="123">
        <v>649.17356982000001</v>
      </c>
      <c r="L84" s="123">
        <v>1952.89348356</v>
      </c>
      <c r="M84" s="123">
        <v>278.99147549999998</v>
      </c>
      <c r="N84" s="123">
        <v>6.5790167400000001</v>
      </c>
      <c r="O84" s="123">
        <v>8.9503654699999995</v>
      </c>
      <c r="P84" s="123">
        <v>263.46209328999998</v>
      </c>
      <c r="Q84" s="123">
        <v>1673.9020080600001</v>
      </c>
      <c r="R84" s="123">
        <v>172.64623774</v>
      </c>
      <c r="S84" s="123">
        <v>83.376140919999997</v>
      </c>
      <c r="T84" s="123">
        <v>1417.8796294000001</v>
      </c>
      <c r="U84" s="123">
        <v>135.69650752000001</v>
      </c>
      <c r="V84" s="123">
        <v>1856.5426429199999</v>
      </c>
      <c r="W84" s="123"/>
      <c r="X84" s="123"/>
      <c r="Y84" s="123"/>
      <c r="Z84" s="123"/>
      <c r="AA84" s="123"/>
      <c r="AB84" s="123"/>
    </row>
    <row r="85" spans="1:28" hidden="1" outlineLevel="1">
      <c r="A85" s="15">
        <v>42795</v>
      </c>
      <c r="B85" s="123">
        <v>5441.9674228900003</v>
      </c>
      <c r="C85" s="123">
        <v>3400.8841178900002</v>
      </c>
      <c r="D85" s="123">
        <v>2628.2199768800001</v>
      </c>
      <c r="E85" s="123">
        <v>1606.5596077499999</v>
      </c>
      <c r="F85" s="123">
        <v>656.38719323999999</v>
      </c>
      <c r="G85" s="123">
        <v>365.27317589</v>
      </c>
      <c r="H85" s="123">
        <v>772.66414100999998</v>
      </c>
      <c r="I85" s="123">
        <v>1.91324128</v>
      </c>
      <c r="J85" s="123">
        <v>110.42892632</v>
      </c>
      <c r="K85" s="123">
        <v>660.32197341000006</v>
      </c>
      <c r="L85" s="123">
        <v>1890.8097813100001</v>
      </c>
      <c r="M85" s="123">
        <v>270.37897291000002</v>
      </c>
      <c r="N85" s="123">
        <v>1.37313979</v>
      </c>
      <c r="O85" s="123">
        <v>8.6355286099999997</v>
      </c>
      <c r="P85" s="123">
        <v>260.37030450999998</v>
      </c>
      <c r="Q85" s="123">
        <v>1620.4308083999999</v>
      </c>
      <c r="R85" s="123">
        <v>104.99182043</v>
      </c>
      <c r="S85" s="123">
        <v>95.830224909999998</v>
      </c>
      <c r="T85" s="123">
        <v>1419.60876306</v>
      </c>
      <c r="U85" s="123">
        <v>150.27352368999999</v>
      </c>
      <c r="V85" s="123">
        <v>1818.3053766200001</v>
      </c>
      <c r="W85" s="123"/>
      <c r="X85" s="123"/>
      <c r="Y85" s="123"/>
      <c r="Z85" s="123"/>
      <c r="AA85" s="123"/>
      <c r="AB85" s="123"/>
    </row>
    <row r="86" spans="1:28" hidden="1" outlineLevel="1">
      <c r="A86" s="15">
        <v>42826</v>
      </c>
      <c r="B86" s="123">
        <v>5392.78561876</v>
      </c>
      <c r="C86" s="123">
        <v>3409.9038342899998</v>
      </c>
      <c r="D86" s="123">
        <v>2651.38503206</v>
      </c>
      <c r="E86" s="123">
        <v>1617.3065016999999</v>
      </c>
      <c r="F86" s="123">
        <v>669.14974189999998</v>
      </c>
      <c r="G86" s="123">
        <v>364.92878846000002</v>
      </c>
      <c r="H86" s="123">
        <v>758.51880223000001</v>
      </c>
      <c r="I86" s="123">
        <v>4.6318130599999998</v>
      </c>
      <c r="J86" s="123">
        <v>108.62924068</v>
      </c>
      <c r="K86" s="123">
        <v>645.25774849000004</v>
      </c>
      <c r="L86" s="123">
        <v>1837.5318982599999</v>
      </c>
      <c r="M86" s="123">
        <v>262.77996530000001</v>
      </c>
      <c r="N86" s="123">
        <v>3.8572231100000001</v>
      </c>
      <c r="O86" s="123">
        <v>8.7889290800000008</v>
      </c>
      <c r="P86" s="123">
        <v>250.13381311000001</v>
      </c>
      <c r="Q86" s="123">
        <v>1574.75193296</v>
      </c>
      <c r="R86" s="123">
        <v>136.32699847000001</v>
      </c>
      <c r="S86" s="123">
        <v>94.258592359999994</v>
      </c>
      <c r="T86" s="123">
        <v>1344.16634213</v>
      </c>
      <c r="U86" s="123">
        <v>145.34988620999999</v>
      </c>
      <c r="V86" s="123">
        <v>1732.4607244199999</v>
      </c>
      <c r="W86" s="123"/>
      <c r="X86" s="123"/>
      <c r="Y86" s="123"/>
      <c r="Z86" s="123"/>
      <c r="AA86" s="123"/>
      <c r="AB86" s="123"/>
    </row>
    <row r="87" spans="1:28" hidden="1" outlineLevel="1">
      <c r="A87" s="15">
        <v>42856</v>
      </c>
      <c r="B87" s="123">
        <v>5384.0928458300004</v>
      </c>
      <c r="C87" s="123">
        <v>3464.5161676900002</v>
      </c>
      <c r="D87" s="123">
        <v>2741.4921178599998</v>
      </c>
      <c r="E87" s="123">
        <v>1685.3992364400001</v>
      </c>
      <c r="F87" s="123">
        <v>692.26949302000003</v>
      </c>
      <c r="G87" s="123">
        <v>363.8233884</v>
      </c>
      <c r="H87" s="123">
        <v>723.02404982999997</v>
      </c>
      <c r="I87" s="123">
        <v>4.5265053899999996</v>
      </c>
      <c r="J87" s="123">
        <v>92.654319259999994</v>
      </c>
      <c r="K87" s="123">
        <v>625.84322517999999</v>
      </c>
      <c r="L87" s="123">
        <v>1767.64963633</v>
      </c>
      <c r="M87" s="123">
        <v>253.51816886</v>
      </c>
      <c r="N87" s="123">
        <v>3.7486511</v>
      </c>
      <c r="O87" s="123">
        <v>8.6465387099999997</v>
      </c>
      <c r="P87" s="123">
        <v>241.12297905</v>
      </c>
      <c r="Q87" s="123">
        <v>1514.13146747</v>
      </c>
      <c r="R87" s="123">
        <v>128.98751973</v>
      </c>
      <c r="S87" s="123">
        <v>87.905584739999995</v>
      </c>
      <c r="T87" s="123">
        <v>1297.2383629999999</v>
      </c>
      <c r="U87" s="123">
        <v>151.92704180999999</v>
      </c>
      <c r="V87" s="123">
        <v>1701.50662655</v>
      </c>
      <c r="W87" s="123"/>
      <c r="X87" s="123"/>
      <c r="Y87" s="123"/>
      <c r="Z87" s="123"/>
      <c r="AA87" s="123"/>
      <c r="AB87" s="123"/>
    </row>
    <row r="88" spans="1:28" hidden="1" outlineLevel="1">
      <c r="A88" s="15">
        <v>42887</v>
      </c>
      <c r="B88" s="123">
        <v>5397.8510407599997</v>
      </c>
      <c r="C88" s="123">
        <v>3489.9949346100002</v>
      </c>
      <c r="D88" s="123">
        <v>2776.5683839500002</v>
      </c>
      <c r="E88" s="123">
        <v>1608.8369747199999</v>
      </c>
      <c r="F88" s="123">
        <v>814.30359637000004</v>
      </c>
      <c r="G88" s="123">
        <v>353.42781286000002</v>
      </c>
      <c r="H88" s="123">
        <v>713.42655065999998</v>
      </c>
      <c r="I88" s="123">
        <v>4.3383474</v>
      </c>
      <c r="J88" s="123">
        <v>91.897346999999996</v>
      </c>
      <c r="K88" s="123">
        <v>617.19085626000003</v>
      </c>
      <c r="L88" s="123">
        <v>1745.84738935</v>
      </c>
      <c r="M88" s="123">
        <v>251.96600716</v>
      </c>
      <c r="N88" s="123">
        <v>3.7950965499999998</v>
      </c>
      <c r="O88" s="123">
        <v>8.4452210999999995</v>
      </c>
      <c r="P88" s="123">
        <v>239.72568951</v>
      </c>
      <c r="Q88" s="123">
        <v>1493.8813821900001</v>
      </c>
      <c r="R88" s="123">
        <v>125.77518541000001</v>
      </c>
      <c r="S88" s="123">
        <v>86.955014759999997</v>
      </c>
      <c r="T88" s="123">
        <v>1281.1511820200001</v>
      </c>
      <c r="U88" s="123">
        <v>162.0087168</v>
      </c>
      <c r="V88" s="123">
        <v>1667.0931258000001</v>
      </c>
      <c r="W88" s="123"/>
      <c r="X88" s="123"/>
      <c r="Y88" s="123"/>
      <c r="Z88" s="123"/>
      <c r="AA88" s="123"/>
      <c r="AB88" s="123"/>
    </row>
    <row r="89" spans="1:28" hidden="1" outlineLevel="1">
      <c r="A89" s="15">
        <v>42917</v>
      </c>
      <c r="B89" s="123">
        <v>5402.6033525399998</v>
      </c>
      <c r="C89" s="123">
        <v>3526.81840539</v>
      </c>
      <c r="D89" s="123">
        <v>2820.09813605</v>
      </c>
      <c r="E89" s="123">
        <v>1690.4069810399999</v>
      </c>
      <c r="F89" s="123">
        <v>775.90671428999997</v>
      </c>
      <c r="G89" s="123">
        <v>353.78444072000002</v>
      </c>
      <c r="H89" s="123">
        <v>706.72026933999996</v>
      </c>
      <c r="I89" s="123">
        <v>1.89267005</v>
      </c>
      <c r="J89" s="123">
        <v>91.185003679999994</v>
      </c>
      <c r="K89" s="123">
        <v>613.64259560999994</v>
      </c>
      <c r="L89" s="123">
        <v>1726.9452210100001</v>
      </c>
      <c r="M89" s="123">
        <v>249.72638104999999</v>
      </c>
      <c r="N89" s="123">
        <v>1.54071381</v>
      </c>
      <c r="O89" s="123">
        <v>8.4273631099999999</v>
      </c>
      <c r="P89" s="123">
        <v>239.75830413</v>
      </c>
      <c r="Q89" s="123">
        <v>1477.21883996</v>
      </c>
      <c r="R89" s="123">
        <v>96.849633920000002</v>
      </c>
      <c r="S89" s="123">
        <v>86.551622440000003</v>
      </c>
      <c r="T89" s="123">
        <v>1293.8175836</v>
      </c>
      <c r="U89" s="123">
        <v>148.83972614000001</v>
      </c>
      <c r="V89" s="123">
        <v>1630.31579921</v>
      </c>
      <c r="W89" s="123"/>
      <c r="X89" s="123"/>
      <c r="Y89" s="123"/>
      <c r="Z89" s="123"/>
      <c r="AA89" s="123"/>
      <c r="AB89" s="123"/>
    </row>
    <row r="90" spans="1:28" hidden="1" outlineLevel="1">
      <c r="A90" s="15">
        <v>42948</v>
      </c>
      <c r="B90" s="123">
        <v>5439.8825331199996</v>
      </c>
      <c r="C90" s="123">
        <v>3599.52624457</v>
      </c>
      <c r="D90" s="123">
        <v>2911.5972355600002</v>
      </c>
      <c r="E90" s="123">
        <v>1768.38354994</v>
      </c>
      <c r="F90" s="123">
        <v>791.93845753999994</v>
      </c>
      <c r="G90" s="123">
        <v>351.27522807999998</v>
      </c>
      <c r="H90" s="123">
        <v>687.92900900999996</v>
      </c>
      <c r="I90" s="123">
        <v>1.6418915999999999</v>
      </c>
      <c r="J90" s="123">
        <v>89.761415940000006</v>
      </c>
      <c r="K90" s="123">
        <v>596.52570146999994</v>
      </c>
      <c r="L90" s="123">
        <v>1692.6574412099999</v>
      </c>
      <c r="M90" s="123">
        <v>250.24266682999999</v>
      </c>
      <c r="N90" s="123">
        <v>3.5681692100000002</v>
      </c>
      <c r="O90" s="123">
        <v>8.2302795700000004</v>
      </c>
      <c r="P90" s="123">
        <v>238.44421804999999</v>
      </c>
      <c r="Q90" s="123">
        <v>1442.4147743799999</v>
      </c>
      <c r="R90" s="123">
        <v>96.128611930000005</v>
      </c>
      <c r="S90" s="123">
        <v>85.363017339999999</v>
      </c>
      <c r="T90" s="123">
        <v>1260.92314511</v>
      </c>
      <c r="U90" s="123">
        <v>147.69884733999999</v>
      </c>
      <c r="V90" s="123">
        <v>1551.95832301</v>
      </c>
      <c r="W90" s="123"/>
      <c r="X90" s="123"/>
      <c r="Y90" s="123"/>
      <c r="Z90" s="123"/>
      <c r="AA90" s="123"/>
      <c r="AB90" s="123"/>
    </row>
    <row r="91" spans="1:28" hidden="1" outlineLevel="1">
      <c r="A91" s="15">
        <v>42979</v>
      </c>
      <c r="B91" s="123">
        <v>5506.1604979200001</v>
      </c>
      <c r="C91" s="123">
        <v>3659.3666807099999</v>
      </c>
      <c r="D91" s="123">
        <v>2962.7391272599998</v>
      </c>
      <c r="E91" s="123">
        <v>1824.66552787</v>
      </c>
      <c r="F91" s="123">
        <v>788.39593070000001</v>
      </c>
      <c r="G91" s="123">
        <v>349.67766869000002</v>
      </c>
      <c r="H91" s="123">
        <v>696.62755345000005</v>
      </c>
      <c r="I91" s="123">
        <v>0.64280868999999996</v>
      </c>
      <c r="J91" s="123">
        <v>90.74231374</v>
      </c>
      <c r="K91" s="123">
        <v>605.24243102000003</v>
      </c>
      <c r="L91" s="123">
        <v>1679.24891675</v>
      </c>
      <c r="M91" s="123">
        <v>245.12556891</v>
      </c>
      <c r="N91" s="123">
        <v>1.5747298599999999</v>
      </c>
      <c r="O91" s="123">
        <v>8.2414496699999997</v>
      </c>
      <c r="P91" s="123">
        <v>235.30938938</v>
      </c>
      <c r="Q91" s="123">
        <v>1434.12334784</v>
      </c>
      <c r="R91" s="123">
        <v>94.959872899999993</v>
      </c>
      <c r="S91" s="123">
        <v>88.347088659999997</v>
      </c>
      <c r="T91" s="123">
        <v>1250.81638628</v>
      </c>
      <c r="U91" s="123">
        <v>167.54490046000001</v>
      </c>
      <c r="V91" s="123">
        <v>1530.18457904</v>
      </c>
      <c r="W91" s="123"/>
      <c r="X91" s="123"/>
      <c r="Y91" s="123"/>
      <c r="Z91" s="123"/>
      <c r="AA91" s="123"/>
      <c r="AB91" s="123"/>
    </row>
    <row r="92" spans="1:28" hidden="1" outlineLevel="1">
      <c r="A92" s="15">
        <v>43009</v>
      </c>
      <c r="B92" s="123">
        <v>5563.9059567300001</v>
      </c>
      <c r="C92" s="123">
        <v>3710.1343788099998</v>
      </c>
      <c r="D92" s="123">
        <v>3012.8484968600001</v>
      </c>
      <c r="E92" s="123">
        <v>1888.1393246800001</v>
      </c>
      <c r="F92" s="123">
        <v>769.94447387000002</v>
      </c>
      <c r="G92" s="123">
        <v>354.76469831000003</v>
      </c>
      <c r="H92" s="123">
        <v>697.28588194999998</v>
      </c>
      <c r="I92" s="123">
        <v>0.99984965000000003</v>
      </c>
      <c r="J92" s="123">
        <v>71.310631200000003</v>
      </c>
      <c r="K92" s="123">
        <v>624.9754011</v>
      </c>
      <c r="L92" s="123">
        <v>1678.19368179</v>
      </c>
      <c r="M92" s="123">
        <v>244.66766405999999</v>
      </c>
      <c r="N92" s="123">
        <v>1.6290496699999999</v>
      </c>
      <c r="O92" s="123">
        <v>8.0958727199999991</v>
      </c>
      <c r="P92" s="123">
        <v>234.94274167</v>
      </c>
      <c r="Q92" s="123">
        <v>1433.5260177299999</v>
      </c>
      <c r="R92" s="123">
        <v>95.703259829999993</v>
      </c>
      <c r="S92" s="123">
        <v>91.24037629</v>
      </c>
      <c r="T92" s="123">
        <v>1246.5823816100001</v>
      </c>
      <c r="U92" s="123">
        <v>175.57789613</v>
      </c>
      <c r="V92" s="123">
        <v>1531.7774075699999</v>
      </c>
      <c r="W92" s="123"/>
      <c r="X92" s="123"/>
      <c r="Y92" s="123"/>
      <c r="Z92" s="123"/>
      <c r="AA92" s="123"/>
      <c r="AB92" s="123"/>
    </row>
    <row r="93" spans="1:28" hidden="1" outlineLevel="1">
      <c r="A93" s="15">
        <v>43040</v>
      </c>
      <c r="B93" s="123">
        <v>5465.0752138600001</v>
      </c>
      <c r="C93" s="123">
        <v>3691.6821753200002</v>
      </c>
      <c r="D93" s="123">
        <v>3066.6964638099998</v>
      </c>
      <c r="E93" s="123">
        <v>1932.74026422</v>
      </c>
      <c r="F93" s="123">
        <v>782.97506625000005</v>
      </c>
      <c r="G93" s="123">
        <v>350.98113333999999</v>
      </c>
      <c r="H93" s="123">
        <v>624.98571150999999</v>
      </c>
      <c r="I93" s="123">
        <v>0.97043950999999995</v>
      </c>
      <c r="J93" s="123">
        <v>71.029295090000005</v>
      </c>
      <c r="K93" s="123">
        <v>552.98597690999998</v>
      </c>
      <c r="L93" s="123">
        <v>1596.5712563500001</v>
      </c>
      <c r="M93" s="123">
        <v>245.04147953</v>
      </c>
      <c r="N93" s="123">
        <v>1.5847804599999999</v>
      </c>
      <c r="O93" s="123">
        <v>10.51406809</v>
      </c>
      <c r="P93" s="123">
        <v>232.94263097999999</v>
      </c>
      <c r="Q93" s="123">
        <v>1351.5297768200001</v>
      </c>
      <c r="R93" s="123">
        <v>97.21786711</v>
      </c>
      <c r="S93" s="123">
        <v>77.354986440000005</v>
      </c>
      <c r="T93" s="123">
        <v>1176.9569232700001</v>
      </c>
      <c r="U93" s="123">
        <v>176.82178218999999</v>
      </c>
      <c r="V93" s="123">
        <v>1584.86710799</v>
      </c>
      <c r="W93" s="123"/>
      <c r="X93" s="123"/>
      <c r="Y93" s="123"/>
      <c r="Z93" s="123"/>
      <c r="AA93" s="123"/>
      <c r="AB93" s="123"/>
    </row>
    <row r="94" spans="1:28" hidden="1" outlineLevel="1">
      <c r="A94" s="15">
        <v>43070</v>
      </c>
      <c r="B94" s="123">
        <v>5912.1063294200003</v>
      </c>
      <c r="C94" s="123">
        <v>3959.9220076400002</v>
      </c>
      <c r="D94" s="123">
        <v>3278.1746134800001</v>
      </c>
      <c r="E94" s="123">
        <v>1708.89089184</v>
      </c>
      <c r="F94" s="123">
        <v>1213.22140754</v>
      </c>
      <c r="G94" s="123">
        <v>356.06231409999998</v>
      </c>
      <c r="H94" s="123">
        <v>681.74739416</v>
      </c>
      <c r="I94" s="123">
        <v>1.0759976499999999</v>
      </c>
      <c r="J94" s="123">
        <v>88.192531740000007</v>
      </c>
      <c r="K94" s="123">
        <v>592.47886476999997</v>
      </c>
      <c r="L94" s="123">
        <v>1746.7629947800001</v>
      </c>
      <c r="M94" s="123">
        <v>250.08664619999999</v>
      </c>
      <c r="N94" s="123">
        <v>0.28270688999999999</v>
      </c>
      <c r="O94" s="123">
        <v>11.77092412</v>
      </c>
      <c r="P94" s="123">
        <v>238.03301518999999</v>
      </c>
      <c r="Q94" s="123">
        <v>1496.67634858</v>
      </c>
      <c r="R94" s="123">
        <v>98.258459090000002</v>
      </c>
      <c r="S94" s="123">
        <v>88.932558310000005</v>
      </c>
      <c r="T94" s="123">
        <v>1309.48533118</v>
      </c>
      <c r="U94" s="123">
        <v>205.42132699999999</v>
      </c>
      <c r="V94" s="123">
        <v>1561.4930645100001</v>
      </c>
      <c r="W94" s="123"/>
      <c r="X94" s="123"/>
      <c r="Y94" s="123"/>
      <c r="Z94" s="123"/>
      <c r="AA94" s="123"/>
      <c r="AB94" s="123"/>
    </row>
    <row r="95" spans="1:28" hidden="1" outlineLevel="1">
      <c r="A95" s="15">
        <v>43101</v>
      </c>
      <c r="B95" s="123">
        <v>6134.8648441200003</v>
      </c>
      <c r="C95" s="123">
        <v>4218.7582876300003</v>
      </c>
      <c r="D95" s="123">
        <v>3483.6738359000001</v>
      </c>
      <c r="E95" s="123">
        <v>2191.5979170599999</v>
      </c>
      <c r="F95" s="123">
        <v>898.75308508000001</v>
      </c>
      <c r="G95" s="123">
        <v>393.32283375999998</v>
      </c>
      <c r="H95" s="123">
        <v>735.08445172999996</v>
      </c>
      <c r="I95" s="123">
        <v>25.387889909999998</v>
      </c>
      <c r="J95" s="123">
        <v>68.883983509999993</v>
      </c>
      <c r="K95" s="123">
        <v>640.81257831000005</v>
      </c>
      <c r="L95" s="123">
        <v>1714.0901829100001</v>
      </c>
      <c r="M95" s="123">
        <v>219.86742436</v>
      </c>
      <c r="N95" s="123">
        <v>1.0033992</v>
      </c>
      <c r="O95" s="123">
        <v>10.999482560000001</v>
      </c>
      <c r="P95" s="123">
        <v>207.86454259999999</v>
      </c>
      <c r="Q95" s="123">
        <v>1494.22275855</v>
      </c>
      <c r="R95" s="123">
        <v>121.55963407</v>
      </c>
      <c r="S95" s="123">
        <v>85.94542362</v>
      </c>
      <c r="T95" s="123">
        <v>1286.7177008599999</v>
      </c>
      <c r="U95" s="123">
        <v>202.01637357999999</v>
      </c>
      <c r="V95" s="123">
        <v>1689.0931614399999</v>
      </c>
      <c r="W95" s="123"/>
      <c r="X95" s="123"/>
      <c r="Y95" s="123"/>
      <c r="Z95" s="123"/>
      <c r="AA95" s="123"/>
      <c r="AB95" s="123"/>
    </row>
    <row r="96" spans="1:28" hidden="1" outlineLevel="1">
      <c r="A96" s="15">
        <v>43132</v>
      </c>
      <c r="B96" s="123">
        <v>6098.3301001</v>
      </c>
      <c r="C96" s="123">
        <v>4194.6494706200001</v>
      </c>
      <c r="D96" s="123">
        <v>3490.0919107700001</v>
      </c>
      <c r="E96" s="123">
        <v>2216.61996847</v>
      </c>
      <c r="F96" s="123">
        <v>907.42097934000003</v>
      </c>
      <c r="G96" s="123">
        <v>366.05096295999999</v>
      </c>
      <c r="H96" s="123">
        <v>704.55755984999996</v>
      </c>
      <c r="I96" s="123">
        <v>1.3380035299999999</v>
      </c>
      <c r="J96" s="123">
        <v>81.432244569999995</v>
      </c>
      <c r="K96" s="123">
        <v>621.78731174999996</v>
      </c>
      <c r="L96" s="123">
        <v>1684.60249462</v>
      </c>
      <c r="M96" s="123">
        <v>245.41010112999999</v>
      </c>
      <c r="N96" s="123">
        <v>0.67496442999999995</v>
      </c>
      <c r="O96" s="123">
        <v>11.60484754</v>
      </c>
      <c r="P96" s="123">
        <v>233.13028915999999</v>
      </c>
      <c r="Q96" s="123">
        <v>1439.1923934900001</v>
      </c>
      <c r="R96" s="123">
        <v>110.04947004</v>
      </c>
      <c r="S96" s="123">
        <v>86.074474129999999</v>
      </c>
      <c r="T96" s="123">
        <v>1243.0684493199999</v>
      </c>
      <c r="U96" s="123">
        <v>219.07813486000001</v>
      </c>
      <c r="V96" s="123">
        <v>1725.0378360899999</v>
      </c>
      <c r="W96" s="123"/>
      <c r="X96" s="123"/>
      <c r="Y96" s="123"/>
      <c r="Z96" s="123"/>
      <c r="AA96" s="123"/>
      <c r="AB96" s="123"/>
    </row>
    <row r="97" spans="1:28" hidden="1" outlineLevel="1">
      <c r="A97" s="15">
        <v>43160</v>
      </c>
      <c r="B97" s="123">
        <v>6146.5745333000004</v>
      </c>
      <c r="C97" s="123">
        <v>4252.9014691299999</v>
      </c>
      <c r="D97" s="123">
        <v>3581.1313769100002</v>
      </c>
      <c r="E97" s="123">
        <v>2276.0793809800002</v>
      </c>
      <c r="F97" s="123">
        <v>929.86491110999998</v>
      </c>
      <c r="G97" s="123">
        <v>375.18708482</v>
      </c>
      <c r="H97" s="123">
        <v>671.77009222000004</v>
      </c>
      <c r="I97" s="123">
        <v>1.40419604</v>
      </c>
      <c r="J97" s="123">
        <v>80.999669030000007</v>
      </c>
      <c r="K97" s="123">
        <v>589.36622714999999</v>
      </c>
      <c r="L97" s="123">
        <v>1665.4204748300001</v>
      </c>
      <c r="M97" s="123">
        <v>244.03736738000001</v>
      </c>
      <c r="N97" s="123">
        <v>0.67796718</v>
      </c>
      <c r="O97" s="123">
        <v>11.35088161</v>
      </c>
      <c r="P97" s="123">
        <v>232.00851858999999</v>
      </c>
      <c r="Q97" s="123">
        <v>1421.3831074499999</v>
      </c>
      <c r="R97" s="123">
        <v>108.22280073</v>
      </c>
      <c r="S97" s="123">
        <v>84.951310910000004</v>
      </c>
      <c r="T97" s="123">
        <v>1228.20899581</v>
      </c>
      <c r="U97" s="123">
        <v>228.25258933999999</v>
      </c>
      <c r="V97" s="123">
        <v>1686.31921244</v>
      </c>
      <c r="W97" s="123"/>
      <c r="X97" s="123"/>
      <c r="Y97" s="123"/>
      <c r="Z97" s="123"/>
      <c r="AA97" s="123"/>
      <c r="AB97" s="123"/>
    </row>
    <row r="98" spans="1:28" hidden="1" outlineLevel="1">
      <c r="A98" s="15">
        <v>43191</v>
      </c>
      <c r="B98" s="123">
        <v>6124.5136993699998</v>
      </c>
      <c r="C98" s="123">
        <v>4274.5335968199997</v>
      </c>
      <c r="D98" s="123">
        <v>3621.0222727300002</v>
      </c>
      <c r="E98" s="123">
        <v>2311.33564854</v>
      </c>
      <c r="F98" s="123">
        <v>953.58415321999996</v>
      </c>
      <c r="G98" s="123">
        <v>356.10247097000001</v>
      </c>
      <c r="H98" s="123">
        <v>653.51132409000002</v>
      </c>
      <c r="I98" s="123">
        <v>1.40426077</v>
      </c>
      <c r="J98" s="123">
        <v>81.559024320000006</v>
      </c>
      <c r="K98" s="123">
        <v>570.54803900000002</v>
      </c>
      <c r="L98" s="123">
        <v>1628.35138564</v>
      </c>
      <c r="M98" s="123">
        <v>239.78272738000001</v>
      </c>
      <c r="N98" s="123">
        <v>0.68326021999999997</v>
      </c>
      <c r="O98" s="123">
        <v>11.26634617</v>
      </c>
      <c r="P98" s="123">
        <v>227.83312099</v>
      </c>
      <c r="Q98" s="123">
        <v>1388.5686582599999</v>
      </c>
      <c r="R98" s="123">
        <v>106.31685367</v>
      </c>
      <c r="S98" s="123">
        <v>84.132276149999996</v>
      </c>
      <c r="T98" s="123">
        <v>1198.1195284400001</v>
      </c>
      <c r="U98" s="123">
        <v>221.62871691000001</v>
      </c>
      <c r="V98" s="123">
        <v>1618.48615292</v>
      </c>
      <c r="W98" s="123"/>
      <c r="X98" s="123"/>
      <c r="Y98" s="123"/>
      <c r="Z98" s="123"/>
      <c r="AA98" s="123"/>
      <c r="AB98" s="123"/>
    </row>
    <row r="99" spans="1:28" hidden="1" outlineLevel="1">
      <c r="A99" s="15">
        <v>43221</v>
      </c>
      <c r="B99" s="123">
        <v>6157.0099351199997</v>
      </c>
      <c r="C99" s="123">
        <v>4395.6163452000001</v>
      </c>
      <c r="D99" s="123">
        <v>3756.5686796199998</v>
      </c>
      <c r="E99" s="123">
        <v>2398.7950740299998</v>
      </c>
      <c r="F99" s="123">
        <v>1000.6017131999999</v>
      </c>
      <c r="G99" s="123">
        <v>357.17189238999998</v>
      </c>
      <c r="H99" s="123">
        <v>639.04766557999994</v>
      </c>
      <c r="I99" s="123">
        <v>1.3510110099999999</v>
      </c>
      <c r="J99" s="123">
        <v>81.393720259999995</v>
      </c>
      <c r="K99" s="123">
        <v>556.30293430999996</v>
      </c>
      <c r="L99" s="123">
        <v>1557.7004071399999</v>
      </c>
      <c r="M99" s="123">
        <v>235.7524961</v>
      </c>
      <c r="N99" s="123">
        <v>0.66835047000000003</v>
      </c>
      <c r="O99" s="123">
        <v>11.23944594</v>
      </c>
      <c r="P99" s="123">
        <v>223.84469969</v>
      </c>
      <c r="Q99" s="123">
        <v>1321.94791104</v>
      </c>
      <c r="R99" s="123">
        <v>106.15917597000001</v>
      </c>
      <c r="S99" s="123">
        <v>70.214770369999997</v>
      </c>
      <c r="T99" s="123">
        <v>1145.5739647</v>
      </c>
      <c r="U99" s="123">
        <v>203.69318278</v>
      </c>
      <c r="V99" s="123">
        <v>1524.56375465</v>
      </c>
      <c r="W99" s="123"/>
      <c r="X99" s="123"/>
      <c r="Y99" s="123"/>
      <c r="Z99" s="123"/>
      <c r="AA99" s="123"/>
      <c r="AB99" s="123"/>
    </row>
    <row r="100" spans="1:28" hidden="1" outlineLevel="1">
      <c r="A100" s="15">
        <v>43252</v>
      </c>
      <c r="B100" s="123">
        <v>6131.2552272200001</v>
      </c>
      <c r="C100" s="123">
        <v>4377.4512136699996</v>
      </c>
      <c r="D100" s="123">
        <v>3750.0262222199999</v>
      </c>
      <c r="E100" s="123">
        <v>2382.0172425999999</v>
      </c>
      <c r="F100" s="123">
        <v>1025.3244747000001</v>
      </c>
      <c r="G100" s="123">
        <v>342.68450491999999</v>
      </c>
      <c r="H100" s="123">
        <v>627.42499144999999</v>
      </c>
      <c r="I100" s="123">
        <v>1.2231668</v>
      </c>
      <c r="J100" s="123">
        <v>81.352685910000005</v>
      </c>
      <c r="K100" s="123">
        <v>544.84913873999994</v>
      </c>
      <c r="L100" s="123">
        <v>1545.88524119</v>
      </c>
      <c r="M100" s="123">
        <v>237.50495523000001</v>
      </c>
      <c r="N100" s="123">
        <v>0.65631658999999998</v>
      </c>
      <c r="O100" s="123">
        <v>11.67127365</v>
      </c>
      <c r="P100" s="123">
        <v>225.17736499</v>
      </c>
      <c r="Q100" s="123">
        <v>1308.38028596</v>
      </c>
      <c r="R100" s="123">
        <v>107.11197391</v>
      </c>
      <c r="S100" s="123">
        <v>70.476740390000003</v>
      </c>
      <c r="T100" s="123">
        <v>1130.79157166</v>
      </c>
      <c r="U100" s="123">
        <v>207.91877235999999</v>
      </c>
      <c r="V100" s="123">
        <v>1503.89824043</v>
      </c>
      <c r="W100" s="123"/>
      <c r="X100" s="123"/>
      <c r="Y100" s="123"/>
      <c r="Z100" s="123"/>
      <c r="AA100" s="123"/>
      <c r="AB100" s="123"/>
    </row>
    <row r="101" spans="1:28" hidden="1" outlineLevel="1">
      <c r="A101" s="15">
        <v>43282</v>
      </c>
      <c r="B101" s="123">
        <v>6179.82926916</v>
      </c>
      <c r="C101" s="123">
        <v>4429.2998051000004</v>
      </c>
      <c r="D101" s="123">
        <v>3817.5946664200001</v>
      </c>
      <c r="E101" s="123">
        <v>2424.1067532100001</v>
      </c>
      <c r="F101" s="123">
        <v>1054.35834303</v>
      </c>
      <c r="G101" s="123">
        <v>339.12957017999997</v>
      </c>
      <c r="H101" s="123">
        <v>611.70513868</v>
      </c>
      <c r="I101" s="123">
        <v>1.23804381</v>
      </c>
      <c r="J101" s="123">
        <v>82.672048559999993</v>
      </c>
      <c r="K101" s="123">
        <v>527.79504630999998</v>
      </c>
      <c r="L101" s="123">
        <v>1541.03346736</v>
      </c>
      <c r="M101" s="123">
        <v>236.55142377000001</v>
      </c>
      <c r="N101" s="123">
        <v>0.66166186000000005</v>
      </c>
      <c r="O101" s="123">
        <v>11.52377549</v>
      </c>
      <c r="P101" s="123">
        <v>224.36598642000001</v>
      </c>
      <c r="Q101" s="123">
        <v>1304.4820435900001</v>
      </c>
      <c r="R101" s="123">
        <v>107.71220982</v>
      </c>
      <c r="S101" s="123">
        <v>71.732389670000003</v>
      </c>
      <c r="T101" s="123">
        <v>1125.0374440999999</v>
      </c>
      <c r="U101" s="123">
        <v>209.49599670000001</v>
      </c>
      <c r="V101" s="123">
        <v>1455.04376972</v>
      </c>
      <c r="W101" s="123"/>
      <c r="X101" s="123"/>
      <c r="Y101" s="123"/>
      <c r="Z101" s="123"/>
      <c r="AA101" s="123"/>
      <c r="AB101" s="123"/>
    </row>
    <row r="102" spans="1:28" hidden="1" outlineLevel="1">
      <c r="A102" s="15">
        <v>43313</v>
      </c>
      <c r="B102" s="123">
        <v>6689.4160828000004</v>
      </c>
      <c r="C102" s="123">
        <v>4619.6259945800002</v>
      </c>
      <c r="D102" s="123">
        <v>3943.4827510800001</v>
      </c>
      <c r="E102" s="123">
        <v>2518.79633173</v>
      </c>
      <c r="F102" s="123">
        <v>1079.8972185099999</v>
      </c>
      <c r="G102" s="123">
        <v>344.78920083999998</v>
      </c>
      <c r="H102" s="123">
        <v>676.14324350000004</v>
      </c>
      <c r="I102" s="123">
        <v>1.3453386300000001</v>
      </c>
      <c r="J102" s="123">
        <v>99.954421830000001</v>
      </c>
      <c r="K102" s="123">
        <v>574.84348304000002</v>
      </c>
      <c r="L102" s="123">
        <v>1849.5665528100001</v>
      </c>
      <c r="M102" s="123">
        <v>247.88418426999999</v>
      </c>
      <c r="N102" s="123">
        <v>0.65148116</v>
      </c>
      <c r="O102" s="123">
        <v>11.803765629999999</v>
      </c>
      <c r="P102" s="123">
        <v>235.42893748</v>
      </c>
      <c r="Q102" s="123">
        <v>1601.68236854</v>
      </c>
      <c r="R102" s="123">
        <v>114.71693067</v>
      </c>
      <c r="S102" s="123">
        <v>79.808388379999997</v>
      </c>
      <c r="T102" s="123">
        <v>1407.15704949</v>
      </c>
      <c r="U102" s="123">
        <v>220.22353541000001</v>
      </c>
      <c r="V102" s="123">
        <v>1672.16271624</v>
      </c>
      <c r="W102" s="123"/>
      <c r="X102" s="123"/>
      <c r="Y102" s="123"/>
      <c r="Z102" s="123"/>
      <c r="AA102" s="123"/>
      <c r="AB102" s="123"/>
    </row>
    <row r="103" spans="1:28" hidden="1" outlineLevel="1">
      <c r="A103" s="15">
        <v>43344</v>
      </c>
      <c r="B103" s="123">
        <v>6732.37370096</v>
      </c>
      <c r="C103" s="123">
        <v>4651.5935835099999</v>
      </c>
      <c r="D103" s="123">
        <v>3993.3870605000002</v>
      </c>
      <c r="E103" s="123">
        <v>2552.8619337999999</v>
      </c>
      <c r="F103" s="123">
        <v>1096.51161794</v>
      </c>
      <c r="G103" s="123">
        <v>344.01350875999998</v>
      </c>
      <c r="H103" s="123">
        <v>658.20652300999996</v>
      </c>
      <c r="I103" s="123">
        <v>1.35883416</v>
      </c>
      <c r="J103" s="123">
        <v>100.34739614999999</v>
      </c>
      <c r="K103" s="123">
        <v>556.50029270000005</v>
      </c>
      <c r="L103" s="123">
        <v>1832.6834284199999</v>
      </c>
      <c r="M103" s="123">
        <v>248.39293258000001</v>
      </c>
      <c r="N103" s="123">
        <v>0.64115478000000004</v>
      </c>
      <c r="O103" s="123">
        <v>13.360713410000001</v>
      </c>
      <c r="P103" s="123">
        <v>234.39106439</v>
      </c>
      <c r="Q103" s="123">
        <v>1584.2904958399999</v>
      </c>
      <c r="R103" s="123">
        <v>115.21431387</v>
      </c>
      <c r="S103" s="123">
        <v>80.091401669999996</v>
      </c>
      <c r="T103" s="123">
        <v>1388.9847803</v>
      </c>
      <c r="U103" s="123">
        <v>248.09668902999999</v>
      </c>
      <c r="V103" s="123">
        <v>1661.0186575299999</v>
      </c>
      <c r="W103" s="123"/>
      <c r="X103" s="123"/>
      <c r="Y103" s="123"/>
      <c r="Z103" s="123"/>
      <c r="AA103" s="123"/>
      <c r="AB103" s="123"/>
    </row>
    <row r="104" spans="1:28" hidden="1" outlineLevel="1">
      <c r="A104" s="15">
        <v>43374</v>
      </c>
      <c r="B104" s="123">
        <v>6778.4336343499999</v>
      </c>
      <c r="C104" s="123">
        <v>4771.2120759600002</v>
      </c>
      <c r="D104" s="123">
        <v>4094.2186410300001</v>
      </c>
      <c r="E104" s="123">
        <v>2644.0658857799999</v>
      </c>
      <c r="F104" s="123">
        <v>1122.64017911</v>
      </c>
      <c r="G104" s="123">
        <v>327.51257614000002</v>
      </c>
      <c r="H104" s="123">
        <v>676.99343493000003</v>
      </c>
      <c r="I104" s="123">
        <v>1.3404767799999999</v>
      </c>
      <c r="J104" s="123">
        <v>125.34012256</v>
      </c>
      <c r="K104" s="123">
        <v>550.31283558999996</v>
      </c>
      <c r="L104" s="123">
        <v>1775.9167141299999</v>
      </c>
      <c r="M104" s="123">
        <v>247.83728015</v>
      </c>
      <c r="N104" s="123">
        <v>0.65216962000000001</v>
      </c>
      <c r="O104" s="123">
        <v>13.57000311</v>
      </c>
      <c r="P104" s="123">
        <v>233.61510741999999</v>
      </c>
      <c r="Q104" s="123">
        <v>1528.07943398</v>
      </c>
      <c r="R104" s="123">
        <v>114.04988041999999</v>
      </c>
      <c r="S104" s="123">
        <v>51.993871470000002</v>
      </c>
      <c r="T104" s="123">
        <v>1362.0356820899999</v>
      </c>
      <c r="U104" s="123">
        <v>231.30484426000001</v>
      </c>
      <c r="V104" s="123">
        <v>1628.7631062999999</v>
      </c>
      <c r="W104" s="123"/>
      <c r="X104" s="123"/>
      <c r="Y104" s="123"/>
      <c r="Z104" s="123"/>
      <c r="AA104" s="123"/>
      <c r="AB104" s="123"/>
    </row>
    <row r="105" spans="1:28" hidden="1" outlineLevel="1">
      <c r="A105" s="15">
        <v>43405</v>
      </c>
      <c r="B105" s="123">
        <v>6901.90360951</v>
      </c>
      <c r="C105" s="123">
        <v>4876.9739492199997</v>
      </c>
      <c r="D105" s="123">
        <v>4196.2252251700002</v>
      </c>
      <c r="E105" s="123">
        <v>2711.0014543799998</v>
      </c>
      <c r="F105" s="123">
        <v>1155.32475406</v>
      </c>
      <c r="G105" s="123">
        <v>329.89901673000003</v>
      </c>
      <c r="H105" s="123">
        <v>680.74872404999996</v>
      </c>
      <c r="I105" s="123">
        <v>1.2970398000000001</v>
      </c>
      <c r="J105" s="123">
        <v>126.88446303000001</v>
      </c>
      <c r="K105" s="123">
        <v>552.56722121999996</v>
      </c>
      <c r="L105" s="123">
        <v>1787.09235805</v>
      </c>
      <c r="M105" s="123">
        <v>250.54710675000001</v>
      </c>
      <c r="N105" s="123">
        <v>0.64417553999999999</v>
      </c>
      <c r="O105" s="123">
        <v>14.372088919999999</v>
      </c>
      <c r="P105" s="123">
        <v>235.53084229000001</v>
      </c>
      <c r="Q105" s="123">
        <v>1536.5452513</v>
      </c>
      <c r="R105" s="123">
        <v>115.37013899</v>
      </c>
      <c r="S105" s="123">
        <v>52.655440179999999</v>
      </c>
      <c r="T105" s="123">
        <v>1368.5196721299999</v>
      </c>
      <c r="U105" s="123">
        <v>237.83730224000001</v>
      </c>
      <c r="V105" s="123">
        <v>1683.4418588599999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5">
        <v>43435</v>
      </c>
      <c r="B106" s="123">
        <v>6685.9161674500001</v>
      </c>
      <c r="C106" s="123">
        <v>4822.6156070400002</v>
      </c>
      <c r="D106" s="123">
        <v>4227.7474146499999</v>
      </c>
      <c r="E106" s="123">
        <v>2732.75808882</v>
      </c>
      <c r="F106" s="123">
        <v>1166.0336231599999</v>
      </c>
      <c r="G106" s="123">
        <v>328.95570266999999</v>
      </c>
      <c r="H106" s="123">
        <v>594.86819238999999</v>
      </c>
      <c r="I106" s="123">
        <v>1.2555544300000001</v>
      </c>
      <c r="J106" s="123">
        <v>110.05255074</v>
      </c>
      <c r="K106" s="123">
        <v>483.56008722000001</v>
      </c>
      <c r="L106" s="123">
        <v>1624.32518237</v>
      </c>
      <c r="M106" s="123">
        <v>248.00202762999999</v>
      </c>
      <c r="N106" s="123">
        <v>0.64976727000000001</v>
      </c>
      <c r="O106" s="123">
        <v>16.611905310000001</v>
      </c>
      <c r="P106" s="123">
        <v>230.74035505000001</v>
      </c>
      <c r="Q106" s="123">
        <v>1376.3231547400001</v>
      </c>
      <c r="R106" s="123">
        <v>68.273066790000001</v>
      </c>
      <c r="S106" s="123">
        <v>59.565838749999998</v>
      </c>
      <c r="T106" s="123">
        <v>1248.4842492</v>
      </c>
      <c r="U106" s="123">
        <v>238.97537804000001</v>
      </c>
      <c r="V106" s="123">
        <v>1562.5508778799999</v>
      </c>
      <c r="W106" s="123"/>
      <c r="X106" s="123"/>
      <c r="Y106" s="123"/>
      <c r="Z106" s="123"/>
      <c r="AA106" s="123"/>
      <c r="AB106" s="123"/>
    </row>
    <row r="107" spans="1:28" hidden="1" outlineLevel="1">
      <c r="A107" s="15">
        <v>43466</v>
      </c>
      <c r="B107" s="123">
        <v>6767.4957780100003</v>
      </c>
      <c r="C107" s="123">
        <v>4909.6686524500001</v>
      </c>
      <c r="D107" s="123">
        <v>4312.5432192600001</v>
      </c>
      <c r="E107" s="123">
        <v>2783.0742032200001</v>
      </c>
      <c r="F107" s="123">
        <v>1198.25241452</v>
      </c>
      <c r="G107" s="123">
        <v>331.21660151999998</v>
      </c>
      <c r="H107" s="123">
        <v>597.12543318999997</v>
      </c>
      <c r="I107" s="123">
        <v>1.42165911</v>
      </c>
      <c r="J107" s="123">
        <v>110.24107124</v>
      </c>
      <c r="K107" s="123">
        <v>485.46270284000002</v>
      </c>
      <c r="L107" s="123">
        <v>1624.8638044500001</v>
      </c>
      <c r="M107" s="123">
        <v>249.14230165000001</v>
      </c>
      <c r="N107" s="123">
        <v>0.50134756000000003</v>
      </c>
      <c r="O107" s="123">
        <v>18.136058760000001</v>
      </c>
      <c r="P107" s="123">
        <v>230.50489533000001</v>
      </c>
      <c r="Q107" s="123">
        <v>1375.7215028000001</v>
      </c>
      <c r="R107" s="123">
        <v>68.884908999999993</v>
      </c>
      <c r="S107" s="123">
        <v>60.012136300000002</v>
      </c>
      <c r="T107" s="123">
        <v>1246.8244575000001</v>
      </c>
      <c r="U107" s="123">
        <v>232.96332111000001</v>
      </c>
      <c r="V107" s="123">
        <v>1468.2362594199999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5">
        <v>43497</v>
      </c>
      <c r="B108" s="123">
        <v>6755.9997443100001</v>
      </c>
      <c r="C108" s="123">
        <v>4944.5215510099997</v>
      </c>
      <c r="D108" s="123">
        <v>4363.1097880400002</v>
      </c>
      <c r="E108" s="123">
        <v>2800.8185742300002</v>
      </c>
      <c r="F108" s="123">
        <v>1224.9414652400001</v>
      </c>
      <c r="G108" s="123">
        <v>337.34974856999997</v>
      </c>
      <c r="H108" s="123">
        <v>581.41176297000004</v>
      </c>
      <c r="I108" s="123">
        <v>1.13450144</v>
      </c>
      <c r="J108" s="123">
        <v>106.49126087</v>
      </c>
      <c r="K108" s="123">
        <v>473.78600066000001</v>
      </c>
      <c r="L108" s="123">
        <v>1580.3585342900001</v>
      </c>
      <c r="M108" s="123">
        <v>250.81828302</v>
      </c>
      <c r="N108" s="123">
        <v>0.49345495</v>
      </c>
      <c r="O108" s="123">
        <v>18.69217102</v>
      </c>
      <c r="P108" s="123">
        <v>231.63265705000001</v>
      </c>
      <c r="Q108" s="123">
        <v>1329.54025127</v>
      </c>
      <c r="R108" s="123">
        <v>67.522048269999999</v>
      </c>
      <c r="S108" s="123">
        <v>57.879619400000003</v>
      </c>
      <c r="T108" s="123">
        <v>1204.1385835999999</v>
      </c>
      <c r="U108" s="123">
        <v>231.11965900999999</v>
      </c>
      <c r="V108" s="123">
        <v>1499.4869913099999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5">
        <v>43525</v>
      </c>
      <c r="B109" s="123">
        <v>6913.4477143499998</v>
      </c>
      <c r="C109" s="123">
        <v>5076.6391652599996</v>
      </c>
      <c r="D109" s="123">
        <v>4490.6917986899998</v>
      </c>
      <c r="E109" s="123">
        <v>2924.9152455399999</v>
      </c>
      <c r="F109" s="123">
        <v>1230.4944924599999</v>
      </c>
      <c r="G109" s="123">
        <v>335.28206068999998</v>
      </c>
      <c r="H109" s="123">
        <v>585.94736656999999</v>
      </c>
      <c r="I109" s="123">
        <v>8.4745749900000007</v>
      </c>
      <c r="J109" s="123">
        <v>107.81318778000001</v>
      </c>
      <c r="K109" s="123">
        <v>469.65960380000001</v>
      </c>
      <c r="L109" s="123">
        <v>1592.0215861199999</v>
      </c>
      <c r="M109" s="123">
        <v>251.81165394000001</v>
      </c>
      <c r="N109" s="123">
        <v>25.681500450000001</v>
      </c>
      <c r="O109" s="123">
        <v>20.06528376</v>
      </c>
      <c r="P109" s="123">
        <v>206.06486973</v>
      </c>
      <c r="Q109" s="123">
        <v>1340.2099321799999</v>
      </c>
      <c r="R109" s="123">
        <v>167.19476230999999</v>
      </c>
      <c r="S109" s="123">
        <v>50.722444430000003</v>
      </c>
      <c r="T109" s="123">
        <v>1122.2927254399999</v>
      </c>
      <c r="U109" s="123">
        <v>244.78696296999999</v>
      </c>
      <c r="V109" s="123">
        <v>1512.2747586600001</v>
      </c>
      <c r="W109" s="123"/>
      <c r="X109" s="123"/>
      <c r="Y109" s="123"/>
      <c r="Z109" s="123"/>
      <c r="AA109" s="123"/>
      <c r="AB109" s="123"/>
    </row>
    <row r="110" spans="1:28" hidden="1" outlineLevel="1">
      <c r="A110" s="15">
        <v>43556</v>
      </c>
      <c r="B110" s="123">
        <v>6905.0743164699998</v>
      </c>
      <c r="C110" s="123">
        <v>5114.59130482</v>
      </c>
      <c r="D110" s="123">
        <v>4556.6101300600003</v>
      </c>
      <c r="E110" s="123">
        <v>2898.5359759799999</v>
      </c>
      <c r="F110" s="123">
        <v>1320.26392007</v>
      </c>
      <c r="G110" s="123">
        <v>337.81023400999999</v>
      </c>
      <c r="H110" s="123">
        <v>557.98117476000004</v>
      </c>
      <c r="I110" s="123">
        <v>5.26456064</v>
      </c>
      <c r="J110" s="123">
        <v>105.52918164</v>
      </c>
      <c r="K110" s="123">
        <v>447.18743247999998</v>
      </c>
      <c r="L110" s="123">
        <v>1522.6537671599999</v>
      </c>
      <c r="M110" s="123">
        <v>254.52418875000001</v>
      </c>
      <c r="N110" s="123">
        <v>0.49823309999999998</v>
      </c>
      <c r="O110" s="123">
        <v>21.165392310000001</v>
      </c>
      <c r="P110" s="123">
        <v>232.86056334</v>
      </c>
      <c r="Q110" s="123">
        <v>1268.12957841</v>
      </c>
      <c r="R110" s="123">
        <v>73.990931549999999</v>
      </c>
      <c r="S110" s="123">
        <v>49.94682289</v>
      </c>
      <c r="T110" s="123">
        <v>1144.1918239700001</v>
      </c>
      <c r="U110" s="123">
        <v>267.82924449000001</v>
      </c>
      <c r="V110" s="123">
        <v>1480.3282837199999</v>
      </c>
      <c r="W110" s="123"/>
      <c r="X110" s="123"/>
      <c r="Y110" s="123"/>
      <c r="Z110" s="123"/>
      <c r="AA110" s="123"/>
      <c r="AB110" s="123"/>
    </row>
    <row r="111" spans="1:28" hidden="1" outlineLevel="1">
      <c r="A111" s="15">
        <v>43586</v>
      </c>
      <c r="B111" s="123">
        <v>7043.4213382500002</v>
      </c>
      <c r="C111" s="123">
        <v>5259.8732903500004</v>
      </c>
      <c r="D111" s="123">
        <v>4705.8080444099996</v>
      </c>
      <c r="E111" s="123">
        <v>2997.2004508800001</v>
      </c>
      <c r="F111" s="123">
        <v>1367.8790894900001</v>
      </c>
      <c r="G111" s="123">
        <v>340.72850404000002</v>
      </c>
      <c r="H111" s="123">
        <v>554.06524593999995</v>
      </c>
      <c r="I111" s="123">
        <v>5.41998041</v>
      </c>
      <c r="J111" s="123">
        <v>105.3978225</v>
      </c>
      <c r="K111" s="123">
        <v>443.24744303</v>
      </c>
      <c r="L111" s="123">
        <v>1510.03351395</v>
      </c>
      <c r="M111" s="123">
        <v>254.33396227</v>
      </c>
      <c r="N111" s="123">
        <v>0.50496152999999999</v>
      </c>
      <c r="O111" s="123">
        <v>21.381497249999999</v>
      </c>
      <c r="P111" s="123">
        <v>232.44750349</v>
      </c>
      <c r="Q111" s="123">
        <v>1255.69955168</v>
      </c>
      <c r="R111" s="123">
        <v>75.19015684</v>
      </c>
      <c r="S111" s="123">
        <v>50.521170609999999</v>
      </c>
      <c r="T111" s="123">
        <v>1129.98822423</v>
      </c>
      <c r="U111" s="123">
        <v>273.51453394999999</v>
      </c>
      <c r="V111" s="123">
        <v>1475.5184436899999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5">
        <v>43617</v>
      </c>
      <c r="B112" s="123">
        <v>6509.7724642900002</v>
      </c>
      <c r="C112" s="123">
        <v>4928.1552124</v>
      </c>
      <c r="D112" s="123">
        <v>4671.2531356400004</v>
      </c>
      <c r="E112" s="123">
        <v>3108.0346183199999</v>
      </c>
      <c r="F112" s="123">
        <v>1248.87265645</v>
      </c>
      <c r="G112" s="123">
        <v>314.34586087000002</v>
      </c>
      <c r="H112" s="123">
        <v>256.90207676</v>
      </c>
      <c r="I112" s="123">
        <v>5.2221771099999996</v>
      </c>
      <c r="J112" s="123">
        <v>89.985140450000003</v>
      </c>
      <c r="K112" s="123">
        <v>161.69475919999999</v>
      </c>
      <c r="L112" s="123">
        <v>1304.16404109</v>
      </c>
      <c r="M112" s="123">
        <v>235.99280383000001</v>
      </c>
      <c r="N112" s="123">
        <v>0.50013036</v>
      </c>
      <c r="O112" s="123">
        <v>22.03674019</v>
      </c>
      <c r="P112" s="123">
        <v>213.45593328000001</v>
      </c>
      <c r="Q112" s="123">
        <v>1068.17123726</v>
      </c>
      <c r="R112" s="123">
        <v>73.677136570000002</v>
      </c>
      <c r="S112" s="123">
        <v>49.448399430000002</v>
      </c>
      <c r="T112" s="123">
        <v>945.04570125999999</v>
      </c>
      <c r="U112" s="123">
        <v>277.45321080000002</v>
      </c>
      <c r="V112" s="123">
        <v>1176.78957644</v>
      </c>
      <c r="W112" s="123"/>
      <c r="X112" s="123"/>
      <c r="Y112" s="123"/>
      <c r="Z112" s="123"/>
      <c r="AA112" s="123"/>
      <c r="AB112" s="123"/>
    </row>
    <row r="113" spans="1:28" hidden="1" outlineLevel="1">
      <c r="A113" s="15">
        <v>43647</v>
      </c>
      <c r="B113" s="123">
        <v>6472.32766997</v>
      </c>
      <c r="C113" s="123">
        <v>4963.2571571899998</v>
      </c>
      <c r="D113" s="123">
        <v>4716.9595625299999</v>
      </c>
      <c r="E113" s="123">
        <v>3130.6210416099998</v>
      </c>
      <c r="F113" s="123">
        <v>1274.1317193899999</v>
      </c>
      <c r="G113" s="123">
        <v>312.20680153000001</v>
      </c>
      <c r="H113" s="123">
        <v>246.29759465999999</v>
      </c>
      <c r="I113" s="123">
        <v>4.9223379400000002</v>
      </c>
      <c r="J113" s="123">
        <v>86.222248859999993</v>
      </c>
      <c r="K113" s="123">
        <v>155.15300786</v>
      </c>
      <c r="L113" s="123">
        <v>1257.66672952</v>
      </c>
      <c r="M113" s="123">
        <v>235.82970802</v>
      </c>
      <c r="N113" s="123">
        <v>0.50897630000000005</v>
      </c>
      <c r="O113" s="123">
        <v>22.497936230000001</v>
      </c>
      <c r="P113" s="123">
        <v>212.82279549</v>
      </c>
      <c r="Q113" s="123">
        <v>1021.8370215</v>
      </c>
      <c r="R113" s="123">
        <v>71.068112709999994</v>
      </c>
      <c r="S113" s="123">
        <v>47.643771919999999</v>
      </c>
      <c r="T113" s="123">
        <v>903.12513687000001</v>
      </c>
      <c r="U113" s="123">
        <v>251.40378326000001</v>
      </c>
      <c r="V113" s="123">
        <v>759.25897177000002</v>
      </c>
      <c r="W113" s="123"/>
      <c r="X113" s="123"/>
      <c r="Y113" s="123"/>
      <c r="Z113" s="123"/>
      <c r="AA113" s="123"/>
      <c r="AB113" s="123"/>
    </row>
    <row r="114" spans="1:28" hidden="1" outlineLevel="1">
      <c r="A114" s="15">
        <v>43678</v>
      </c>
      <c r="B114" s="123">
        <v>6590.3136948399997</v>
      </c>
      <c r="C114" s="123">
        <v>5075.6199821199998</v>
      </c>
      <c r="D114" s="123">
        <v>4827.6431997600002</v>
      </c>
      <c r="E114" s="123">
        <v>3144.0258878999998</v>
      </c>
      <c r="F114" s="123">
        <v>1367.35685992</v>
      </c>
      <c r="G114" s="123">
        <v>316.26045194</v>
      </c>
      <c r="H114" s="123">
        <v>247.97678235999999</v>
      </c>
      <c r="I114" s="123">
        <v>4.9838573100000003</v>
      </c>
      <c r="J114" s="123">
        <v>86.716738809999995</v>
      </c>
      <c r="K114" s="123">
        <v>156.27618623999999</v>
      </c>
      <c r="L114" s="123">
        <v>1264.1775443500001</v>
      </c>
      <c r="M114" s="123">
        <v>236.00754893000001</v>
      </c>
      <c r="N114" s="123">
        <v>0.485763</v>
      </c>
      <c r="O114" s="123">
        <v>23.574653810000001</v>
      </c>
      <c r="P114" s="123">
        <v>211.94713211999999</v>
      </c>
      <c r="Q114" s="123">
        <v>1028.1699954200001</v>
      </c>
      <c r="R114" s="123">
        <v>71.941712449999997</v>
      </c>
      <c r="S114" s="123">
        <v>48.187119369999998</v>
      </c>
      <c r="T114" s="123">
        <v>908.0411636</v>
      </c>
      <c r="U114" s="123">
        <v>250.51616837</v>
      </c>
      <c r="V114" s="123">
        <v>783.62469600999998</v>
      </c>
      <c r="W114" s="123"/>
      <c r="X114" s="123"/>
      <c r="Y114" s="123"/>
      <c r="Z114" s="123"/>
      <c r="AA114" s="123"/>
      <c r="AB114" s="123"/>
    </row>
    <row r="115" spans="1:28" hidden="1" outlineLevel="1">
      <c r="A115" s="15">
        <v>43709</v>
      </c>
      <c r="B115" s="123">
        <v>6626.2443731599997</v>
      </c>
      <c r="C115" s="123">
        <v>5155.9844042200002</v>
      </c>
      <c r="D115" s="123">
        <v>4920.8169938000001</v>
      </c>
      <c r="E115" s="123">
        <v>3201.2906342400001</v>
      </c>
      <c r="F115" s="123">
        <v>1401.95430708</v>
      </c>
      <c r="G115" s="123">
        <v>317.57205248000002</v>
      </c>
      <c r="H115" s="123">
        <v>235.16741042000001</v>
      </c>
      <c r="I115" s="123">
        <v>4.79864903</v>
      </c>
      <c r="J115" s="123">
        <v>82.516575020000005</v>
      </c>
      <c r="K115" s="123">
        <v>147.85218637</v>
      </c>
      <c r="L115" s="123">
        <v>1218.1588453700001</v>
      </c>
      <c r="M115" s="123">
        <v>237.82476097</v>
      </c>
      <c r="N115" s="123">
        <v>0.46934975000000001</v>
      </c>
      <c r="O115" s="123">
        <v>22.752526379999999</v>
      </c>
      <c r="P115" s="123">
        <v>214.60288484</v>
      </c>
      <c r="Q115" s="123">
        <v>980.33408440000005</v>
      </c>
      <c r="R115" s="123">
        <v>69.088468890000001</v>
      </c>
      <c r="S115" s="123">
        <v>46.221280159999999</v>
      </c>
      <c r="T115" s="123">
        <v>865.02433535</v>
      </c>
      <c r="U115" s="123">
        <v>252.10112357</v>
      </c>
      <c r="V115" s="123">
        <v>726.85467630999995</v>
      </c>
      <c r="W115" s="123"/>
      <c r="X115" s="123"/>
      <c r="Y115" s="123"/>
      <c r="Z115" s="123"/>
      <c r="AA115" s="123"/>
      <c r="AB115" s="123"/>
    </row>
    <row r="116" spans="1:28" hidden="1" outlineLevel="1">
      <c r="A116" s="15">
        <v>43739</v>
      </c>
      <c r="B116" s="123">
        <v>6769.3363438200004</v>
      </c>
      <c r="C116" s="123">
        <v>5264.7147928300001</v>
      </c>
      <c r="D116" s="123">
        <v>5022.26613292</v>
      </c>
      <c r="E116" s="123">
        <v>3224.9867117600002</v>
      </c>
      <c r="F116" s="123">
        <v>1448.61295412</v>
      </c>
      <c r="G116" s="123">
        <v>348.66646703999999</v>
      </c>
      <c r="H116" s="123">
        <v>242.44865991</v>
      </c>
      <c r="I116" s="123">
        <v>4.99914097</v>
      </c>
      <c r="J116" s="123">
        <v>85.751984739999997</v>
      </c>
      <c r="K116" s="123">
        <v>151.69753420000001</v>
      </c>
      <c r="L116" s="123">
        <v>1249.96499247</v>
      </c>
      <c r="M116" s="123">
        <v>240.93400324000001</v>
      </c>
      <c r="N116" s="123">
        <v>0.46528834000000002</v>
      </c>
      <c r="O116" s="123">
        <v>25.133918449999999</v>
      </c>
      <c r="P116" s="123">
        <v>215.33479645</v>
      </c>
      <c r="Q116" s="123">
        <v>1009.03098923</v>
      </c>
      <c r="R116" s="123">
        <v>72.062823100000003</v>
      </c>
      <c r="S116" s="123">
        <v>48.17816483</v>
      </c>
      <c r="T116" s="123">
        <v>888.79000129999997</v>
      </c>
      <c r="U116" s="123">
        <v>254.65655852</v>
      </c>
      <c r="V116" s="123">
        <v>685.25974480000002</v>
      </c>
      <c r="W116" s="123"/>
      <c r="X116" s="123"/>
      <c r="Y116" s="123"/>
      <c r="Z116" s="123"/>
      <c r="AA116" s="123"/>
      <c r="AB116" s="123"/>
    </row>
    <row r="117" spans="1:28" hidden="1" outlineLevel="1">
      <c r="A117" s="15">
        <v>43770</v>
      </c>
      <c r="B117" s="123">
        <v>6788.3717623000002</v>
      </c>
      <c r="C117" s="123">
        <v>5319.3826668399997</v>
      </c>
      <c r="D117" s="123">
        <v>5086.2677824700004</v>
      </c>
      <c r="E117" s="123">
        <v>3263.3847167899999</v>
      </c>
      <c r="F117" s="123">
        <v>1477.1362567000001</v>
      </c>
      <c r="G117" s="123">
        <v>345.74680898000003</v>
      </c>
      <c r="H117" s="123">
        <v>233.11488437</v>
      </c>
      <c r="I117" s="123">
        <v>4.7850677499999996</v>
      </c>
      <c r="J117" s="123">
        <v>82.242756720000003</v>
      </c>
      <c r="K117" s="123">
        <v>146.08705990000001</v>
      </c>
      <c r="L117" s="123">
        <v>1206.9323057199999</v>
      </c>
      <c r="M117" s="123">
        <v>243.16186296000001</v>
      </c>
      <c r="N117" s="123">
        <v>0.46135725999999999</v>
      </c>
      <c r="O117" s="123">
        <v>25.11501286</v>
      </c>
      <c r="P117" s="123">
        <v>217.58549284</v>
      </c>
      <c r="Q117" s="123">
        <v>963.77044276000004</v>
      </c>
      <c r="R117" s="123">
        <v>69.441125400000004</v>
      </c>
      <c r="S117" s="123">
        <v>46.350045610000002</v>
      </c>
      <c r="T117" s="123">
        <v>847.97927174999995</v>
      </c>
      <c r="U117" s="123">
        <v>262.05678974</v>
      </c>
      <c r="V117" s="123">
        <v>669.33800814999995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5">
        <v>43800</v>
      </c>
      <c r="B118" s="123">
        <v>6777.9731269599997</v>
      </c>
      <c r="C118" s="123">
        <v>5313.8523544999998</v>
      </c>
      <c r="D118" s="123">
        <v>5086.0657677199997</v>
      </c>
      <c r="E118" s="123">
        <v>3299.3346264500001</v>
      </c>
      <c r="F118" s="123">
        <v>1434.7806030300001</v>
      </c>
      <c r="G118" s="123">
        <v>351.95053824000001</v>
      </c>
      <c r="H118" s="123">
        <v>227.78658677999999</v>
      </c>
      <c r="I118" s="123">
        <v>4.7381623599999996</v>
      </c>
      <c r="J118" s="123">
        <v>83.045780629999996</v>
      </c>
      <c r="K118" s="123">
        <v>140.00264379000001</v>
      </c>
      <c r="L118" s="123">
        <v>1188.4952995900001</v>
      </c>
      <c r="M118" s="123">
        <v>239.92477855999999</v>
      </c>
      <c r="N118" s="123">
        <v>0.48564253000000002</v>
      </c>
      <c r="O118" s="123">
        <v>25.570395019999999</v>
      </c>
      <c r="P118" s="123">
        <v>213.86874101000001</v>
      </c>
      <c r="Q118" s="123">
        <v>948.57052103000001</v>
      </c>
      <c r="R118" s="123">
        <v>68.873286780000001</v>
      </c>
      <c r="S118" s="123">
        <v>44.888075329999999</v>
      </c>
      <c r="T118" s="123">
        <v>834.80915891999996</v>
      </c>
      <c r="U118" s="123">
        <v>275.62547287000001</v>
      </c>
      <c r="V118" s="123">
        <v>658.98962687999995</v>
      </c>
      <c r="W118" s="123"/>
      <c r="X118" s="123"/>
      <c r="Y118" s="123"/>
      <c r="Z118" s="123"/>
      <c r="AA118" s="123"/>
      <c r="AB118" s="123"/>
    </row>
    <row r="119" spans="1:28" hidden="1" outlineLevel="1">
      <c r="A119" s="15">
        <v>43831</v>
      </c>
      <c r="B119" s="123">
        <v>6921.2784965299998</v>
      </c>
      <c r="C119" s="123">
        <v>5420.8531072699998</v>
      </c>
      <c r="D119" s="123">
        <v>5181.96046639</v>
      </c>
      <c r="E119" s="123">
        <v>3349.51455257</v>
      </c>
      <c r="F119" s="123">
        <v>1478.69446027</v>
      </c>
      <c r="G119" s="123">
        <v>353.75145355000001</v>
      </c>
      <c r="H119" s="123">
        <v>238.89264087999999</v>
      </c>
      <c r="I119" s="123">
        <v>5.0974296199999998</v>
      </c>
      <c r="J119" s="123">
        <v>87.145580350000003</v>
      </c>
      <c r="K119" s="123">
        <v>146.64963091000001</v>
      </c>
      <c r="L119" s="123">
        <v>1243.7856419100001</v>
      </c>
      <c r="M119" s="123">
        <v>245.77984619</v>
      </c>
      <c r="N119" s="123">
        <v>0.46747434999999998</v>
      </c>
      <c r="O119" s="123">
        <v>30.008048710000001</v>
      </c>
      <c r="P119" s="123">
        <v>215.30432313</v>
      </c>
      <c r="Q119" s="123">
        <v>998.00579572000004</v>
      </c>
      <c r="R119" s="123">
        <v>72.848991979999994</v>
      </c>
      <c r="S119" s="123">
        <v>47.444493010000002</v>
      </c>
      <c r="T119" s="123">
        <v>877.71231073000001</v>
      </c>
      <c r="U119" s="123">
        <v>256.63974734999999</v>
      </c>
      <c r="V119" s="123">
        <v>836.38016402000005</v>
      </c>
      <c r="W119" s="123"/>
      <c r="X119" s="123"/>
      <c r="Y119" s="123"/>
      <c r="Z119" s="123"/>
      <c r="AA119" s="123"/>
      <c r="AB119" s="123"/>
    </row>
    <row r="120" spans="1:28" hidden="1" outlineLevel="1">
      <c r="A120" s="15">
        <v>43862</v>
      </c>
      <c r="B120" s="123">
        <v>6973.1675616299999</v>
      </c>
      <c r="C120" s="123">
        <v>5482.2999663500004</v>
      </c>
      <c r="D120" s="123">
        <v>5246.9526867699997</v>
      </c>
      <c r="E120" s="123">
        <v>3394.06744209</v>
      </c>
      <c r="F120" s="123">
        <v>1497.1947182500001</v>
      </c>
      <c r="G120" s="123">
        <v>355.69052642999998</v>
      </c>
      <c r="H120" s="123">
        <v>235.34727957999999</v>
      </c>
      <c r="I120" s="123">
        <v>4.9420533000000004</v>
      </c>
      <c r="J120" s="123">
        <v>86.038875630000007</v>
      </c>
      <c r="K120" s="123">
        <v>144.36635064999999</v>
      </c>
      <c r="L120" s="123">
        <v>1228.5466198700001</v>
      </c>
      <c r="M120" s="123">
        <v>247.03410359</v>
      </c>
      <c r="N120" s="123">
        <v>0.46882284000000002</v>
      </c>
      <c r="O120" s="123">
        <v>31.04681141</v>
      </c>
      <c r="P120" s="123">
        <v>215.51846934</v>
      </c>
      <c r="Q120" s="123">
        <v>981.51251628</v>
      </c>
      <c r="R120" s="123">
        <v>71.879332500000004</v>
      </c>
      <c r="S120" s="123">
        <v>46.966133659999997</v>
      </c>
      <c r="T120" s="123">
        <v>862.66705012</v>
      </c>
      <c r="U120" s="123">
        <v>262.32097541000002</v>
      </c>
      <c r="V120" s="123">
        <v>877.72287991999997</v>
      </c>
      <c r="W120" s="123"/>
      <c r="X120" s="123"/>
      <c r="Y120" s="123"/>
      <c r="Z120" s="123"/>
      <c r="AA120" s="123"/>
      <c r="AB120" s="123"/>
    </row>
    <row r="121" spans="1:28" hidden="1" outlineLevel="1">
      <c r="A121" s="15">
        <v>43891</v>
      </c>
      <c r="B121" s="123">
        <v>7253.0636007800003</v>
      </c>
      <c r="C121" s="123">
        <v>5607.2379394</v>
      </c>
      <c r="D121" s="123">
        <v>5338.41565068</v>
      </c>
      <c r="E121" s="123">
        <v>3498.0633361800001</v>
      </c>
      <c r="F121" s="123">
        <v>1496.4799114499999</v>
      </c>
      <c r="G121" s="123">
        <v>343.87240305</v>
      </c>
      <c r="H121" s="123">
        <v>268.82228872000002</v>
      </c>
      <c r="I121" s="123">
        <v>5.6696580499999998</v>
      </c>
      <c r="J121" s="123">
        <v>97.926481440000003</v>
      </c>
      <c r="K121" s="123">
        <v>165.22614923</v>
      </c>
      <c r="L121" s="123">
        <v>1381.7784118300001</v>
      </c>
      <c r="M121" s="123">
        <v>252.83250018999999</v>
      </c>
      <c r="N121" s="123">
        <v>0.46762271</v>
      </c>
      <c r="O121" s="123">
        <v>32.369810170000001</v>
      </c>
      <c r="P121" s="123">
        <v>219.99506731</v>
      </c>
      <c r="Q121" s="123">
        <v>1128.9459116400001</v>
      </c>
      <c r="R121" s="123">
        <v>83.789840799999993</v>
      </c>
      <c r="S121" s="123">
        <v>53.882984329999999</v>
      </c>
      <c r="T121" s="123">
        <v>991.27308650999998</v>
      </c>
      <c r="U121" s="123">
        <v>264.04724955</v>
      </c>
      <c r="V121" s="123">
        <v>1024.9190376700001</v>
      </c>
      <c r="W121" s="123"/>
      <c r="X121" s="123"/>
      <c r="Y121" s="123"/>
      <c r="Z121" s="123"/>
      <c r="AA121" s="123"/>
      <c r="AB121" s="123"/>
    </row>
    <row r="122" spans="1:28" hidden="1" outlineLevel="1">
      <c r="A122" s="15">
        <v>43922</v>
      </c>
      <c r="B122" s="123">
        <v>7027.2801101100004</v>
      </c>
      <c r="C122" s="123">
        <v>5452.65254207</v>
      </c>
      <c r="D122" s="123">
        <v>5194.2996205400004</v>
      </c>
      <c r="E122" s="123">
        <v>3365.4145183000001</v>
      </c>
      <c r="F122" s="123">
        <v>1458.9115883500001</v>
      </c>
      <c r="G122" s="123">
        <v>369.97351388999999</v>
      </c>
      <c r="H122" s="123">
        <v>258.35292153</v>
      </c>
      <c r="I122" s="123">
        <v>5.4953578099999998</v>
      </c>
      <c r="J122" s="123">
        <v>94.379844449999993</v>
      </c>
      <c r="K122" s="123">
        <v>158.47771926999999</v>
      </c>
      <c r="L122" s="123">
        <v>1329.7550683500001</v>
      </c>
      <c r="M122" s="123">
        <v>253.70104344999999</v>
      </c>
      <c r="N122" s="123">
        <v>0.46039376999999998</v>
      </c>
      <c r="O122" s="123">
        <v>31.901746660000001</v>
      </c>
      <c r="P122" s="123">
        <v>221.33890302</v>
      </c>
      <c r="Q122" s="123">
        <v>1076.0540249000001</v>
      </c>
      <c r="R122" s="123">
        <v>79.848366889999994</v>
      </c>
      <c r="S122" s="123">
        <v>52.005049470000003</v>
      </c>
      <c r="T122" s="123">
        <v>944.20060853999996</v>
      </c>
      <c r="U122" s="123">
        <v>244.87249969000001</v>
      </c>
      <c r="V122" s="123">
        <v>997.47214273999998</v>
      </c>
      <c r="W122" s="123"/>
      <c r="X122" s="123"/>
      <c r="Y122" s="123"/>
      <c r="Z122" s="123"/>
      <c r="AA122" s="123"/>
      <c r="AB122" s="123"/>
    </row>
    <row r="123" spans="1:28" hidden="1" outlineLevel="1">
      <c r="A123" s="15">
        <v>43952</v>
      </c>
      <c r="B123" s="123">
        <v>7067.7699408999997</v>
      </c>
      <c r="C123" s="123">
        <v>5479.7186291400003</v>
      </c>
      <c r="D123" s="123">
        <v>5222.6606074299998</v>
      </c>
      <c r="E123" s="123">
        <v>3421.59569349</v>
      </c>
      <c r="F123" s="123">
        <v>1460.97832528</v>
      </c>
      <c r="G123" s="123">
        <v>340.08658866000002</v>
      </c>
      <c r="H123" s="123">
        <v>257.05802170999999</v>
      </c>
      <c r="I123" s="123">
        <v>5.5216315900000001</v>
      </c>
      <c r="J123" s="123">
        <v>94.143492219999999</v>
      </c>
      <c r="K123" s="123">
        <v>157.39289790000001</v>
      </c>
      <c r="L123" s="123">
        <v>1333.1373797900001</v>
      </c>
      <c r="M123" s="123">
        <v>252.70002203999999</v>
      </c>
      <c r="N123" s="123">
        <v>0.45818391000000003</v>
      </c>
      <c r="O123" s="123">
        <v>31.50327944</v>
      </c>
      <c r="P123" s="123">
        <v>220.73855868999999</v>
      </c>
      <c r="Q123" s="123">
        <v>1080.43735775</v>
      </c>
      <c r="R123" s="123">
        <v>81.219223549999995</v>
      </c>
      <c r="S123" s="123">
        <v>52.101946699999999</v>
      </c>
      <c r="T123" s="123">
        <v>947.11618750000002</v>
      </c>
      <c r="U123" s="123">
        <v>254.91393196999999</v>
      </c>
      <c r="V123" s="123">
        <v>999.22543846999997</v>
      </c>
      <c r="W123" s="123"/>
      <c r="X123" s="123"/>
      <c r="Y123" s="123"/>
      <c r="Z123" s="123"/>
      <c r="AA123" s="123"/>
      <c r="AB123" s="123"/>
    </row>
    <row r="124" spans="1:28" hidden="1" outlineLevel="1">
      <c r="A124" s="15">
        <v>43983</v>
      </c>
      <c r="B124" s="123">
        <v>7095.6537116400004</v>
      </c>
      <c r="C124" s="123">
        <v>5523.4967165300004</v>
      </c>
      <c r="D124" s="123">
        <v>5268.3704414699996</v>
      </c>
      <c r="E124" s="123">
        <v>3447.0631181399999</v>
      </c>
      <c r="F124" s="123">
        <v>1478.76883232</v>
      </c>
      <c r="G124" s="123">
        <v>342.53849100999997</v>
      </c>
      <c r="H124" s="123">
        <v>255.12627506000001</v>
      </c>
      <c r="I124" s="123">
        <v>5.4172351299999999</v>
      </c>
      <c r="J124" s="123">
        <v>93.389399240000003</v>
      </c>
      <c r="K124" s="123">
        <v>156.31964069</v>
      </c>
      <c r="L124" s="123">
        <v>1325.1169850000001</v>
      </c>
      <c r="M124" s="123">
        <v>252.58714728999999</v>
      </c>
      <c r="N124" s="123">
        <v>0.46497794999999997</v>
      </c>
      <c r="O124" s="123">
        <v>30.88331376</v>
      </c>
      <c r="P124" s="123">
        <v>221.23885558000001</v>
      </c>
      <c r="Q124" s="123">
        <v>1072.52983771</v>
      </c>
      <c r="R124" s="123">
        <v>80.994632050000007</v>
      </c>
      <c r="S124" s="123">
        <v>51.905015030000001</v>
      </c>
      <c r="T124" s="123">
        <v>939.63019063000002</v>
      </c>
      <c r="U124" s="123">
        <v>247.04001011</v>
      </c>
      <c r="V124" s="123">
        <v>894.85165726000002</v>
      </c>
      <c r="W124" s="123"/>
      <c r="X124" s="123"/>
      <c r="Y124" s="123"/>
      <c r="Z124" s="123"/>
      <c r="AA124" s="123"/>
      <c r="AB124" s="123"/>
    </row>
    <row r="125" spans="1:28" hidden="1" outlineLevel="1">
      <c r="A125" s="15">
        <v>44013</v>
      </c>
      <c r="B125" s="123">
        <v>7052.2424185</v>
      </c>
      <c r="C125" s="123">
        <v>5491.9433418199997</v>
      </c>
      <c r="D125" s="123">
        <v>5227.1050923800003</v>
      </c>
      <c r="E125" s="123">
        <v>3417.8480295899999</v>
      </c>
      <c r="F125" s="123">
        <v>1460.4231365999999</v>
      </c>
      <c r="G125" s="123">
        <v>348.83392619</v>
      </c>
      <c r="H125" s="123">
        <v>264.83824944000003</v>
      </c>
      <c r="I125" s="123">
        <v>5.7198889800000003</v>
      </c>
      <c r="J125" s="123">
        <v>96.633782350000004</v>
      </c>
      <c r="K125" s="123">
        <v>162.48457811</v>
      </c>
      <c r="L125" s="123">
        <v>1368.9631937900001</v>
      </c>
      <c r="M125" s="123">
        <v>258.40195782000001</v>
      </c>
      <c r="N125" s="123">
        <v>0.45568792000000002</v>
      </c>
      <c r="O125" s="123">
        <v>31.512093870000001</v>
      </c>
      <c r="P125" s="123">
        <v>226.43417603</v>
      </c>
      <c r="Q125" s="123">
        <v>1110.5612359700001</v>
      </c>
      <c r="R125" s="123">
        <v>84.414511160000004</v>
      </c>
      <c r="S125" s="123">
        <v>54.078586530000003</v>
      </c>
      <c r="T125" s="123">
        <v>972.06813827999997</v>
      </c>
      <c r="U125" s="123">
        <v>191.33588288999999</v>
      </c>
      <c r="V125" s="123">
        <v>1023.06022855</v>
      </c>
      <c r="W125" s="123"/>
      <c r="X125" s="123"/>
      <c r="Y125" s="123"/>
      <c r="Z125" s="123"/>
      <c r="AA125" s="123"/>
      <c r="AB125" s="123"/>
    </row>
    <row r="126" spans="1:28" hidden="1" outlineLevel="1">
      <c r="A126" s="15">
        <v>44044</v>
      </c>
      <c r="B126" s="123">
        <v>7085.3914137900001</v>
      </c>
      <c r="C126" s="123">
        <v>5525.1051166099996</v>
      </c>
      <c r="D126" s="123">
        <v>5289.5243172399996</v>
      </c>
      <c r="E126" s="123">
        <v>3447.65955274</v>
      </c>
      <c r="F126" s="123">
        <v>1490.0944928399999</v>
      </c>
      <c r="G126" s="123">
        <v>351.77027165999999</v>
      </c>
      <c r="H126" s="123">
        <v>235.58079936999999</v>
      </c>
      <c r="I126" s="123">
        <v>5.5488054399999998</v>
      </c>
      <c r="J126" s="123">
        <v>68.910664209999993</v>
      </c>
      <c r="K126" s="123">
        <v>161.12132972000001</v>
      </c>
      <c r="L126" s="123">
        <v>1355.51791463</v>
      </c>
      <c r="M126" s="123">
        <v>263.48055629999999</v>
      </c>
      <c r="N126" s="123">
        <v>0.16769571</v>
      </c>
      <c r="O126" s="123">
        <v>32.542865970000001</v>
      </c>
      <c r="P126" s="123">
        <v>230.76999462000001</v>
      </c>
      <c r="Q126" s="123">
        <v>1092.03735833</v>
      </c>
      <c r="R126" s="123">
        <v>84.134319619999999</v>
      </c>
      <c r="S126" s="123">
        <v>53.89010871</v>
      </c>
      <c r="T126" s="123">
        <v>954.01292999999998</v>
      </c>
      <c r="U126" s="123">
        <v>204.76838255000001</v>
      </c>
      <c r="V126" s="123">
        <v>1030.1035561399999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5">
        <v>44075</v>
      </c>
      <c r="B127" s="123">
        <v>7039.6279059400003</v>
      </c>
      <c r="C127" s="123">
        <v>5401.3672768300003</v>
      </c>
      <c r="D127" s="123">
        <v>5161.2593005700001</v>
      </c>
      <c r="E127" s="123">
        <v>3338.28794823</v>
      </c>
      <c r="F127" s="123">
        <v>1461.8446371699999</v>
      </c>
      <c r="G127" s="123">
        <v>361.12671517000001</v>
      </c>
      <c r="H127" s="123">
        <v>240.10797625999999</v>
      </c>
      <c r="I127" s="123">
        <v>5.7530242400000002</v>
      </c>
      <c r="J127" s="123">
        <v>68.333152690000006</v>
      </c>
      <c r="K127" s="123">
        <v>166.02179932999999</v>
      </c>
      <c r="L127" s="123">
        <v>1391.64910188</v>
      </c>
      <c r="M127" s="123">
        <v>265.36021470999998</v>
      </c>
      <c r="N127" s="123">
        <v>0.17035782999999999</v>
      </c>
      <c r="O127" s="123">
        <v>31.17674178</v>
      </c>
      <c r="P127" s="123">
        <v>234.01311509999999</v>
      </c>
      <c r="Q127" s="123">
        <v>1126.28888717</v>
      </c>
      <c r="R127" s="123">
        <v>87.095065550000001</v>
      </c>
      <c r="S127" s="123">
        <v>55.739790730000003</v>
      </c>
      <c r="T127" s="123">
        <v>983.45403089000001</v>
      </c>
      <c r="U127" s="123">
        <v>246.61152723000001</v>
      </c>
      <c r="V127" s="123">
        <v>1068.6655010899999</v>
      </c>
      <c r="W127" s="123"/>
      <c r="X127" s="123"/>
      <c r="Y127" s="123"/>
      <c r="Z127" s="123"/>
      <c r="AA127" s="123"/>
      <c r="AB127" s="123"/>
    </row>
    <row r="128" spans="1:28" hidden="1" outlineLevel="1">
      <c r="A128" s="15">
        <v>44105</v>
      </c>
      <c r="B128" s="123">
        <v>6348.7093353800001</v>
      </c>
      <c r="C128" s="123">
        <v>5193.4880085900004</v>
      </c>
      <c r="D128" s="123">
        <v>5018.8598398200002</v>
      </c>
      <c r="E128" s="123">
        <v>3175.5853019900001</v>
      </c>
      <c r="F128" s="123">
        <v>1476.82946818</v>
      </c>
      <c r="G128" s="123">
        <v>366.44506964999999</v>
      </c>
      <c r="H128" s="123">
        <v>174.62816877</v>
      </c>
      <c r="I128" s="123">
        <v>5.8145339600000003</v>
      </c>
      <c r="J128" s="123">
        <v>34.631957270000001</v>
      </c>
      <c r="K128" s="123">
        <v>134.18167754000001</v>
      </c>
      <c r="L128" s="123">
        <v>913.67335778999995</v>
      </c>
      <c r="M128" s="123">
        <v>266.30891518999999</v>
      </c>
      <c r="N128" s="123">
        <v>0.16552022999999999</v>
      </c>
      <c r="O128" s="123">
        <v>30.6120521</v>
      </c>
      <c r="P128" s="123">
        <v>235.53134286</v>
      </c>
      <c r="Q128" s="123">
        <v>647.36444259999996</v>
      </c>
      <c r="R128" s="123">
        <v>18.78340188</v>
      </c>
      <c r="S128" s="123">
        <v>18.65144218</v>
      </c>
      <c r="T128" s="123">
        <v>609.92959854000003</v>
      </c>
      <c r="U128" s="123">
        <v>241.54796899999999</v>
      </c>
      <c r="V128" s="123">
        <v>914.38876874000005</v>
      </c>
      <c r="W128" s="123"/>
      <c r="X128" s="123"/>
      <c r="Y128" s="123"/>
      <c r="Z128" s="123"/>
      <c r="AA128" s="123"/>
      <c r="AB128" s="123"/>
    </row>
    <row r="129" spans="1:28" hidden="1" outlineLevel="1">
      <c r="A129" s="15">
        <v>44136</v>
      </c>
      <c r="B129" s="123">
        <v>6326.1066377899997</v>
      </c>
      <c r="C129" s="123">
        <v>5250.2021523900003</v>
      </c>
      <c r="D129" s="123">
        <v>5075.1976627800004</v>
      </c>
      <c r="E129" s="123">
        <v>3213.4509791800001</v>
      </c>
      <c r="F129" s="123">
        <v>1493.2794707800001</v>
      </c>
      <c r="G129" s="123">
        <v>368.46721281999999</v>
      </c>
      <c r="H129" s="123">
        <v>175.00448961000001</v>
      </c>
      <c r="I129" s="123">
        <v>5.8363574299999996</v>
      </c>
      <c r="J129" s="123">
        <v>34.679876499999999</v>
      </c>
      <c r="K129" s="123">
        <v>134.48825568000001</v>
      </c>
      <c r="L129" s="123">
        <v>835.44436268000004</v>
      </c>
      <c r="M129" s="123">
        <v>262.57427495000002</v>
      </c>
      <c r="N129" s="123">
        <v>0.17037395</v>
      </c>
      <c r="O129" s="123">
        <v>27.852194520000001</v>
      </c>
      <c r="P129" s="123">
        <v>234.55170648000001</v>
      </c>
      <c r="Q129" s="123">
        <v>572.87008773000002</v>
      </c>
      <c r="R129" s="123">
        <v>18.837519969999999</v>
      </c>
      <c r="S129" s="123">
        <v>18.707407669999998</v>
      </c>
      <c r="T129" s="123">
        <v>535.32516009000005</v>
      </c>
      <c r="U129" s="123">
        <v>240.46012271999999</v>
      </c>
      <c r="V129" s="123">
        <v>880.19783867000001</v>
      </c>
      <c r="W129" s="123"/>
      <c r="X129" s="123"/>
      <c r="Y129" s="123"/>
      <c r="Z129" s="123"/>
      <c r="AA129" s="123"/>
      <c r="AB129" s="123"/>
    </row>
    <row r="130" spans="1:28" hidden="1" outlineLevel="1">
      <c r="A130" s="15">
        <v>44166</v>
      </c>
      <c r="B130" s="123">
        <v>6196.4197682599997</v>
      </c>
      <c r="C130" s="123">
        <v>5129.7724715900004</v>
      </c>
      <c r="D130" s="123">
        <v>5043.2457963999996</v>
      </c>
      <c r="E130" s="123">
        <v>3185.8810623600002</v>
      </c>
      <c r="F130" s="123">
        <v>1484.57947674</v>
      </c>
      <c r="G130" s="123">
        <v>372.78525730000001</v>
      </c>
      <c r="H130" s="123">
        <v>86.526675190000006</v>
      </c>
      <c r="I130" s="123">
        <v>5.24456758</v>
      </c>
      <c r="J130" s="123">
        <v>13.11540546</v>
      </c>
      <c r="K130" s="123">
        <v>68.166702150000006</v>
      </c>
      <c r="L130" s="123">
        <v>804.21155190000002</v>
      </c>
      <c r="M130" s="123">
        <v>272.52517297000003</v>
      </c>
      <c r="N130" s="123">
        <v>0.16504832999999999</v>
      </c>
      <c r="O130" s="123">
        <v>30.080766629999999</v>
      </c>
      <c r="P130" s="123">
        <v>242.27935801000001</v>
      </c>
      <c r="Q130" s="123">
        <v>531.68637893000005</v>
      </c>
      <c r="R130" s="123">
        <v>18.65151264</v>
      </c>
      <c r="S130" s="123">
        <v>19.098582180000001</v>
      </c>
      <c r="T130" s="123">
        <v>493.93628410999997</v>
      </c>
      <c r="U130" s="123">
        <v>262.43574476999999</v>
      </c>
      <c r="V130" s="123">
        <v>868.55651282999997</v>
      </c>
      <c r="W130" s="123"/>
      <c r="X130" s="123"/>
      <c r="Y130" s="123"/>
      <c r="Z130" s="123"/>
      <c r="AA130" s="123"/>
      <c r="AB130" s="123"/>
    </row>
    <row r="131" spans="1:28" hidden="1" outlineLevel="1">
      <c r="A131" s="15">
        <v>44197</v>
      </c>
      <c r="B131" s="123">
        <v>6224.7581744400004</v>
      </c>
      <c r="C131" s="123">
        <v>5172.7607780199996</v>
      </c>
      <c r="D131" s="123">
        <v>5086.41970373</v>
      </c>
      <c r="E131" s="123">
        <v>3217.1195415000002</v>
      </c>
      <c r="F131" s="123">
        <v>1488.4139331599999</v>
      </c>
      <c r="G131" s="123">
        <v>380.88622907000001</v>
      </c>
      <c r="H131" s="123">
        <v>86.341074289999995</v>
      </c>
      <c r="I131" s="123">
        <v>5.3458245099999999</v>
      </c>
      <c r="J131" s="123">
        <v>13.04186251</v>
      </c>
      <c r="K131" s="123">
        <v>67.953387269999993</v>
      </c>
      <c r="L131" s="123">
        <v>801.12430017999998</v>
      </c>
      <c r="M131" s="123">
        <v>272.99852165999999</v>
      </c>
      <c r="N131" s="123">
        <v>0.15979499</v>
      </c>
      <c r="O131" s="123">
        <v>29.270611989999999</v>
      </c>
      <c r="P131" s="123">
        <v>243.56811468000001</v>
      </c>
      <c r="Q131" s="123">
        <v>528.12577852000004</v>
      </c>
      <c r="R131" s="123">
        <v>18.669125220000002</v>
      </c>
      <c r="S131" s="123">
        <v>19.605716220000001</v>
      </c>
      <c r="T131" s="123">
        <v>489.85093707999999</v>
      </c>
      <c r="U131" s="123">
        <v>250.87309624</v>
      </c>
      <c r="V131" s="123">
        <v>863.90588921999995</v>
      </c>
      <c r="W131" s="123"/>
      <c r="X131" s="123"/>
      <c r="Y131" s="123"/>
      <c r="Z131" s="123"/>
      <c r="AA131" s="123"/>
      <c r="AB131" s="123"/>
    </row>
    <row r="132" spans="1:28" hidden="1" outlineLevel="1">
      <c r="A132" s="15">
        <v>44228</v>
      </c>
      <c r="B132" s="123">
        <v>6280.5027020199996</v>
      </c>
      <c r="C132" s="123">
        <v>5225.4801501299999</v>
      </c>
      <c r="D132" s="123">
        <v>5141.0101968700001</v>
      </c>
      <c r="E132" s="123">
        <v>3239.3421737399999</v>
      </c>
      <c r="F132" s="123">
        <v>1515.1419598499999</v>
      </c>
      <c r="G132" s="123">
        <v>386.52606328000002</v>
      </c>
      <c r="H132" s="123">
        <v>84.469953259999997</v>
      </c>
      <c r="I132" s="123">
        <v>5.2232979799999999</v>
      </c>
      <c r="J132" s="123">
        <v>12.37515612</v>
      </c>
      <c r="K132" s="123">
        <v>66.871499159999999</v>
      </c>
      <c r="L132" s="123">
        <v>775.26265237999996</v>
      </c>
      <c r="M132" s="123">
        <v>275.78252111</v>
      </c>
      <c r="N132" s="123">
        <v>0.16491172000000001</v>
      </c>
      <c r="O132" s="123">
        <v>29.112926689999998</v>
      </c>
      <c r="P132" s="123">
        <v>246.50468269999999</v>
      </c>
      <c r="Q132" s="123">
        <v>499.48013127000002</v>
      </c>
      <c r="R132" s="123">
        <v>19.218878029999999</v>
      </c>
      <c r="S132" s="123">
        <v>19.45659728</v>
      </c>
      <c r="T132" s="123">
        <v>460.80465595999999</v>
      </c>
      <c r="U132" s="123">
        <v>279.75989951000003</v>
      </c>
      <c r="V132" s="123">
        <v>768.07726613</v>
      </c>
      <c r="W132" s="123"/>
      <c r="X132" s="123"/>
      <c r="Y132" s="123"/>
      <c r="Z132" s="123"/>
      <c r="AA132" s="123"/>
      <c r="AB132" s="123"/>
    </row>
    <row r="133" spans="1:28" hidden="1" outlineLevel="1">
      <c r="A133" s="15">
        <v>44256</v>
      </c>
      <c r="B133" s="123">
        <v>6432.2493519999998</v>
      </c>
      <c r="C133" s="123">
        <v>5348.4852072200001</v>
      </c>
      <c r="D133" s="123">
        <v>5264.3028155000002</v>
      </c>
      <c r="E133" s="123">
        <v>3340.9658080999998</v>
      </c>
      <c r="F133" s="123">
        <v>1533.6341319000001</v>
      </c>
      <c r="G133" s="123">
        <v>389.7028755</v>
      </c>
      <c r="H133" s="123">
        <v>84.182391719999998</v>
      </c>
      <c r="I133" s="123">
        <v>5.2316229200000004</v>
      </c>
      <c r="J133" s="123">
        <v>12.36227418</v>
      </c>
      <c r="K133" s="123">
        <v>66.588494620000006</v>
      </c>
      <c r="L133" s="123">
        <v>775.50990074000003</v>
      </c>
      <c r="M133" s="123">
        <v>281.61848278999997</v>
      </c>
      <c r="N133" s="123">
        <v>0.16165197000000001</v>
      </c>
      <c r="O133" s="123">
        <v>29.802865910000001</v>
      </c>
      <c r="P133" s="123">
        <v>251.65396491000001</v>
      </c>
      <c r="Q133" s="123">
        <v>493.89141795</v>
      </c>
      <c r="R133" s="123">
        <v>19.235877989999999</v>
      </c>
      <c r="S133" s="123">
        <v>19.354907050000001</v>
      </c>
      <c r="T133" s="123">
        <v>455.30063290999999</v>
      </c>
      <c r="U133" s="123">
        <v>308.25424404</v>
      </c>
      <c r="V133" s="123">
        <v>775.83656210000004</v>
      </c>
      <c r="W133" s="123"/>
      <c r="X133" s="123"/>
      <c r="Y133" s="123"/>
      <c r="Z133" s="123"/>
      <c r="AA133" s="123"/>
      <c r="AB133" s="123"/>
    </row>
    <row r="134" spans="1:28" hidden="1" outlineLevel="1">
      <c r="A134" s="15">
        <v>44287</v>
      </c>
      <c r="B134" s="123">
        <v>6497.8342288200001</v>
      </c>
      <c r="C134" s="123">
        <v>5400.4310756000004</v>
      </c>
      <c r="D134" s="123">
        <v>5321.9280169800004</v>
      </c>
      <c r="E134" s="123">
        <v>3354.6329284600001</v>
      </c>
      <c r="F134" s="123">
        <v>1567.9776492599999</v>
      </c>
      <c r="G134" s="123">
        <v>399.31743926000001</v>
      </c>
      <c r="H134" s="123">
        <v>78.503058620000004</v>
      </c>
      <c r="I134" s="123">
        <v>0.34399529000000001</v>
      </c>
      <c r="J134" s="123">
        <v>16.953905129999999</v>
      </c>
      <c r="K134" s="123">
        <v>61.2051582</v>
      </c>
      <c r="L134" s="123">
        <v>778.38695339000003</v>
      </c>
      <c r="M134" s="123">
        <v>293.68162271</v>
      </c>
      <c r="N134" s="123">
        <v>0.15799395999999999</v>
      </c>
      <c r="O134" s="123">
        <v>31.985499539999999</v>
      </c>
      <c r="P134" s="123">
        <v>261.53812921000002</v>
      </c>
      <c r="Q134" s="123">
        <v>484.70533067999997</v>
      </c>
      <c r="R134" s="123">
        <v>18.403062169999998</v>
      </c>
      <c r="S134" s="123">
        <v>18.085572200000001</v>
      </c>
      <c r="T134" s="123">
        <v>448.21669630999997</v>
      </c>
      <c r="U134" s="123">
        <v>319.01619983000001</v>
      </c>
      <c r="V134" s="123">
        <v>780.57565370999998</v>
      </c>
      <c r="W134" s="123"/>
      <c r="X134" s="123"/>
      <c r="Y134" s="123"/>
      <c r="Z134" s="123"/>
      <c r="AA134" s="123"/>
      <c r="AB134" s="123"/>
    </row>
    <row r="135" spans="1:28" hidden="1" outlineLevel="1">
      <c r="A135" s="15">
        <v>44317</v>
      </c>
      <c r="B135" s="123">
        <v>6702.2345865799998</v>
      </c>
      <c r="C135" s="123">
        <v>5589.2736858400003</v>
      </c>
      <c r="D135" s="123">
        <v>5512.3799332500002</v>
      </c>
      <c r="E135" s="123">
        <v>3502.1783735200002</v>
      </c>
      <c r="F135" s="123">
        <v>1596.7988239700001</v>
      </c>
      <c r="G135" s="123">
        <v>413.40273575999998</v>
      </c>
      <c r="H135" s="123">
        <v>76.893752590000005</v>
      </c>
      <c r="I135" s="123">
        <v>1.6060151199999999</v>
      </c>
      <c r="J135" s="123">
        <v>14.8233275</v>
      </c>
      <c r="K135" s="123">
        <v>60.464409969999998</v>
      </c>
      <c r="L135" s="123">
        <v>785.49116837999998</v>
      </c>
      <c r="M135" s="123">
        <v>305.60790684</v>
      </c>
      <c r="N135" s="123">
        <v>0.15802731</v>
      </c>
      <c r="O135" s="123">
        <v>34.344261670000002</v>
      </c>
      <c r="P135" s="123">
        <v>271.10561786</v>
      </c>
      <c r="Q135" s="123">
        <v>479.88326153999998</v>
      </c>
      <c r="R135" s="123">
        <v>17.94132171</v>
      </c>
      <c r="S135" s="123">
        <v>17.950457369999999</v>
      </c>
      <c r="T135" s="123">
        <v>443.99148245999999</v>
      </c>
      <c r="U135" s="123">
        <v>327.46973236000002</v>
      </c>
      <c r="V135" s="123">
        <v>794.00252938999995</v>
      </c>
      <c r="W135" s="123"/>
      <c r="X135" s="123"/>
      <c r="Y135" s="123"/>
      <c r="Z135" s="123"/>
      <c r="AA135" s="123"/>
      <c r="AB135" s="123"/>
    </row>
    <row r="136" spans="1:28" hidden="1" outlineLevel="1">
      <c r="A136" s="15">
        <v>44348</v>
      </c>
      <c r="B136" s="123">
        <v>6784.5085978200004</v>
      </c>
      <c r="C136" s="123">
        <v>5680.80880247</v>
      </c>
      <c r="D136" s="123">
        <v>5607.66957508</v>
      </c>
      <c r="E136" s="123">
        <v>3578.20741645</v>
      </c>
      <c r="F136" s="123">
        <v>1606.7738719500001</v>
      </c>
      <c r="G136" s="123">
        <v>422.68828667999998</v>
      </c>
      <c r="H136" s="123">
        <v>73.139227390000002</v>
      </c>
      <c r="I136" s="123">
        <v>0.35776107000000001</v>
      </c>
      <c r="J136" s="123">
        <v>14.397172749999999</v>
      </c>
      <c r="K136" s="123">
        <v>58.384293569999997</v>
      </c>
      <c r="L136" s="123">
        <v>781.71370202000003</v>
      </c>
      <c r="M136" s="123">
        <v>315.47647611000002</v>
      </c>
      <c r="N136" s="123">
        <v>0.15634882</v>
      </c>
      <c r="O136" s="123">
        <v>35.606955489999997</v>
      </c>
      <c r="P136" s="123">
        <v>279.7131718</v>
      </c>
      <c r="Q136" s="123">
        <v>466.23722591000001</v>
      </c>
      <c r="R136" s="123">
        <v>17.782235490000001</v>
      </c>
      <c r="S136" s="123">
        <v>17.76975015</v>
      </c>
      <c r="T136" s="123">
        <v>430.68524027000001</v>
      </c>
      <c r="U136" s="123">
        <v>321.98609333000002</v>
      </c>
      <c r="V136" s="123">
        <v>794.20518286000004</v>
      </c>
      <c r="W136" s="123"/>
      <c r="X136" s="123"/>
      <c r="Y136" s="123"/>
      <c r="Z136" s="123"/>
      <c r="AA136" s="123"/>
      <c r="AB136" s="123"/>
    </row>
    <row r="137" spans="1:28" hidden="1" outlineLevel="1">
      <c r="A137" s="15">
        <v>44378</v>
      </c>
      <c r="B137" s="123">
        <v>6862.4760163700003</v>
      </c>
      <c r="C137" s="123">
        <v>5762.2382424799998</v>
      </c>
      <c r="D137" s="123">
        <v>5691.24191453</v>
      </c>
      <c r="E137" s="123">
        <v>3617.1196848700001</v>
      </c>
      <c r="F137" s="123">
        <v>1634.0401909</v>
      </c>
      <c r="G137" s="123">
        <v>440.08203875999999</v>
      </c>
      <c r="H137" s="123">
        <v>70.996327949999994</v>
      </c>
      <c r="I137" s="123">
        <v>0.43361208000000001</v>
      </c>
      <c r="J137" s="123">
        <v>14.24212751</v>
      </c>
      <c r="K137" s="123">
        <v>56.320588360000002</v>
      </c>
      <c r="L137" s="123">
        <v>777.07845158999999</v>
      </c>
      <c r="M137" s="123">
        <v>323.85276791000001</v>
      </c>
      <c r="N137" s="123">
        <v>0.15417632000000001</v>
      </c>
      <c r="O137" s="123">
        <v>34.996116720000003</v>
      </c>
      <c r="P137" s="123">
        <v>288.70247487</v>
      </c>
      <c r="Q137" s="123">
        <v>453.22568367999997</v>
      </c>
      <c r="R137" s="123">
        <v>17.661762450000001</v>
      </c>
      <c r="S137" s="123">
        <v>17.611455840000001</v>
      </c>
      <c r="T137" s="123">
        <v>417.95246538999999</v>
      </c>
      <c r="U137" s="123">
        <v>323.15932229999999</v>
      </c>
      <c r="V137" s="123">
        <v>786.45875727999999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5">
        <v>44409</v>
      </c>
      <c r="B138" s="123">
        <v>7003.09354489</v>
      </c>
      <c r="C138" s="123">
        <v>5914.7399809799999</v>
      </c>
      <c r="D138" s="123">
        <v>5844.20495725</v>
      </c>
      <c r="E138" s="123">
        <v>3730.0058797199999</v>
      </c>
      <c r="F138" s="123">
        <v>1662.33976583</v>
      </c>
      <c r="G138" s="123">
        <v>451.85931169999998</v>
      </c>
      <c r="H138" s="123">
        <v>70.535023730000006</v>
      </c>
      <c r="I138" s="123">
        <v>0.42917304000000001</v>
      </c>
      <c r="J138" s="123">
        <v>14.22620339</v>
      </c>
      <c r="K138" s="123">
        <v>55.879647300000002</v>
      </c>
      <c r="L138" s="123">
        <v>779.25135236000006</v>
      </c>
      <c r="M138" s="123">
        <v>331.25318172999999</v>
      </c>
      <c r="N138" s="123">
        <v>0.15448707</v>
      </c>
      <c r="O138" s="123">
        <v>35.336683039999997</v>
      </c>
      <c r="P138" s="123">
        <v>295.76201162000001</v>
      </c>
      <c r="Q138" s="123">
        <v>447.99817063</v>
      </c>
      <c r="R138" s="123">
        <v>17.714897780000001</v>
      </c>
      <c r="S138" s="123">
        <v>17.927231679999998</v>
      </c>
      <c r="T138" s="123">
        <v>412.35604117000003</v>
      </c>
      <c r="U138" s="123">
        <v>309.10221154999999</v>
      </c>
      <c r="V138" s="123">
        <v>787.11771752000004</v>
      </c>
      <c r="W138" s="123"/>
      <c r="X138" s="123"/>
      <c r="Y138" s="123"/>
      <c r="Z138" s="123"/>
      <c r="AA138" s="123"/>
      <c r="AB138" s="123"/>
    </row>
    <row r="139" spans="1:28" hidden="1" outlineLevel="1">
      <c r="A139" s="15">
        <v>44440</v>
      </c>
      <c r="B139" s="123">
        <v>7076.2355526000001</v>
      </c>
      <c r="C139" s="123">
        <v>5945.8622109600001</v>
      </c>
      <c r="D139" s="123">
        <v>5876.1791960999999</v>
      </c>
      <c r="E139" s="123">
        <v>3573.1318464300002</v>
      </c>
      <c r="F139" s="123">
        <v>1838.15277173</v>
      </c>
      <c r="G139" s="123">
        <v>464.89457793999998</v>
      </c>
      <c r="H139" s="123">
        <v>69.68301486</v>
      </c>
      <c r="I139" s="123">
        <v>0.36241073000000001</v>
      </c>
      <c r="J139" s="123">
        <v>14.06519106</v>
      </c>
      <c r="K139" s="123">
        <v>55.255413070000003</v>
      </c>
      <c r="L139" s="123">
        <v>777.80070945</v>
      </c>
      <c r="M139" s="123">
        <v>340.09777763</v>
      </c>
      <c r="N139" s="123">
        <v>0.15227070000000001</v>
      </c>
      <c r="O139" s="123">
        <v>36.024017460000003</v>
      </c>
      <c r="P139" s="123">
        <v>303.92148946999998</v>
      </c>
      <c r="Q139" s="123">
        <v>437.70293182</v>
      </c>
      <c r="R139" s="123">
        <v>17.842237149999999</v>
      </c>
      <c r="S139" s="123">
        <v>17.768562939999999</v>
      </c>
      <c r="T139" s="123">
        <v>402.09213173000001</v>
      </c>
      <c r="U139" s="123">
        <v>352.57263218999998</v>
      </c>
      <c r="V139" s="123">
        <v>790.39796306000005</v>
      </c>
      <c r="W139" s="123"/>
      <c r="X139" s="123"/>
      <c r="Y139" s="123"/>
      <c r="Z139" s="123"/>
      <c r="AA139" s="123"/>
      <c r="AB139" s="123"/>
    </row>
    <row r="140" spans="1:28" hidden="1" outlineLevel="1">
      <c r="A140" s="15">
        <v>44470</v>
      </c>
      <c r="B140" s="123">
        <v>7080.58791733</v>
      </c>
      <c r="C140" s="123">
        <v>5985.8292157699998</v>
      </c>
      <c r="D140" s="123">
        <v>5921.7576965899998</v>
      </c>
      <c r="E140" s="123">
        <v>3522.7356385399999</v>
      </c>
      <c r="F140" s="123">
        <v>1862.6499468300001</v>
      </c>
      <c r="G140" s="123">
        <v>536.37211121999997</v>
      </c>
      <c r="H140" s="123">
        <v>64.071519179999996</v>
      </c>
      <c r="I140" s="123">
        <v>0.31754919999999998</v>
      </c>
      <c r="J140" s="123">
        <v>13.92855797</v>
      </c>
      <c r="K140" s="123">
        <v>49.825412010000001</v>
      </c>
      <c r="L140" s="123">
        <v>739.21091859000001</v>
      </c>
      <c r="M140" s="123">
        <v>349.20630777000002</v>
      </c>
      <c r="N140" s="123">
        <v>0.15084660999999999</v>
      </c>
      <c r="O140" s="123">
        <v>35.514495590000003</v>
      </c>
      <c r="P140" s="123">
        <v>313.54096557000003</v>
      </c>
      <c r="Q140" s="123">
        <v>390.00461081999998</v>
      </c>
      <c r="R140" s="123">
        <v>17.703384719999999</v>
      </c>
      <c r="S140" s="123">
        <v>17.636919769999999</v>
      </c>
      <c r="T140" s="123">
        <v>354.66430632999999</v>
      </c>
      <c r="U140" s="123">
        <v>355.54778297000001</v>
      </c>
      <c r="V140" s="123">
        <v>772.52203363000001</v>
      </c>
      <c r="W140" s="123"/>
      <c r="X140" s="123"/>
      <c r="Y140" s="123"/>
      <c r="Z140" s="123"/>
      <c r="AA140" s="123"/>
      <c r="AB140" s="123"/>
    </row>
    <row r="141" spans="1:28" hidden="1" outlineLevel="1">
      <c r="A141" s="15">
        <v>44501</v>
      </c>
      <c r="B141" s="123">
        <v>7291.8677907000001</v>
      </c>
      <c r="C141" s="123">
        <v>6149.4788861200004</v>
      </c>
      <c r="D141" s="123">
        <v>6083.4589697900001</v>
      </c>
      <c r="E141" s="123">
        <v>3674.7037689099998</v>
      </c>
      <c r="F141" s="123">
        <v>1918.3235296400001</v>
      </c>
      <c r="G141" s="123">
        <v>490.43167124000001</v>
      </c>
      <c r="H141" s="123">
        <v>66.019916330000001</v>
      </c>
      <c r="I141" s="123">
        <v>0.31259347999999998</v>
      </c>
      <c r="J141" s="123">
        <v>14.33351087</v>
      </c>
      <c r="K141" s="123">
        <v>51.373811979999999</v>
      </c>
      <c r="L141" s="123">
        <v>757.73869072000002</v>
      </c>
      <c r="M141" s="123">
        <v>358.32584746999999</v>
      </c>
      <c r="N141" s="123">
        <v>0.25081630999999999</v>
      </c>
      <c r="O141" s="123">
        <v>34.505510289999997</v>
      </c>
      <c r="P141" s="123">
        <v>323.56952087000002</v>
      </c>
      <c r="Q141" s="123">
        <v>399.41284324999998</v>
      </c>
      <c r="R141" s="123">
        <v>18.00248483</v>
      </c>
      <c r="S141" s="123">
        <v>18.241655099999999</v>
      </c>
      <c r="T141" s="123">
        <v>363.16870332000002</v>
      </c>
      <c r="U141" s="123">
        <v>384.65021386000001</v>
      </c>
      <c r="V141" s="123">
        <v>798.84470326999997</v>
      </c>
      <c r="W141" s="123"/>
      <c r="X141" s="123"/>
      <c r="Y141" s="123"/>
      <c r="Z141" s="123"/>
      <c r="AA141" s="123"/>
      <c r="AB141" s="123"/>
    </row>
    <row r="142" spans="1:28" hidden="1" outlineLevel="1">
      <c r="A142" s="15">
        <v>44531</v>
      </c>
      <c r="B142" s="123">
        <v>7379.8209743699999</v>
      </c>
      <c r="C142" s="123">
        <v>6207.4451000899999</v>
      </c>
      <c r="D142" s="123">
        <v>6141.2529072699999</v>
      </c>
      <c r="E142" s="123">
        <v>3712.9368032900002</v>
      </c>
      <c r="F142" s="123">
        <v>1925.20471015</v>
      </c>
      <c r="G142" s="123">
        <v>503.11139383</v>
      </c>
      <c r="H142" s="123">
        <v>66.192192820000002</v>
      </c>
      <c r="I142" s="123">
        <v>0.30760657000000002</v>
      </c>
      <c r="J142" s="123">
        <v>14.38614866</v>
      </c>
      <c r="K142" s="123">
        <v>51.498437590000002</v>
      </c>
      <c r="L142" s="123">
        <v>770.88682858000004</v>
      </c>
      <c r="M142" s="123">
        <v>376.50361643999997</v>
      </c>
      <c r="N142" s="123">
        <v>0.25216433999999999</v>
      </c>
      <c r="O142" s="123">
        <v>36.209047740000003</v>
      </c>
      <c r="P142" s="123">
        <v>340.04240435999998</v>
      </c>
      <c r="Q142" s="123">
        <v>394.38321214000001</v>
      </c>
      <c r="R142" s="123">
        <v>17.36861558</v>
      </c>
      <c r="S142" s="123">
        <v>18.35286567</v>
      </c>
      <c r="T142" s="123">
        <v>358.66173089</v>
      </c>
      <c r="U142" s="123">
        <v>401.48904570000002</v>
      </c>
      <c r="V142" s="123">
        <v>742.78736277999997</v>
      </c>
      <c r="W142" s="123"/>
      <c r="X142" s="123"/>
      <c r="Y142" s="123"/>
      <c r="Z142" s="123"/>
      <c r="AA142" s="123"/>
      <c r="AB142" s="123"/>
    </row>
    <row r="143" spans="1:28" hidden="1" outlineLevel="1">
      <c r="A143" s="15">
        <v>44562</v>
      </c>
      <c r="B143" s="123">
        <v>7602.7304559599997</v>
      </c>
      <c r="C143" s="123">
        <v>6384.0372951299996</v>
      </c>
      <c r="D143" s="123">
        <v>6314.2237543700003</v>
      </c>
      <c r="E143" s="123">
        <v>3836.04274068</v>
      </c>
      <c r="F143" s="123">
        <v>1971.5997273</v>
      </c>
      <c r="G143" s="123">
        <v>506.58128639</v>
      </c>
      <c r="H143" s="123">
        <v>69.813540759999995</v>
      </c>
      <c r="I143" s="123">
        <v>0.32708143000000001</v>
      </c>
      <c r="J143" s="123">
        <v>15.178584730000001</v>
      </c>
      <c r="K143" s="123">
        <v>54.307874599999998</v>
      </c>
      <c r="L143" s="123">
        <v>785.20162399000003</v>
      </c>
      <c r="M143" s="123">
        <v>381.28772248000001</v>
      </c>
      <c r="N143" s="123">
        <v>0.24421907000000001</v>
      </c>
      <c r="O143" s="123">
        <v>35.815124259999997</v>
      </c>
      <c r="P143" s="123">
        <v>345.22837915000002</v>
      </c>
      <c r="Q143" s="123">
        <v>403.91390151000002</v>
      </c>
      <c r="R143" s="123">
        <v>8.0996380400000003</v>
      </c>
      <c r="S143" s="123">
        <v>19.412684540000001</v>
      </c>
      <c r="T143" s="123">
        <v>376.40157893000003</v>
      </c>
      <c r="U143" s="123">
        <v>433.49153683999998</v>
      </c>
      <c r="V143" s="123">
        <v>754.92467413999998</v>
      </c>
      <c r="W143" s="123"/>
      <c r="X143" s="123"/>
      <c r="Y143" s="123"/>
      <c r="Z143" s="123"/>
      <c r="AA143" s="123"/>
      <c r="AB143" s="123"/>
    </row>
    <row r="144" spans="1:28" hidden="1" outlineLevel="1">
      <c r="A144" s="15">
        <v>44593</v>
      </c>
      <c r="B144" s="123">
        <v>7876.4527944800002</v>
      </c>
      <c r="C144" s="123">
        <v>6633.2896475099997</v>
      </c>
      <c r="D144" s="123">
        <v>6562.3824715999999</v>
      </c>
      <c r="E144" s="123">
        <v>4016.0923720400001</v>
      </c>
      <c r="F144" s="123">
        <v>2024.1903298</v>
      </c>
      <c r="G144" s="123">
        <v>522.09976975999996</v>
      </c>
      <c r="H144" s="123">
        <v>70.907175910000007</v>
      </c>
      <c r="I144" s="123">
        <v>0.37924765999999999</v>
      </c>
      <c r="J144" s="123">
        <v>15.42563734</v>
      </c>
      <c r="K144" s="123">
        <v>55.102290910000001</v>
      </c>
      <c r="L144" s="123">
        <v>798.16719771999999</v>
      </c>
      <c r="M144" s="123">
        <v>387.05888477000002</v>
      </c>
      <c r="N144" s="123">
        <v>0.24482513</v>
      </c>
      <c r="O144" s="123">
        <v>34.359992730000002</v>
      </c>
      <c r="P144" s="123">
        <v>352.45406690999999</v>
      </c>
      <c r="Q144" s="123">
        <v>411.10831295000003</v>
      </c>
      <c r="R144" s="123">
        <v>8.2488224799999994</v>
      </c>
      <c r="S144" s="123">
        <v>19.776827260000001</v>
      </c>
      <c r="T144" s="123">
        <v>383.08266321000002</v>
      </c>
      <c r="U144" s="123">
        <v>444.99594925000002</v>
      </c>
      <c r="V144" s="123">
        <v>761.41338745999997</v>
      </c>
      <c r="W144" s="123"/>
      <c r="X144" s="123"/>
      <c r="Y144" s="123"/>
      <c r="Z144" s="123"/>
      <c r="AA144" s="123"/>
      <c r="AB144" s="123"/>
    </row>
    <row r="145" spans="1:28" hidden="1" outlineLevel="1">
      <c r="A145" s="15">
        <v>44621</v>
      </c>
      <c r="B145" s="123">
        <v>8040.1308514900002</v>
      </c>
      <c r="C145" s="123">
        <v>6804.3000107300004</v>
      </c>
      <c r="D145" s="123">
        <v>6733.3954927799996</v>
      </c>
      <c r="E145" s="123">
        <v>4164.5901805499998</v>
      </c>
      <c r="F145" s="123">
        <v>2029.0914887199999</v>
      </c>
      <c r="G145" s="123">
        <v>539.71382351</v>
      </c>
      <c r="H145" s="123">
        <v>70.904517949999999</v>
      </c>
      <c r="I145" s="123">
        <v>0.38888159</v>
      </c>
      <c r="J145" s="123">
        <v>15.425009490000001</v>
      </c>
      <c r="K145" s="123">
        <v>55.090626870000001</v>
      </c>
      <c r="L145" s="123">
        <v>794.14414790000001</v>
      </c>
      <c r="M145" s="123">
        <v>385.13095300999998</v>
      </c>
      <c r="N145" s="123">
        <v>0.26600352999999999</v>
      </c>
      <c r="O145" s="123">
        <v>33.577203279999999</v>
      </c>
      <c r="P145" s="123">
        <v>351.28774620000002</v>
      </c>
      <c r="Q145" s="123">
        <v>409.01319489000002</v>
      </c>
      <c r="R145" s="123">
        <v>8.2638451600000007</v>
      </c>
      <c r="S145" s="123">
        <v>19.82849259</v>
      </c>
      <c r="T145" s="123">
        <v>380.92085714000001</v>
      </c>
      <c r="U145" s="123">
        <v>441.68669285999999</v>
      </c>
      <c r="V145" s="123">
        <v>761.73387857</v>
      </c>
      <c r="W145" s="123"/>
      <c r="X145" s="123"/>
      <c r="Y145" s="123"/>
      <c r="Z145" s="123"/>
      <c r="AA145" s="123"/>
      <c r="AB145" s="123"/>
    </row>
    <row r="146" spans="1:28" hidden="1" outlineLevel="1">
      <c r="A146" s="15">
        <v>44652</v>
      </c>
      <c r="B146" s="123">
        <v>8168.8858524500001</v>
      </c>
      <c r="C146" s="123">
        <v>6935.7036936599998</v>
      </c>
      <c r="D146" s="123">
        <v>6867.2869388899999</v>
      </c>
      <c r="E146" s="123">
        <v>4364.02022038</v>
      </c>
      <c r="F146" s="123">
        <v>1967.48928675</v>
      </c>
      <c r="G146" s="123">
        <v>535.77743176000001</v>
      </c>
      <c r="H146" s="123">
        <v>68.416754769999997</v>
      </c>
      <c r="I146" s="123">
        <v>0.39266189000000001</v>
      </c>
      <c r="J146" s="123">
        <v>15.4223497</v>
      </c>
      <c r="K146" s="123">
        <v>52.60174318</v>
      </c>
      <c r="L146" s="123">
        <v>793.36865852999995</v>
      </c>
      <c r="M146" s="123">
        <v>383.89756562999997</v>
      </c>
      <c r="N146" s="123">
        <v>0.28140796000000001</v>
      </c>
      <c r="O146" s="123">
        <v>32.99924489</v>
      </c>
      <c r="P146" s="123">
        <v>350.61691278000001</v>
      </c>
      <c r="Q146" s="123">
        <v>409.47109289999997</v>
      </c>
      <c r="R146" s="123">
        <v>8.2821171800000002</v>
      </c>
      <c r="S146" s="123">
        <v>20.04897652</v>
      </c>
      <c r="T146" s="123">
        <v>381.13999919999998</v>
      </c>
      <c r="U146" s="123">
        <v>439.81350026000001</v>
      </c>
      <c r="V146" s="123">
        <v>741.62811307000004</v>
      </c>
      <c r="W146" s="123"/>
      <c r="X146" s="123"/>
      <c r="Y146" s="123"/>
      <c r="Z146" s="123"/>
      <c r="AA146" s="123"/>
      <c r="AB146" s="123"/>
    </row>
    <row r="147" spans="1:28" hidden="1" outlineLevel="1">
      <c r="A147" s="15">
        <v>44682</v>
      </c>
      <c r="B147" s="123">
        <v>8201.1251855299997</v>
      </c>
      <c r="C147" s="123">
        <v>6968.5478952599997</v>
      </c>
      <c r="D147" s="123">
        <v>6900.0820021500003</v>
      </c>
      <c r="E147" s="123">
        <v>4366.7736696900001</v>
      </c>
      <c r="F147" s="123">
        <v>2007.4534633799999</v>
      </c>
      <c r="G147" s="123">
        <v>525.85486907999996</v>
      </c>
      <c r="H147" s="123">
        <v>68.465893109999996</v>
      </c>
      <c r="I147" s="123">
        <v>0.44661422000000001</v>
      </c>
      <c r="J147" s="123">
        <v>15.42273499</v>
      </c>
      <c r="K147" s="123">
        <v>52.5965439</v>
      </c>
      <c r="L147" s="123">
        <v>791.60799362</v>
      </c>
      <c r="M147" s="123">
        <v>381.61446540999998</v>
      </c>
      <c r="N147" s="123">
        <v>0.29486981000000001</v>
      </c>
      <c r="O147" s="123">
        <v>32.154500229999996</v>
      </c>
      <c r="P147" s="123">
        <v>349.16509537000002</v>
      </c>
      <c r="Q147" s="123">
        <v>409.99352821000002</v>
      </c>
      <c r="R147" s="123">
        <v>8.2865036700000001</v>
      </c>
      <c r="S147" s="123">
        <v>20.11647928</v>
      </c>
      <c r="T147" s="123">
        <v>381.59054526</v>
      </c>
      <c r="U147" s="123">
        <v>440.96929664999999</v>
      </c>
      <c r="V147" s="123">
        <v>597.02405685999997</v>
      </c>
      <c r="W147" s="123"/>
      <c r="X147" s="123"/>
      <c r="Y147" s="123"/>
      <c r="Z147" s="123"/>
      <c r="AA147" s="123"/>
      <c r="AB147" s="123"/>
    </row>
    <row r="148" spans="1:28" hidden="1" outlineLevel="1">
      <c r="A148" s="15">
        <v>44713</v>
      </c>
      <c r="B148" s="123">
        <v>8031.9804591100001</v>
      </c>
      <c r="C148" s="123">
        <v>6951.0487747699999</v>
      </c>
      <c r="D148" s="123">
        <v>6852.1861467199997</v>
      </c>
      <c r="E148" s="123">
        <v>4174.8110006999996</v>
      </c>
      <c r="F148" s="123">
        <v>2016.6592216700001</v>
      </c>
      <c r="G148" s="123">
        <v>660.71592435000002</v>
      </c>
      <c r="H148" s="123">
        <v>98.862628049999998</v>
      </c>
      <c r="I148" s="123">
        <v>1.8389357200000001</v>
      </c>
      <c r="J148" s="123">
        <v>19.48550942</v>
      </c>
      <c r="K148" s="123">
        <v>77.538182910000003</v>
      </c>
      <c r="L148" s="123">
        <v>638.83859342999995</v>
      </c>
      <c r="M148" s="123">
        <v>308.70774116000001</v>
      </c>
      <c r="N148" s="123">
        <v>0.30923518999999999</v>
      </c>
      <c r="O148" s="123">
        <v>29.681111520000002</v>
      </c>
      <c r="P148" s="123">
        <v>278.71739444999997</v>
      </c>
      <c r="Q148" s="123">
        <v>330.13085226999999</v>
      </c>
      <c r="R148" s="123">
        <v>2.33658096</v>
      </c>
      <c r="S148" s="123">
        <v>16.082583750000001</v>
      </c>
      <c r="T148" s="123">
        <v>311.71168755999997</v>
      </c>
      <c r="U148" s="123">
        <v>442.09309091</v>
      </c>
      <c r="V148" s="123">
        <v>290.47479156000003</v>
      </c>
      <c r="W148" s="123"/>
      <c r="X148" s="123"/>
      <c r="Y148" s="123"/>
      <c r="Z148" s="123"/>
      <c r="AA148" s="123"/>
      <c r="AB148" s="123"/>
    </row>
    <row r="149" spans="1:28" hidden="1" outlineLevel="1">
      <c r="A149" s="15">
        <v>44743</v>
      </c>
      <c r="B149" s="123">
        <v>8093.9176168599997</v>
      </c>
      <c r="C149" s="123">
        <v>6833.6730465299997</v>
      </c>
      <c r="D149" s="123">
        <v>6729.3670028400002</v>
      </c>
      <c r="E149" s="123">
        <v>4267.5374161999998</v>
      </c>
      <c r="F149" s="123">
        <v>1928.12745395</v>
      </c>
      <c r="G149" s="123">
        <v>533.70213268999998</v>
      </c>
      <c r="H149" s="123">
        <v>104.30604369</v>
      </c>
      <c r="I149" s="123">
        <v>0.51561270999999997</v>
      </c>
      <c r="J149" s="123">
        <v>19.274045449999999</v>
      </c>
      <c r="K149" s="123">
        <v>84.516385529999994</v>
      </c>
      <c r="L149" s="123">
        <v>798.80285794999998</v>
      </c>
      <c r="M149" s="123">
        <v>366.99239226999998</v>
      </c>
      <c r="N149" s="123">
        <v>0.22466894000000001</v>
      </c>
      <c r="O149" s="123">
        <v>30.235654520000001</v>
      </c>
      <c r="P149" s="123">
        <v>336.53206881</v>
      </c>
      <c r="Q149" s="123">
        <v>431.81046567999999</v>
      </c>
      <c r="R149" s="123">
        <v>4.7280482700000004</v>
      </c>
      <c r="S149" s="123">
        <v>25.486705560000001</v>
      </c>
      <c r="T149" s="123">
        <v>401.59571184999999</v>
      </c>
      <c r="U149" s="123">
        <v>461.44171238000001</v>
      </c>
      <c r="V149" s="123">
        <v>330.82242486000001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5">
        <v>44774</v>
      </c>
      <c r="B150" s="123">
        <v>7984.9690749199999</v>
      </c>
      <c r="C150" s="123">
        <v>6769.0293141000002</v>
      </c>
      <c r="D150" s="123">
        <v>6665.3065896799999</v>
      </c>
      <c r="E150" s="123">
        <v>4258.8678086700002</v>
      </c>
      <c r="F150" s="123">
        <v>1883.44418748</v>
      </c>
      <c r="G150" s="123">
        <v>522.99459352999997</v>
      </c>
      <c r="H150" s="123">
        <v>103.72272442000001</v>
      </c>
      <c r="I150" s="123">
        <v>0.49562187000000002</v>
      </c>
      <c r="J150" s="123">
        <v>18.74860627</v>
      </c>
      <c r="K150" s="123">
        <v>84.478496280000002</v>
      </c>
      <c r="L150" s="123">
        <v>789.35498858999995</v>
      </c>
      <c r="M150" s="123">
        <v>361.84595524000002</v>
      </c>
      <c r="N150" s="123">
        <v>0.23398832</v>
      </c>
      <c r="O150" s="123">
        <v>28.963008250000001</v>
      </c>
      <c r="P150" s="123">
        <v>332.64895867000001</v>
      </c>
      <c r="Q150" s="123">
        <v>427.50903334999998</v>
      </c>
      <c r="R150" s="123">
        <v>4.7214374000000001</v>
      </c>
      <c r="S150" s="123">
        <v>25.577772320000001</v>
      </c>
      <c r="T150" s="123">
        <v>397.20982363000002</v>
      </c>
      <c r="U150" s="123">
        <v>426.58477223</v>
      </c>
      <c r="V150" s="123">
        <v>330.90230436000002</v>
      </c>
      <c r="W150" s="123"/>
      <c r="X150" s="123"/>
      <c r="Y150" s="123"/>
      <c r="Z150" s="123"/>
      <c r="AA150" s="123"/>
      <c r="AB150" s="123"/>
    </row>
    <row r="151" spans="1:28" hidden="1" outlineLevel="1">
      <c r="A151" s="15">
        <v>44805</v>
      </c>
      <c r="B151" s="123">
        <v>7832.9747997100003</v>
      </c>
      <c r="C151" s="123">
        <v>6652.06916181</v>
      </c>
      <c r="D151" s="123">
        <v>6548.0884269099997</v>
      </c>
      <c r="E151" s="123">
        <v>4219.9163577600002</v>
      </c>
      <c r="F151" s="123">
        <v>1808.6742593700001</v>
      </c>
      <c r="G151" s="123">
        <v>519.49780978000001</v>
      </c>
      <c r="H151" s="123">
        <v>103.9807349</v>
      </c>
      <c r="I151" s="123">
        <v>0.75405622999999999</v>
      </c>
      <c r="J151" s="123">
        <v>18.748188599999999</v>
      </c>
      <c r="K151" s="123">
        <v>84.478490070000007</v>
      </c>
      <c r="L151" s="123">
        <v>781.24814642000001</v>
      </c>
      <c r="M151" s="123">
        <v>356.30611101</v>
      </c>
      <c r="N151" s="123">
        <v>0.24687813</v>
      </c>
      <c r="O151" s="123">
        <v>27.684277349999999</v>
      </c>
      <c r="P151" s="123">
        <v>328.37495553000002</v>
      </c>
      <c r="Q151" s="123">
        <v>424.94203541000002</v>
      </c>
      <c r="R151" s="123">
        <v>4.4173201200000003</v>
      </c>
      <c r="S151" s="123">
        <v>25.669569760000002</v>
      </c>
      <c r="T151" s="123">
        <v>394.85514553000002</v>
      </c>
      <c r="U151" s="123">
        <v>399.65749147999998</v>
      </c>
      <c r="V151" s="123">
        <v>302.59863849999999</v>
      </c>
      <c r="W151" s="123"/>
      <c r="X151" s="123"/>
      <c r="Y151" s="123"/>
      <c r="Z151" s="123"/>
      <c r="AA151" s="123"/>
      <c r="AB151" s="123"/>
    </row>
    <row r="152" spans="1:28" hidden="1" outlineLevel="1">
      <c r="A152" s="15">
        <v>44835</v>
      </c>
      <c r="B152" s="123">
        <v>7774.7797705700004</v>
      </c>
      <c r="C152" s="123">
        <v>6601.1828085500001</v>
      </c>
      <c r="D152" s="123">
        <v>6488.4917709199999</v>
      </c>
      <c r="E152" s="123">
        <v>4192.9872157600003</v>
      </c>
      <c r="F152" s="123">
        <v>1766.43524935</v>
      </c>
      <c r="G152" s="123">
        <v>529.06930580999995</v>
      </c>
      <c r="H152" s="123">
        <v>112.69103763</v>
      </c>
      <c r="I152" s="123">
        <v>0.69747588999999999</v>
      </c>
      <c r="J152" s="123">
        <v>18.749878890000002</v>
      </c>
      <c r="K152" s="123">
        <v>93.243682849999999</v>
      </c>
      <c r="L152" s="123">
        <v>778.51901392000002</v>
      </c>
      <c r="M152" s="123">
        <v>353.64569604000002</v>
      </c>
      <c r="N152" s="123">
        <v>0</v>
      </c>
      <c r="O152" s="123">
        <v>28.21784027</v>
      </c>
      <c r="P152" s="123">
        <v>325.42785577000001</v>
      </c>
      <c r="Q152" s="123">
        <v>424.87331788</v>
      </c>
      <c r="R152" s="123">
        <v>1.8095756000000001</v>
      </c>
      <c r="S152" s="123">
        <v>25.76855179</v>
      </c>
      <c r="T152" s="123">
        <v>397.29519048999998</v>
      </c>
      <c r="U152" s="123">
        <v>395.07794810000001</v>
      </c>
      <c r="V152" s="123">
        <v>285.56195762999999</v>
      </c>
      <c r="W152" s="123"/>
      <c r="X152" s="123"/>
      <c r="Y152" s="123"/>
      <c r="Z152" s="123"/>
      <c r="AA152" s="123"/>
      <c r="AB152" s="123"/>
    </row>
    <row r="153" spans="1:28" hidden="1" outlineLevel="1">
      <c r="A153" s="15">
        <v>44866</v>
      </c>
      <c r="B153" s="123">
        <v>7665.4993643099997</v>
      </c>
      <c r="C153" s="123">
        <v>6501.2415073599996</v>
      </c>
      <c r="D153" s="123">
        <v>6390.0747015500001</v>
      </c>
      <c r="E153" s="123">
        <v>4128.9671787200004</v>
      </c>
      <c r="F153" s="123">
        <v>1733.47130268</v>
      </c>
      <c r="G153" s="123">
        <v>527.63622014999999</v>
      </c>
      <c r="H153" s="123">
        <v>111.16680581</v>
      </c>
      <c r="I153" s="123">
        <v>0.68882719999999997</v>
      </c>
      <c r="J153" s="123">
        <v>18.729843890000001</v>
      </c>
      <c r="K153" s="123">
        <v>91.748134719999996</v>
      </c>
      <c r="L153" s="123">
        <v>776.79839890000005</v>
      </c>
      <c r="M153" s="123">
        <v>351.45196499999997</v>
      </c>
      <c r="N153" s="123">
        <v>0</v>
      </c>
      <c r="O153" s="123">
        <v>27.385341029999999</v>
      </c>
      <c r="P153" s="123">
        <v>324.06662397000002</v>
      </c>
      <c r="Q153" s="123">
        <v>425.34643390000002</v>
      </c>
      <c r="R153" s="123">
        <v>1.8095756000000001</v>
      </c>
      <c r="S153" s="123">
        <v>25.86820123</v>
      </c>
      <c r="T153" s="123">
        <v>397.66865706999999</v>
      </c>
      <c r="U153" s="123">
        <v>387.45945805000002</v>
      </c>
      <c r="V153" s="123">
        <v>281.15008699999998</v>
      </c>
      <c r="W153" s="123"/>
      <c r="X153" s="123"/>
      <c r="Y153" s="123"/>
      <c r="Z153" s="123"/>
      <c r="AA153" s="123"/>
      <c r="AB153" s="123"/>
    </row>
    <row r="154" spans="1:28" hidden="1" outlineLevel="1">
      <c r="A154" s="15">
        <v>44896</v>
      </c>
      <c r="B154" s="123">
        <v>7114.1157861800002</v>
      </c>
      <c r="C154" s="123">
        <v>6271.3850444700001</v>
      </c>
      <c r="D154" s="123">
        <v>6178.1450678499996</v>
      </c>
      <c r="E154" s="123">
        <v>4052.6009227899999</v>
      </c>
      <c r="F154" s="123">
        <v>1607.42098268</v>
      </c>
      <c r="G154" s="123">
        <v>518.12316238000005</v>
      </c>
      <c r="H154" s="123">
        <v>93.239976619999993</v>
      </c>
      <c r="I154" s="123">
        <v>0.68212463000000001</v>
      </c>
      <c r="J154" s="123">
        <v>18.735314540000001</v>
      </c>
      <c r="K154" s="123">
        <v>73.822537449999999</v>
      </c>
      <c r="L154" s="123">
        <v>462.82574887999999</v>
      </c>
      <c r="M154" s="123">
        <v>346.87290471</v>
      </c>
      <c r="N154" s="123">
        <v>0</v>
      </c>
      <c r="O154" s="123">
        <v>26.464544270000001</v>
      </c>
      <c r="P154" s="123">
        <v>320.40836044000002</v>
      </c>
      <c r="Q154" s="123">
        <v>115.95284417000001</v>
      </c>
      <c r="R154" s="123">
        <v>1.8095756000000001</v>
      </c>
      <c r="S154" s="123">
        <v>15.38595046</v>
      </c>
      <c r="T154" s="123">
        <v>98.75731811</v>
      </c>
      <c r="U154" s="123">
        <v>379.90499283000003</v>
      </c>
      <c r="V154" s="123">
        <v>272.51438016999998</v>
      </c>
      <c r="W154" s="123"/>
      <c r="X154" s="123"/>
      <c r="Y154" s="123"/>
      <c r="Z154" s="123"/>
      <c r="AA154" s="123"/>
      <c r="AB154" s="123"/>
    </row>
    <row r="155" spans="1:28" hidden="1" outlineLevel="1">
      <c r="A155" s="15">
        <v>44927</v>
      </c>
      <c r="B155" s="123">
        <v>7069.2897331100003</v>
      </c>
      <c r="C155" s="123">
        <v>6239.3623796399997</v>
      </c>
      <c r="D155" s="123">
        <v>6146.1040672700001</v>
      </c>
      <c r="E155" s="123">
        <v>4059.6339852900001</v>
      </c>
      <c r="F155" s="123">
        <v>1571.72253669</v>
      </c>
      <c r="G155" s="123">
        <v>514.74754528999995</v>
      </c>
      <c r="H155" s="123">
        <v>93.258312369999999</v>
      </c>
      <c r="I155" s="123">
        <v>0.70454735000000002</v>
      </c>
      <c r="J155" s="123">
        <v>18.737058309999998</v>
      </c>
      <c r="K155" s="123">
        <v>73.816706710000005</v>
      </c>
      <c r="L155" s="123">
        <v>458.55840770999998</v>
      </c>
      <c r="M155" s="123">
        <v>342.56392873999999</v>
      </c>
      <c r="N155" s="123">
        <v>0.29832497000000002</v>
      </c>
      <c r="O155" s="123">
        <v>25.8422111</v>
      </c>
      <c r="P155" s="123">
        <v>316.42339267</v>
      </c>
      <c r="Q155" s="123">
        <v>115.99447897</v>
      </c>
      <c r="R155" s="123">
        <v>1.8095756000000001</v>
      </c>
      <c r="S155" s="123">
        <v>15.49702849</v>
      </c>
      <c r="T155" s="123">
        <v>98.687874879999995</v>
      </c>
      <c r="U155" s="123">
        <v>371.36894575999997</v>
      </c>
      <c r="V155" s="123">
        <v>247.56859743000001</v>
      </c>
      <c r="W155" s="123"/>
      <c r="X155" s="123"/>
      <c r="Y155" s="123"/>
      <c r="Z155" s="123"/>
      <c r="AA155" s="123"/>
      <c r="AB155" s="123"/>
    </row>
    <row r="156" spans="1:28" hidden="1" outlineLevel="1">
      <c r="A156" s="15">
        <v>44958</v>
      </c>
      <c r="B156" s="123">
        <v>7016.8706501500001</v>
      </c>
      <c r="C156" s="123">
        <v>6197.4399060899996</v>
      </c>
      <c r="D156" s="123">
        <v>6104.2036582199999</v>
      </c>
      <c r="E156" s="123">
        <v>4026.1596548399998</v>
      </c>
      <c r="F156" s="123">
        <v>1566.17217233</v>
      </c>
      <c r="G156" s="123">
        <v>511.87183105000003</v>
      </c>
      <c r="H156" s="123">
        <v>93.23624787</v>
      </c>
      <c r="I156" s="123">
        <v>0.70605640000000003</v>
      </c>
      <c r="J156" s="123">
        <v>18.73751764</v>
      </c>
      <c r="K156" s="123">
        <v>73.792673829999998</v>
      </c>
      <c r="L156" s="123">
        <v>452.38602367999999</v>
      </c>
      <c r="M156" s="123">
        <v>336.47728146999998</v>
      </c>
      <c r="N156" s="123">
        <v>0.29482497000000002</v>
      </c>
      <c r="O156" s="123">
        <v>25.075462529999999</v>
      </c>
      <c r="P156" s="123">
        <v>311.10699397000002</v>
      </c>
      <c r="Q156" s="123">
        <v>115.90874221</v>
      </c>
      <c r="R156" s="123">
        <v>1.8095756000000001</v>
      </c>
      <c r="S156" s="123">
        <v>15.59763931</v>
      </c>
      <c r="T156" s="123">
        <v>98.501527300000006</v>
      </c>
      <c r="U156" s="123">
        <v>367.04472038</v>
      </c>
      <c r="V156" s="123">
        <v>247.85267049999999</v>
      </c>
      <c r="W156" s="123"/>
      <c r="X156" s="123"/>
      <c r="Y156" s="123"/>
      <c r="Z156" s="123"/>
      <c r="AA156" s="123"/>
      <c r="AB156" s="123"/>
    </row>
    <row r="157" spans="1:28" hidden="1" outlineLevel="1">
      <c r="A157" s="15">
        <v>44986</v>
      </c>
      <c r="B157" s="123">
        <v>6987.9925380499999</v>
      </c>
      <c r="C157" s="123">
        <v>6194.6104842100003</v>
      </c>
      <c r="D157" s="123">
        <v>6102.5661151300001</v>
      </c>
      <c r="E157" s="123">
        <v>4058.0383410700001</v>
      </c>
      <c r="F157" s="123">
        <v>1535.9249509000001</v>
      </c>
      <c r="G157" s="123">
        <v>508.60282316000001</v>
      </c>
      <c r="H157" s="123">
        <v>92.044369079999996</v>
      </c>
      <c r="I157" s="123">
        <v>0.71649172000000005</v>
      </c>
      <c r="J157" s="123">
        <v>18.73924594</v>
      </c>
      <c r="K157" s="123">
        <v>72.588631419999999</v>
      </c>
      <c r="L157" s="123">
        <v>447.30163578000003</v>
      </c>
      <c r="M157" s="123">
        <v>330.39427082999998</v>
      </c>
      <c r="N157" s="123">
        <v>0.29132497000000002</v>
      </c>
      <c r="O157" s="123">
        <v>24.039300430000001</v>
      </c>
      <c r="P157" s="123">
        <v>306.06364543000001</v>
      </c>
      <c r="Q157" s="123">
        <v>116.90736495</v>
      </c>
      <c r="R157" s="123">
        <v>1.8095756000000001</v>
      </c>
      <c r="S157" s="123">
        <v>19.66239427</v>
      </c>
      <c r="T157" s="123">
        <v>95.435395080000006</v>
      </c>
      <c r="U157" s="123">
        <v>346.08041806</v>
      </c>
      <c r="V157" s="123">
        <v>241.93634046</v>
      </c>
      <c r="W157" s="123"/>
      <c r="X157" s="123"/>
      <c r="Y157" s="123"/>
      <c r="Z157" s="123"/>
      <c r="AA157" s="123"/>
      <c r="AB157" s="123"/>
    </row>
    <row r="158" spans="1:28" hidden="1" outlineLevel="1">
      <c r="A158" s="15">
        <v>45017</v>
      </c>
      <c r="B158" s="123">
        <v>6944.3661567400004</v>
      </c>
      <c r="C158" s="123">
        <v>6164.5645123699996</v>
      </c>
      <c r="D158" s="123">
        <v>6072.9074159399997</v>
      </c>
      <c r="E158" s="123">
        <v>4061.1139116499999</v>
      </c>
      <c r="F158" s="123">
        <v>1510.8715457200001</v>
      </c>
      <c r="G158" s="123">
        <v>500.92195857000002</v>
      </c>
      <c r="H158" s="123">
        <v>91.657096429999996</v>
      </c>
      <c r="I158" s="123">
        <v>0.82272409999999996</v>
      </c>
      <c r="J158" s="123">
        <v>18.27514669</v>
      </c>
      <c r="K158" s="123">
        <v>72.559225639999994</v>
      </c>
      <c r="L158" s="123">
        <v>439.33403069000002</v>
      </c>
      <c r="M158" s="123">
        <v>327.17381585999999</v>
      </c>
      <c r="N158" s="123">
        <v>0.28782497000000001</v>
      </c>
      <c r="O158" s="123">
        <v>23.371103510000001</v>
      </c>
      <c r="P158" s="123">
        <v>303.51488738</v>
      </c>
      <c r="Q158" s="123">
        <v>112.16021483</v>
      </c>
      <c r="R158" s="123">
        <v>1.8095756000000001</v>
      </c>
      <c r="S158" s="123">
        <v>15.64840459</v>
      </c>
      <c r="T158" s="123">
        <v>94.70223464</v>
      </c>
      <c r="U158" s="123">
        <v>340.46761368</v>
      </c>
      <c r="V158" s="123">
        <v>315.81815569999998</v>
      </c>
      <c r="W158" s="123"/>
      <c r="X158" s="123"/>
      <c r="Y158" s="123"/>
      <c r="Z158" s="123"/>
      <c r="AA158" s="123"/>
      <c r="AB158" s="123"/>
    </row>
    <row r="159" spans="1:28" hidden="1" outlineLevel="1">
      <c r="A159" s="15">
        <v>45047</v>
      </c>
      <c r="B159" s="123">
        <v>6956.4628113799999</v>
      </c>
      <c r="C159" s="123">
        <v>6189.6462142999999</v>
      </c>
      <c r="D159" s="123">
        <v>6098.0937095700001</v>
      </c>
      <c r="E159" s="123">
        <v>4110.7282107299998</v>
      </c>
      <c r="F159" s="123">
        <v>1491.1151894100001</v>
      </c>
      <c r="G159" s="123">
        <v>496.25030943000002</v>
      </c>
      <c r="H159" s="123">
        <v>91.552504729999995</v>
      </c>
      <c r="I159" s="123">
        <v>0.79914362000000005</v>
      </c>
      <c r="J159" s="123">
        <v>18.276212690000001</v>
      </c>
      <c r="K159" s="123">
        <v>72.477148420000006</v>
      </c>
      <c r="L159" s="123">
        <v>434.89276445000002</v>
      </c>
      <c r="M159" s="123">
        <v>322.86648903999998</v>
      </c>
      <c r="N159" s="123">
        <v>0.28432497000000001</v>
      </c>
      <c r="O159" s="123">
        <v>22.638722120000001</v>
      </c>
      <c r="P159" s="123">
        <v>299.94344195000002</v>
      </c>
      <c r="Q159" s="123">
        <v>112.02627541</v>
      </c>
      <c r="R159" s="123">
        <v>1.8095756000000001</v>
      </c>
      <c r="S159" s="123">
        <v>15.74776806</v>
      </c>
      <c r="T159" s="123">
        <v>94.468931749999996</v>
      </c>
      <c r="U159" s="123">
        <v>331.92383262999999</v>
      </c>
      <c r="V159" s="123">
        <v>337.00773626</v>
      </c>
      <c r="W159" s="123"/>
      <c r="X159" s="123"/>
      <c r="Y159" s="123"/>
      <c r="Z159" s="123"/>
      <c r="AA159" s="123"/>
      <c r="AB159" s="123"/>
    </row>
    <row r="160" spans="1:28" hidden="1" outlineLevel="1">
      <c r="A160" s="15">
        <v>45078</v>
      </c>
      <c r="B160" s="123">
        <v>6862.9440924700002</v>
      </c>
      <c r="C160" s="123">
        <v>6074.5695504799996</v>
      </c>
      <c r="D160" s="123">
        <v>5984.8826086099998</v>
      </c>
      <c r="E160" s="123">
        <v>4064.95673399</v>
      </c>
      <c r="F160" s="123">
        <v>1430.27504671</v>
      </c>
      <c r="G160" s="123">
        <v>489.65082790999998</v>
      </c>
      <c r="H160" s="123">
        <v>89.686941869999998</v>
      </c>
      <c r="I160" s="123">
        <v>0.74452688</v>
      </c>
      <c r="J160" s="123">
        <v>17.99208119</v>
      </c>
      <c r="K160" s="123">
        <v>70.950333799999996</v>
      </c>
      <c r="L160" s="123">
        <v>425.11786475999997</v>
      </c>
      <c r="M160" s="123">
        <v>314.223454</v>
      </c>
      <c r="N160" s="123">
        <v>0.66204996000000005</v>
      </c>
      <c r="O160" s="123">
        <v>22.08371489</v>
      </c>
      <c r="P160" s="123">
        <v>291.47768915</v>
      </c>
      <c r="Q160" s="123">
        <v>110.89441076</v>
      </c>
      <c r="R160" s="123">
        <v>1.8095756000000001</v>
      </c>
      <c r="S160" s="123">
        <v>15.849542850000001</v>
      </c>
      <c r="T160" s="123">
        <v>93.235292310000006</v>
      </c>
      <c r="U160" s="123">
        <v>363.25667722999998</v>
      </c>
      <c r="V160" s="123">
        <v>365.17116901000003</v>
      </c>
      <c r="W160" s="123"/>
      <c r="X160" s="123"/>
      <c r="Y160" s="123"/>
      <c r="Z160" s="123"/>
      <c r="AA160" s="123"/>
      <c r="AB160" s="123"/>
    </row>
    <row r="161" spans="1:28" hidden="1" outlineLevel="1">
      <c r="A161" s="15">
        <v>45108</v>
      </c>
      <c r="B161" s="123">
        <v>6858.6217130599998</v>
      </c>
      <c r="C161" s="123">
        <v>6076.1773862099999</v>
      </c>
      <c r="D161" s="123">
        <v>5988.4677137299996</v>
      </c>
      <c r="E161" s="123">
        <v>4095.3476789000001</v>
      </c>
      <c r="F161" s="123">
        <v>1405.7391261499999</v>
      </c>
      <c r="G161" s="123">
        <v>487.38090868</v>
      </c>
      <c r="H161" s="123">
        <v>87.709672479999995</v>
      </c>
      <c r="I161" s="123">
        <v>0.78143887999999995</v>
      </c>
      <c r="J161" s="123">
        <v>16.14710096</v>
      </c>
      <c r="K161" s="123">
        <v>70.781132639999996</v>
      </c>
      <c r="L161" s="123">
        <v>414.23319765999997</v>
      </c>
      <c r="M161" s="123">
        <v>304.89275813</v>
      </c>
      <c r="N161" s="123">
        <v>0.64778855000000002</v>
      </c>
      <c r="O161" s="123">
        <v>21.356979030000002</v>
      </c>
      <c r="P161" s="123">
        <v>282.88799054999998</v>
      </c>
      <c r="Q161" s="123">
        <v>109.34043953</v>
      </c>
      <c r="R161" s="123">
        <v>1.8095756000000001</v>
      </c>
      <c r="S161" s="123">
        <v>15.95513979</v>
      </c>
      <c r="T161" s="123">
        <v>91.575724140000005</v>
      </c>
      <c r="U161" s="123">
        <v>368.21112919000001</v>
      </c>
      <c r="V161" s="123">
        <v>361.62076614</v>
      </c>
      <c r="W161" s="123"/>
      <c r="X161" s="123"/>
      <c r="Y161" s="123"/>
      <c r="Z161" s="123"/>
      <c r="AA161" s="123"/>
      <c r="AB161" s="123"/>
    </row>
    <row r="162" spans="1:28" hidden="1" outlineLevel="1">
      <c r="A162" s="15">
        <v>45139</v>
      </c>
      <c r="B162" s="123">
        <v>6887.8714350999999</v>
      </c>
      <c r="C162" s="123">
        <v>6116.9366338099999</v>
      </c>
      <c r="D162" s="123">
        <v>6029.3108206400002</v>
      </c>
      <c r="E162" s="123">
        <v>4150.9648585599998</v>
      </c>
      <c r="F162" s="123">
        <v>1394.2499769200001</v>
      </c>
      <c r="G162" s="123">
        <v>484.09598516</v>
      </c>
      <c r="H162" s="123">
        <v>87.625813170000001</v>
      </c>
      <c r="I162" s="123">
        <v>0.78297627000000003</v>
      </c>
      <c r="J162" s="123">
        <v>16.070523380000001</v>
      </c>
      <c r="K162" s="123">
        <v>70.772313519999997</v>
      </c>
      <c r="L162" s="123">
        <v>406.82486246000002</v>
      </c>
      <c r="M162" s="123">
        <v>297.53840536000001</v>
      </c>
      <c r="N162" s="123">
        <v>0.64428854999999996</v>
      </c>
      <c r="O162" s="123">
        <v>20.727944619999999</v>
      </c>
      <c r="P162" s="123">
        <v>276.16617219</v>
      </c>
      <c r="Q162" s="123">
        <v>109.28645710000001</v>
      </c>
      <c r="R162" s="123">
        <v>1.8095756000000001</v>
      </c>
      <c r="S162" s="123">
        <v>16.06286982</v>
      </c>
      <c r="T162" s="123">
        <v>91.414011680000002</v>
      </c>
      <c r="U162" s="123">
        <v>364.10993882999998</v>
      </c>
      <c r="V162" s="123">
        <v>355.42456865999998</v>
      </c>
      <c r="W162" s="123"/>
      <c r="X162" s="123"/>
      <c r="Y162" s="123"/>
      <c r="Z162" s="123"/>
      <c r="AA162" s="123"/>
      <c r="AB162" s="123"/>
    </row>
    <row r="163" spans="1:28" hidden="1" outlineLevel="1">
      <c r="A163" s="15">
        <v>45170</v>
      </c>
      <c r="B163" s="123">
        <v>6649.5475878899997</v>
      </c>
      <c r="C163" s="123">
        <v>5877.6188127200003</v>
      </c>
      <c r="D163" s="123">
        <v>5790.0933564500001</v>
      </c>
      <c r="E163" s="123">
        <v>3951.6196119299998</v>
      </c>
      <c r="F163" s="123">
        <v>1265.6487379800001</v>
      </c>
      <c r="G163" s="123">
        <v>572.82500654</v>
      </c>
      <c r="H163" s="123">
        <v>87.525456270000006</v>
      </c>
      <c r="I163" s="123">
        <v>0.79432740000000002</v>
      </c>
      <c r="J163" s="123">
        <v>16.069820709999998</v>
      </c>
      <c r="K163" s="123">
        <v>70.661308160000004</v>
      </c>
      <c r="L163" s="123">
        <v>406.28769854000001</v>
      </c>
      <c r="M163" s="123">
        <v>297.36398723999997</v>
      </c>
      <c r="N163" s="123">
        <v>0.63002714000000004</v>
      </c>
      <c r="O163" s="123">
        <v>20.2416774</v>
      </c>
      <c r="P163" s="123">
        <v>276.49228269999998</v>
      </c>
      <c r="Q163" s="123">
        <v>108.92371129999999</v>
      </c>
      <c r="R163" s="123">
        <v>1.8095756000000001</v>
      </c>
      <c r="S163" s="123">
        <v>16.166946970000001</v>
      </c>
      <c r="T163" s="123">
        <v>90.947188729999993</v>
      </c>
      <c r="U163" s="123">
        <v>365.64107662999999</v>
      </c>
      <c r="V163" s="123">
        <v>357.96448349000002</v>
      </c>
      <c r="W163" s="123"/>
      <c r="X163" s="123"/>
      <c r="Y163" s="123"/>
      <c r="Z163" s="123"/>
      <c r="AA163" s="123"/>
      <c r="AB163" s="123"/>
    </row>
    <row r="164" spans="1:28" hidden="1" outlineLevel="1">
      <c r="A164" s="15">
        <v>45200</v>
      </c>
      <c r="B164" s="123">
        <v>6663.3557217999996</v>
      </c>
      <c r="C164" s="123">
        <v>5884.6753752100003</v>
      </c>
      <c r="D164" s="123">
        <v>5797.6528897799999</v>
      </c>
      <c r="E164" s="123">
        <v>3991.5660992899998</v>
      </c>
      <c r="F164" s="123">
        <v>1242.7843600799999</v>
      </c>
      <c r="G164" s="123">
        <v>563.30243041000006</v>
      </c>
      <c r="H164" s="123">
        <v>87.022485430000003</v>
      </c>
      <c r="I164" s="123">
        <v>0.78541755000000002</v>
      </c>
      <c r="J164" s="123">
        <v>15.981117980000001</v>
      </c>
      <c r="K164" s="123">
        <v>70.255949900000005</v>
      </c>
      <c r="L164" s="123">
        <v>407.11495574999998</v>
      </c>
      <c r="M164" s="123">
        <v>299.01976124999999</v>
      </c>
      <c r="N164" s="123">
        <v>0.61576573000000001</v>
      </c>
      <c r="O164" s="123">
        <v>19.689215539999999</v>
      </c>
      <c r="P164" s="123">
        <v>278.71477998</v>
      </c>
      <c r="Q164" s="123">
        <v>108.09519450000001</v>
      </c>
      <c r="R164" s="123">
        <v>1.7995451099999999</v>
      </c>
      <c r="S164" s="123">
        <v>16.18452525</v>
      </c>
      <c r="T164" s="123">
        <v>90.111124140000001</v>
      </c>
      <c r="U164" s="123">
        <v>371.56539084000002</v>
      </c>
      <c r="V164" s="123">
        <v>366.94596990000002</v>
      </c>
      <c r="W164" s="123"/>
      <c r="X164" s="123"/>
      <c r="Y164" s="123"/>
      <c r="Z164" s="123"/>
      <c r="AA164" s="123"/>
      <c r="AB164" s="123"/>
    </row>
    <row r="165" spans="1:28" hidden="1" outlineLevel="1">
      <c r="A165" s="15">
        <v>45231</v>
      </c>
      <c r="B165" s="123">
        <v>6687.3525094699999</v>
      </c>
      <c r="C165" s="123">
        <v>5875.5461634599997</v>
      </c>
      <c r="D165" s="123">
        <v>5788.4821237200003</v>
      </c>
      <c r="E165" s="123">
        <v>3986.5987494999999</v>
      </c>
      <c r="F165" s="123">
        <v>1242.1215095299999</v>
      </c>
      <c r="G165" s="123">
        <v>559.76186469000004</v>
      </c>
      <c r="H165" s="123">
        <v>87.064039739999998</v>
      </c>
      <c r="I165" s="123">
        <v>0.79843609000000004</v>
      </c>
      <c r="J165" s="123">
        <v>15.98572682</v>
      </c>
      <c r="K165" s="123">
        <v>70.279876830000006</v>
      </c>
      <c r="L165" s="123">
        <v>412.19407008000002</v>
      </c>
      <c r="M165" s="123">
        <v>304.02818424999998</v>
      </c>
      <c r="N165" s="123">
        <v>0.60150431999999998</v>
      </c>
      <c r="O165" s="123">
        <v>19.047387489999998</v>
      </c>
      <c r="P165" s="123">
        <v>284.37929243999997</v>
      </c>
      <c r="Q165" s="123">
        <v>108.16588582999999</v>
      </c>
      <c r="R165" s="123">
        <v>1.80000531</v>
      </c>
      <c r="S165" s="123">
        <v>16.292207609999998</v>
      </c>
      <c r="T165" s="123">
        <v>90.073672909999999</v>
      </c>
      <c r="U165" s="123">
        <v>399.61227593000001</v>
      </c>
      <c r="V165" s="123">
        <v>391.67560169000001</v>
      </c>
      <c r="W165" s="123"/>
      <c r="X165" s="123"/>
      <c r="Y165" s="123"/>
      <c r="Z165" s="123"/>
      <c r="AA165" s="123"/>
      <c r="AB165" s="123"/>
    </row>
    <row r="166" spans="1:28" hidden="1" outlineLevel="1">
      <c r="A166" s="15">
        <v>45261</v>
      </c>
      <c r="B166" s="123">
        <v>6252.2088813700002</v>
      </c>
      <c r="C166" s="123">
        <v>5425.0200373099997</v>
      </c>
      <c r="D166" s="123">
        <v>5334.4548035099997</v>
      </c>
      <c r="E166" s="123">
        <v>3739.2929792700002</v>
      </c>
      <c r="F166" s="123">
        <v>1090.2299308300001</v>
      </c>
      <c r="G166" s="123">
        <v>504.93189340999999</v>
      </c>
      <c r="H166" s="123">
        <v>90.565233800000001</v>
      </c>
      <c r="I166" s="123">
        <v>0.85367366</v>
      </c>
      <c r="J166" s="123">
        <v>16.354194719999999</v>
      </c>
      <c r="K166" s="123">
        <v>73.357365419999994</v>
      </c>
      <c r="L166" s="123">
        <v>421.73134055000003</v>
      </c>
      <c r="M166" s="123">
        <v>311.39276092</v>
      </c>
      <c r="N166" s="123">
        <v>0.59800432000000003</v>
      </c>
      <c r="O166" s="123">
        <v>18.55414326</v>
      </c>
      <c r="P166" s="123">
        <v>292.24061333999998</v>
      </c>
      <c r="Q166" s="123">
        <v>110.33857963</v>
      </c>
      <c r="R166" s="123">
        <v>1.8795366600000001</v>
      </c>
      <c r="S166" s="123">
        <v>17.12402432</v>
      </c>
      <c r="T166" s="123">
        <v>91.335018649999995</v>
      </c>
      <c r="U166" s="123">
        <v>405.45750350999998</v>
      </c>
      <c r="V166" s="123">
        <v>399.1213654</v>
      </c>
      <c r="W166" s="123"/>
      <c r="X166" s="123"/>
      <c r="Y166" s="123"/>
      <c r="Z166" s="123"/>
      <c r="AA166" s="123"/>
      <c r="AB166" s="123"/>
    </row>
    <row r="167" spans="1:28" hidden="1" outlineLevel="1">
      <c r="A167" s="15">
        <v>45292</v>
      </c>
      <c r="B167" s="123">
        <v>6231.7551546200002</v>
      </c>
      <c r="C167" s="123">
        <v>5409.8939232399998</v>
      </c>
      <c r="D167" s="123">
        <v>5319.5935674299999</v>
      </c>
      <c r="E167" s="123">
        <v>3927.5122277599999</v>
      </c>
      <c r="F167" s="123">
        <v>915.74827540000001</v>
      </c>
      <c r="G167" s="123">
        <v>476.33306427000002</v>
      </c>
      <c r="H167" s="123">
        <v>90.300355809999999</v>
      </c>
      <c r="I167" s="123">
        <v>0.87581690000000001</v>
      </c>
      <c r="J167" s="123">
        <v>16.303172700000001</v>
      </c>
      <c r="K167" s="123">
        <v>73.121366210000005</v>
      </c>
      <c r="L167" s="123">
        <v>417.07558884000002</v>
      </c>
      <c r="M167" s="123">
        <v>305.9549983</v>
      </c>
      <c r="N167" s="123">
        <v>0.58374291</v>
      </c>
      <c r="O167" s="123">
        <v>17.600115110000001</v>
      </c>
      <c r="P167" s="123">
        <v>287.77114028</v>
      </c>
      <c r="Q167" s="123">
        <v>111.12059053999999</v>
      </c>
      <c r="R167" s="123">
        <v>1.8742022300000001</v>
      </c>
      <c r="S167" s="123">
        <v>17.187021560000002</v>
      </c>
      <c r="T167" s="123">
        <v>92.059366749999995</v>
      </c>
      <c r="U167" s="123">
        <v>404.78564254000003</v>
      </c>
      <c r="V167" s="123">
        <v>391.51849835000002</v>
      </c>
      <c r="W167" s="123"/>
      <c r="X167" s="123"/>
      <c r="Y167" s="123"/>
      <c r="Z167" s="123"/>
      <c r="AA167" s="123"/>
      <c r="AB167" s="123"/>
    </row>
    <row r="168" spans="1:28" hidden="1" outlineLevel="1">
      <c r="A168" s="15">
        <v>45323</v>
      </c>
      <c r="B168" s="123">
        <v>6177.4973238800003</v>
      </c>
      <c r="C168" s="123">
        <v>5347.9024774299996</v>
      </c>
      <c r="D168" s="123">
        <v>5256.8247733799999</v>
      </c>
      <c r="E168" s="123">
        <v>3869.5482803899999</v>
      </c>
      <c r="F168" s="123">
        <v>912.16880135999997</v>
      </c>
      <c r="G168" s="123">
        <v>475.10769162999998</v>
      </c>
      <c r="H168" s="123">
        <v>91.077704049999994</v>
      </c>
      <c r="I168" s="123">
        <v>0.89737710000000004</v>
      </c>
      <c r="J168" s="123">
        <v>16.446497010000002</v>
      </c>
      <c r="K168" s="123">
        <v>73.733829940000007</v>
      </c>
      <c r="L168" s="123">
        <v>423.74234688000001</v>
      </c>
      <c r="M168" s="123">
        <v>311.67268230000002</v>
      </c>
      <c r="N168" s="123">
        <v>0.55872009</v>
      </c>
      <c r="O168" s="123">
        <v>17.08591303</v>
      </c>
      <c r="P168" s="123">
        <v>294.02804917999998</v>
      </c>
      <c r="Q168" s="123">
        <v>112.06966457999999</v>
      </c>
      <c r="R168" s="123">
        <v>1.8906854900000001</v>
      </c>
      <c r="S168" s="123">
        <v>17.443062529999999</v>
      </c>
      <c r="T168" s="123">
        <v>92.735916560000007</v>
      </c>
      <c r="U168" s="123">
        <v>405.85249957000002</v>
      </c>
      <c r="V168" s="123">
        <v>398.93445794000002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5">
        <v>45352</v>
      </c>
      <c r="B169" s="123">
        <v>6092.2371279999998</v>
      </c>
      <c r="C169" s="123">
        <v>5265.3749836300003</v>
      </c>
      <c r="D169" s="123">
        <v>5172.7488360099996</v>
      </c>
      <c r="E169" s="123">
        <v>3827.4754228000002</v>
      </c>
      <c r="F169" s="123">
        <v>874.23131309999997</v>
      </c>
      <c r="G169" s="123">
        <v>471.04210010999998</v>
      </c>
      <c r="H169" s="123">
        <v>92.626147619999998</v>
      </c>
      <c r="I169" s="123">
        <v>0.81551284999999996</v>
      </c>
      <c r="J169" s="123">
        <v>16.88283414</v>
      </c>
      <c r="K169" s="123">
        <v>74.927800629999993</v>
      </c>
      <c r="L169" s="123">
        <v>422.45108126000002</v>
      </c>
      <c r="M169" s="123">
        <v>311.91937983999998</v>
      </c>
      <c r="N169" s="123">
        <v>0.55522009000000005</v>
      </c>
      <c r="O169" s="123">
        <v>16.83874557</v>
      </c>
      <c r="P169" s="123">
        <v>294.52541417999998</v>
      </c>
      <c r="Q169" s="123">
        <v>110.53170142</v>
      </c>
      <c r="R169" s="123">
        <v>1.94084784</v>
      </c>
      <c r="S169" s="123">
        <v>18.030802420000001</v>
      </c>
      <c r="T169" s="123">
        <v>90.56005116</v>
      </c>
      <c r="U169" s="123">
        <v>404.41106310999999</v>
      </c>
      <c r="V169" s="123">
        <v>394.00250163999999</v>
      </c>
      <c r="W169" s="123"/>
      <c r="X169" s="123"/>
      <c r="Y169" s="123"/>
      <c r="Z169" s="123"/>
      <c r="AA169" s="123"/>
      <c r="AB169" s="123"/>
    </row>
    <row r="170" spans="1:28" hidden="1" outlineLevel="1">
      <c r="A170" s="15">
        <v>45383</v>
      </c>
      <c r="B170" s="123">
        <v>6033.8357632500001</v>
      </c>
      <c r="C170" s="123">
        <v>5193.1527448300003</v>
      </c>
      <c r="D170" s="123">
        <v>5099.7556413599996</v>
      </c>
      <c r="E170" s="123">
        <v>3842.57372665</v>
      </c>
      <c r="F170" s="123">
        <v>839.80856328000004</v>
      </c>
      <c r="G170" s="123">
        <v>417.37335143000001</v>
      </c>
      <c r="H170" s="123">
        <v>93.397103470000005</v>
      </c>
      <c r="I170" s="123">
        <v>0.94696086999999995</v>
      </c>
      <c r="J170" s="123">
        <v>17.010019119999999</v>
      </c>
      <c r="K170" s="123">
        <v>75.440123479999997</v>
      </c>
      <c r="L170" s="123">
        <v>428.57875299</v>
      </c>
      <c r="M170" s="123">
        <v>316.75271223999999</v>
      </c>
      <c r="N170" s="123">
        <v>0.53019727000000005</v>
      </c>
      <c r="O170" s="123">
        <v>16.428254949999999</v>
      </c>
      <c r="P170" s="123">
        <v>299.79426002000002</v>
      </c>
      <c r="Q170" s="123">
        <v>111.82604075</v>
      </c>
      <c r="R170" s="123">
        <v>1.96298716</v>
      </c>
      <c r="S170" s="123">
        <v>18.358436210000001</v>
      </c>
      <c r="T170" s="123">
        <v>91.504617379999999</v>
      </c>
      <c r="U170" s="123">
        <v>412.10426543</v>
      </c>
      <c r="V170" s="123">
        <v>358.84510110000002</v>
      </c>
      <c r="W170" s="123"/>
      <c r="X170" s="123"/>
      <c r="Y170" s="123"/>
      <c r="Z170" s="123"/>
      <c r="AA170" s="123"/>
      <c r="AB170" s="123"/>
    </row>
    <row r="171" spans="1:28" hidden="1" outlineLevel="1">
      <c r="A171" s="15">
        <v>45413</v>
      </c>
      <c r="B171" s="123">
        <v>6057.0011361999996</v>
      </c>
      <c r="C171" s="123">
        <v>5202.7395582700001</v>
      </c>
      <c r="D171" s="123">
        <v>5108.0440838499999</v>
      </c>
      <c r="E171" s="123">
        <v>3857.87771036</v>
      </c>
      <c r="F171" s="123">
        <v>840.12466374999997</v>
      </c>
      <c r="G171" s="123">
        <v>410.04170973999999</v>
      </c>
      <c r="H171" s="123">
        <v>94.695474419999996</v>
      </c>
      <c r="I171" s="123">
        <v>0.87251144000000003</v>
      </c>
      <c r="J171" s="123">
        <v>17.364914540000001</v>
      </c>
      <c r="K171" s="123">
        <v>76.458048439999999</v>
      </c>
      <c r="L171" s="123">
        <v>437.6595901</v>
      </c>
      <c r="M171" s="123">
        <v>323.84308378999998</v>
      </c>
      <c r="N171" s="123">
        <v>0.51593586000000002</v>
      </c>
      <c r="O171" s="123">
        <v>14.70974034</v>
      </c>
      <c r="P171" s="123">
        <v>308.61740759000003</v>
      </c>
      <c r="Q171" s="123">
        <v>113.81650630999999</v>
      </c>
      <c r="R171" s="123">
        <v>2.0041235500000001</v>
      </c>
      <c r="S171" s="123">
        <v>18.872108229999998</v>
      </c>
      <c r="T171" s="123">
        <v>92.940274529999996</v>
      </c>
      <c r="U171" s="123">
        <v>416.60198782999998</v>
      </c>
      <c r="V171" s="123">
        <v>362.65436220999999</v>
      </c>
      <c r="W171" s="123"/>
      <c r="X171" s="123"/>
      <c r="Y171" s="123"/>
      <c r="Z171" s="123"/>
      <c r="AA171" s="123"/>
      <c r="AB171" s="123"/>
    </row>
    <row r="172" spans="1:28" hidden="1" outlineLevel="1">
      <c r="A172" s="15">
        <v>45444</v>
      </c>
      <c r="B172" s="123">
        <v>5991.0638998000004</v>
      </c>
      <c r="C172" s="123">
        <v>5121.47487026</v>
      </c>
      <c r="D172" s="123">
        <v>5027.4871700100002</v>
      </c>
      <c r="E172" s="123">
        <v>3754.37641209</v>
      </c>
      <c r="F172" s="123">
        <v>869.16655286000002</v>
      </c>
      <c r="G172" s="123">
        <v>403.94420506</v>
      </c>
      <c r="H172" s="123">
        <v>93.987700250000003</v>
      </c>
      <c r="I172" s="123">
        <v>0.89592072</v>
      </c>
      <c r="J172" s="123">
        <v>17.38238102</v>
      </c>
      <c r="K172" s="123">
        <v>75.70939851</v>
      </c>
      <c r="L172" s="123">
        <v>442.14224634999999</v>
      </c>
      <c r="M172" s="123">
        <v>328.22152108</v>
      </c>
      <c r="N172" s="123">
        <v>0.50167444999999999</v>
      </c>
      <c r="O172" s="123">
        <v>13.983696719999999</v>
      </c>
      <c r="P172" s="123">
        <v>313.73614990999999</v>
      </c>
      <c r="Q172" s="123">
        <v>113.92072527000001</v>
      </c>
      <c r="R172" s="123">
        <v>2.0059693200000002</v>
      </c>
      <c r="S172" s="123">
        <v>19.014092990000002</v>
      </c>
      <c r="T172" s="123">
        <v>92.900662960000005</v>
      </c>
      <c r="U172" s="123">
        <v>427.44678319000002</v>
      </c>
      <c r="V172" s="123">
        <v>412.98744063999999</v>
      </c>
      <c r="W172" s="123"/>
      <c r="X172" s="123"/>
      <c r="Y172" s="123"/>
      <c r="Z172" s="123"/>
      <c r="AA172" s="123"/>
      <c r="AB172" s="123"/>
    </row>
    <row r="173" spans="1:28" hidden="1" outlineLevel="1">
      <c r="A173" s="15">
        <v>45474</v>
      </c>
      <c r="B173" s="123">
        <v>6053.5095841900002</v>
      </c>
      <c r="C173" s="123">
        <v>5174.0550338100002</v>
      </c>
      <c r="D173" s="123">
        <v>5078.9566847100004</v>
      </c>
      <c r="E173" s="123">
        <v>3859.5800485200002</v>
      </c>
      <c r="F173" s="123">
        <v>834.20288987000004</v>
      </c>
      <c r="G173" s="123">
        <v>385.17374632000002</v>
      </c>
      <c r="H173" s="123">
        <v>95.098349099999993</v>
      </c>
      <c r="I173" s="123">
        <v>0.92824631000000002</v>
      </c>
      <c r="J173" s="123">
        <v>17.592605259999999</v>
      </c>
      <c r="K173" s="123">
        <v>76.577497530000002</v>
      </c>
      <c r="L173" s="123">
        <v>455.19373401000001</v>
      </c>
      <c r="M173" s="123">
        <v>339.75558755999998</v>
      </c>
      <c r="N173" s="123">
        <v>1.17110056</v>
      </c>
      <c r="O173" s="123">
        <v>13.742582369999999</v>
      </c>
      <c r="P173" s="123">
        <v>324.84190462999999</v>
      </c>
      <c r="Q173" s="123">
        <v>115.43814645</v>
      </c>
      <c r="R173" s="123">
        <v>2.03030081</v>
      </c>
      <c r="S173" s="123">
        <v>19.375376599999999</v>
      </c>
      <c r="T173" s="123">
        <v>94.032469039999995</v>
      </c>
      <c r="U173" s="123">
        <v>424.26081636999999</v>
      </c>
      <c r="V173" s="123">
        <v>422.31181615000003</v>
      </c>
      <c r="W173" s="123"/>
      <c r="X173" s="123"/>
      <c r="Y173" s="123"/>
      <c r="Z173" s="123"/>
      <c r="AA173" s="123"/>
      <c r="AB173" s="123"/>
    </row>
    <row r="174" spans="1:28" hidden="1" outlineLevel="1">
      <c r="A174" s="15">
        <v>45505</v>
      </c>
      <c r="B174" s="123">
        <v>5615.4867684700002</v>
      </c>
      <c r="C174" s="123">
        <v>4734.7805028800003</v>
      </c>
      <c r="D174" s="123">
        <v>4639.3172100900001</v>
      </c>
      <c r="E174" s="123">
        <v>3409.1699700200002</v>
      </c>
      <c r="F174" s="123">
        <v>866.42342764</v>
      </c>
      <c r="G174" s="123">
        <v>363.72381243000001</v>
      </c>
      <c r="H174" s="123">
        <v>95.463292789999997</v>
      </c>
      <c r="I174" s="123">
        <v>1.3244685599999999</v>
      </c>
      <c r="J174" s="123">
        <v>17.652825010000001</v>
      </c>
      <c r="K174" s="123">
        <v>76.485999219999997</v>
      </c>
      <c r="L174" s="123">
        <v>459.44498942000001</v>
      </c>
      <c r="M174" s="123">
        <v>343.23880794000002</v>
      </c>
      <c r="N174" s="123">
        <v>1.1568391499999999</v>
      </c>
      <c r="O174" s="123">
        <v>13.394061600000001</v>
      </c>
      <c r="P174" s="123">
        <v>328.68790718999998</v>
      </c>
      <c r="Q174" s="123">
        <v>116.20618148</v>
      </c>
      <c r="R174" s="123">
        <v>2.0382677899999999</v>
      </c>
      <c r="S174" s="123">
        <v>19.582481189999999</v>
      </c>
      <c r="T174" s="123">
        <v>94.585432499999996</v>
      </c>
      <c r="U174" s="123">
        <v>421.26127616999997</v>
      </c>
      <c r="V174" s="123">
        <v>422.03374215999997</v>
      </c>
      <c r="W174" s="123"/>
      <c r="X174" s="123"/>
      <c r="Y174" s="123"/>
      <c r="Z174" s="123"/>
      <c r="AA174" s="123"/>
      <c r="AB174" s="123"/>
    </row>
    <row r="175" spans="1:28" hidden="1" outlineLevel="1">
      <c r="A175" s="15">
        <v>45536</v>
      </c>
      <c r="B175" s="123">
        <v>5520.63256783</v>
      </c>
      <c r="C175" s="123">
        <v>4631.8671628900001</v>
      </c>
      <c r="D175" s="123">
        <v>4536.5508902900001</v>
      </c>
      <c r="E175" s="123">
        <v>3306.9856840299999</v>
      </c>
      <c r="F175" s="123">
        <v>866.96959020999998</v>
      </c>
      <c r="G175" s="123">
        <v>362.59561604999999</v>
      </c>
      <c r="H175" s="123">
        <v>95.316272600000005</v>
      </c>
      <c r="I175" s="123">
        <v>1.2680417900000001</v>
      </c>
      <c r="J175" s="123">
        <v>17.640586750000001</v>
      </c>
      <c r="K175" s="123">
        <v>76.407644059999996</v>
      </c>
      <c r="L175" s="123">
        <v>460.97446172999997</v>
      </c>
      <c r="M175" s="123">
        <v>346.8297427</v>
      </c>
      <c r="N175" s="123">
        <v>1.1425777399999999</v>
      </c>
      <c r="O175" s="123">
        <v>13.15826363</v>
      </c>
      <c r="P175" s="123">
        <v>332.52890133</v>
      </c>
      <c r="Q175" s="123">
        <v>114.14471903</v>
      </c>
      <c r="R175" s="123">
        <v>2.0370950099999998</v>
      </c>
      <c r="S175" s="123">
        <v>19.697795970000001</v>
      </c>
      <c r="T175" s="123">
        <v>92.409828050000002</v>
      </c>
      <c r="U175" s="123">
        <v>427.79094321000002</v>
      </c>
      <c r="V175" s="123">
        <v>429.92223796000002</v>
      </c>
      <c r="W175" s="123"/>
      <c r="X175" s="123"/>
      <c r="Y175" s="123"/>
      <c r="Z175" s="123"/>
      <c r="AA175" s="123"/>
      <c r="AB175" s="123"/>
    </row>
    <row r="176" spans="1:28" hidden="1" outlineLevel="1">
      <c r="A176" s="15">
        <v>45566</v>
      </c>
      <c r="B176" s="123">
        <v>5477.8737424399997</v>
      </c>
      <c r="C176" s="123">
        <v>4590.5785281999997</v>
      </c>
      <c r="D176" s="123">
        <v>4496.8397810099996</v>
      </c>
      <c r="E176" s="123">
        <v>3274.4913793699998</v>
      </c>
      <c r="F176" s="123">
        <v>868.88444354000001</v>
      </c>
      <c r="G176" s="123">
        <v>353.46395810000001</v>
      </c>
      <c r="H176" s="123">
        <v>93.738747189999998</v>
      </c>
      <c r="I176" s="123">
        <v>0.95550829999999998</v>
      </c>
      <c r="J176" s="123">
        <v>17.687635369999999</v>
      </c>
      <c r="K176" s="123">
        <v>75.095603519999997</v>
      </c>
      <c r="L176" s="123">
        <v>463.77097215999999</v>
      </c>
      <c r="M176" s="123">
        <v>350.12539938999998</v>
      </c>
      <c r="N176" s="123">
        <v>1.33128107</v>
      </c>
      <c r="O176" s="123">
        <v>12.855951920000001</v>
      </c>
      <c r="P176" s="123">
        <v>335.9381664</v>
      </c>
      <c r="Q176" s="123">
        <v>113.64557277</v>
      </c>
      <c r="R176" s="123">
        <v>2.04266696</v>
      </c>
      <c r="S176" s="123">
        <v>19.460630380000001</v>
      </c>
      <c r="T176" s="123">
        <v>92.142275429999998</v>
      </c>
      <c r="U176" s="123">
        <v>423.52424208000002</v>
      </c>
      <c r="V176" s="123">
        <v>424.95005507000002</v>
      </c>
      <c r="W176" s="123"/>
      <c r="X176" s="123"/>
      <c r="Y176" s="123"/>
      <c r="Z176" s="123"/>
      <c r="AA176" s="123"/>
      <c r="AB176" s="123"/>
    </row>
    <row r="177" spans="1:28">
      <c r="A177" s="15">
        <v>45597</v>
      </c>
      <c r="B177" s="123">
        <v>5430.9656432800002</v>
      </c>
      <c r="C177" s="123">
        <v>4564.8802304000001</v>
      </c>
      <c r="D177" s="123">
        <v>4470.3749088200002</v>
      </c>
      <c r="E177" s="123">
        <v>3242.9727217200002</v>
      </c>
      <c r="F177" s="123">
        <v>883.23807237999995</v>
      </c>
      <c r="G177" s="123">
        <v>344.16411471999999</v>
      </c>
      <c r="H177" s="123">
        <v>94.50532158</v>
      </c>
      <c r="I177" s="123">
        <v>1.0269384399999999</v>
      </c>
      <c r="J177" s="123">
        <v>17.830308689999999</v>
      </c>
      <c r="K177" s="123">
        <v>75.648074449999996</v>
      </c>
      <c r="L177" s="123">
        <v>469.10594083000001</v>
      </c>
      <c r="M177" s="123">
        <v>354.49187974</v>
      </c>
      <c r="N177" s="123">
        <v>1.2816236999999999</v>
      </c>
      <c r="O177" s="123">
        <v>11.982600639999999</v>
      </c>
      <c r="P177" s="123">
        <v>341.2276554</v>
      </c>
      <c r="Q177" s="123">
        <v>114.61406109000001</v>
      </c>
      <c r="R177" s="123">
        <v>2.0583337199999998</v>
      </c>
      <c r="S177" s="123">
        <v>19.746255340000001</v>
      </c>
      <c r="T177" s="123">
        <v>92.809472029999995</v>
      </c>
      <c r="U177" s="123">
        <v>396.97947205000003</v>
      </c>
      <c r="V177" s="123">
        <v>444.53124853999998</v>
      </c>
      <c r="W177" s="123"/>
      <c r="X177" s="123"/>
      <c r="Y177" s="123"/>
      <c r="Z177" s="123"/>
      <c r="AA177" s="123"/>
      <c r="AB177" s="123"/>
    </row>
    <row r="178" spans="1:28">
      <c r="A178" s="15">
        <v>45627</v>
      </c>
      <c r="B178" s="123">
        <v>5333.3025121299997</v>
      </c>
      <c r="C178" s="123">
        <v>4487.5492729400003</v>
      </c>
      <c r="D178" s="123">
        <v>4391.7564409699999</v>
      </c>
      <c r="E178" s="123">
        <v>3190.3962373499999</v>
      </c>
      <c r="F178" s="123">
        <v>875.93468081000003</v>
      </c>
      <c r="G178" s="123">
        <v>325.42552281000002</v>
      </c>
      <c r="H178" s="123">
        <v>95.792831969999995</v>
      </c>
      <c r="I178" s="123">
        <v>1.3324580800000001</v>
      </c>
      <c r="J178" s="123">
        <v>18.019907419999999</v>
      </c>
      <c r="K178" s="123">
        <v>76.440466470000004</v>
      </c>
      <c r="L178" s="123">
        <v>460.03894084000001</v>
      </c>
      <c r="M178" s="123">
        <v>353.52367913</v>
      </c>
      <c r="N178" s="123">
        <v>1.68596754</v>
      </c>
      <c r="O178" s="123">
        <v>11.11665172</v>
      </c>
      <c r="P178" s="123">
        <v>340.72105986999998</v>
      </c>
      <c r="Q178" s="123">
        <v>106.51526171</v>
      </c>
      <c r="R178" s="123">
        <v>2.08027512</v>
      </c>
      <c r="S178" s="123">
        <v>20.095800610000001</v>
      </c>
      <c r="T178" s="123">
        <v>84.339185979999996</v>
      </c>
      <c r="U178" s="123">
        <v>385.71429834999998</v>
      </c>
      <c r="V178" s="123">
        <v>432.05669698999998</v>
      </c>
      <c r="W178" s="123"/>
      <c r="X178" s="123"/>
      <c r="Y178" s="123"/>
      <c r="Z178" s="123"/>
      <c r="AA178" s="123"/>
      <c r="AB178" s="123"/>
    </row>
    <row r="179" spans="1:28">
      <c r="A179" s="15">
        <v>45658</v>
      </c>
      <c r="B179" s="123">
        <v>5343.4350841900005</v>
      </c>
      <c r="C179" s="123">
        <v>4511.7787721499999</v>
      </c>
      <c r="D179" s="123">
        <v>4416.4707671699998</v>
      </c>
      <c r="E179" s="123">
        <v>3272.2010219899998</v>
      </c>
      <c r="F179" s="123">
        <v>822.41572760999998</v>
      </c>
      <c r="G179" s="123">
        <v>321.85401757</v>
      </c>
      <c r="H179" s="123">
        <v>95.308004980000007</v>
      </c>
      <c r="I179" s="123">
        <v>1.3415147599999999</v>
      </c>
      <c r="J179" s="123">
        <v>17.92796701</v>
      </c>
      <c r="K179" s="123">
        <v>76.038523209999994</v>
      </c>
      <c r="L179" s="123">
        <v>462.02563844000002</v>
      </c>
      <c r="M179" s="123">
        <v>355.93335249</v>
      </c>
      <c r="N179" s="123">
        <v>1.6658464799999999</v>
      </c>
      <c r="O179" s="123">
        <v>10.93919204</v>
      </c>
      <c r="P179" s="123">
        <v>343.32831397000001</v>
      </c>
      <c r="Q179" s="123">
        <v>106.09228595</v>
      </c>
      <c r="R179" s="123">
        <v>2.0696458600000001</v>
      </c>
      <c r="S179" s="123">
        <v>20.131463830000001</v>
      </c>
      <c r="T179" s="123">
        <v>83.891176259999995</v>
      </c>
      <c r="U179" s="123">
        <v>369.63067360000002</v>
      </c>
      <c r="V179" s="123">
        <v>420.66215447000002</v>
      </c>
      <c r="W179" s="123"/>
      <c r="X179" s="123"/>
      <c r="Y179" s="123"/>
      <c r="Z179" s="123"/>
      <c r="AA179" s="123"/>
      <c r="AB179" s="123"/>
    </row>
    <row r="180" spans="1:28">
      <c r="A180" s="15">
        <v>45689</v>
      </c>
      <c r="B180" s="123">
        <v>5355.4467317099998</v>
      </c>
      <c r="C180" s="123">
        <v>4499.6448740200003</v>
      </c>
      <c r="D180" s="123">
        <v>4405.0442727199998</v>
      </c>
      <c r="E180" s="123">
        <v>3267.1379252500001</v>
      </c>
      <c r="F180" s="123">
        <v>817.85043915000006</v>
      </c>
      <c r="G180" s="123">
        <v>320.05590832000001</v>
      </c>
      <c r="H180" s="123">
        <v>94.600601299999994</v>
      </c>
      <c r="I180" s="123">
        <v>1.34846485</v>
      </c>
      <c r="J180" s="123">
        <v>17.795170150000001</v>
      </c>
      <c r="K180" s="123">
        <v>75.456966300000005</v>
      </c>
      <c r="L180" s="123">
        <v>465.93397911</v>
      </c>
      <c r="M180" s="123">
        <v>360.46890889000002</v>
      </c>
      <c r="N180" s="123">
        <v>1.15939649</v>
      </c>
      <c r="O180" s="123">
        <v>10.52649592</v>
      </c>
      <c r="P180" s="123">
        <v>348.78301648000001</v>
      </c>
      <c r="Q180" s="123">
        <v>105.46507022</v>
      </c>
      <c r="R180" s="123">
        <v>2.0542957899999998</v>
      </c>
      <c r="S180" s="123">
        <v>20.10618294</v>
      </c>
      <c r="T180" s="123">
        <v>83.304591490000007</v>
      </c>
      <c r="U180" s="123">
        <v>389.86787858000002</v>
      </c>
      <c r="V180" s="123">
        <v>440.43777026999999</v>
      </c>
      <c r="W180" s="123"/>
      <c r="X180" s="123"/>
      <c r="Y180" s="123"/>
      <c r="Z180" s="123"/>
      <c r="AA180" s="123"/>
      <c r="AB180" s="123"/>
    </row>
    <row r="181" spans="1:28">
      <c r="A181" s="15">
        <v>45717</v>
      </c>
      <c r="B181" s="123">
        <v>5370.7983903300001</v>
      </c>
      <c r="C181" s="123">
        <v>4514.9258740699997</v>
      </c>
      <c r="D181" s="123">
        <v>4423.0274435499996</v>
      </c>
      <c r="E181" s="123">
        <v>3238.2035932499998</v>
      </c>
      <c r="F181" s="123">
        <v>867.91699402999996</v>
      </c>
      <c r="G181" s="123">
        <v>316.90685626999999</v>
      </c>
      <c r="H181" s="123">
        <v>91.898430520000005</v>
      </c>
      <c r="I181" s="123">
        <v>1.3515612699999999</v>
      </c>
      <c r="J181" s="123">
        <v>17.78055097</v>
      </c>
      <c r="K181" s="123">
        <v>72.766318279999993</v>
      </c>
      <c r="L181" s="123">
        <v>465.34932438999999</v>
      </c>
      <c r="M181" s="123">
        <v>365.18696741000002</v>
      </c>
      <c r="N181" s="123">
        <v>1.1313141900000001</v>
      </c>
      <c r="O181" s="123">
        <v>10.33028062</v>
      </c>
      <c r="P181" s="123">
        <v>353.72537260000001</v>
      </c>
      <c r="Q181" s="123">
        <v>100.16235698</v>
      </c>
      <c r="R181" s="123">
        <v>2.052549</v>
      </c>
      <c r="S181" s="123">
        <v>20.22220767</v>
      </c>
      <c r="T181" s="123">
        <v>77.887600309999996</v>
      </c>
      <c r="U181" s="123">
        <v>390.52319187000001</v>
      </c>
      <c r="V181" s="123">
        <v>438.49232362999999</v>
      </c>
      <c r="W181" s="123"/>
      <c r="X181" s="123"/>
      <c r="Y181" s="123"/>
      <c r="Z181" s="123"/>
      <c r="AA181" s="123"/>
      <c r="AB181" s="123"/>
    </row>
    <row r="182" spans="1:28">
      <c r="A182" s="15">
        <v>45748</v>
      </c>
      <c r="B182" s="123">
        <v>5407.4803042399999</v>
      </c>
      <c r="C182" s="123">
        <v>4531.1690171800001</v>
      </c>
      <c r="D182" s="123">
        <v>4438.9958728800002</v>
      </c>
      <c r="E182" s="123">
        <v>3415.2508203500001</v>
      </c>
      <c r="F182" s="123">
        <v>718.54826453999999</v>
      </c>
      <c r="G182" s="123">
        <v>305.19678799000002</v>
      </c>
      <c r="H182" s="123">
        <v>92.173144300000004</v>
      </c>
      <c r="I182" s="123">
        <v>1.4339977100000001</v>
      </c>
      <c r="J182" s="123">
        <v>17.8137215</v>
      </c>
      <c r="K182" s="123">
        <v>72.925425090000005</v>
      </c>
      <c r="L182" s="123">
        <v>468.45255163000002</v>
      </c>
      <c r="M182" s="123">
        <v>367.83368187000002</v>
      </c>
      <c r="N182" s="123">
        <v>1.14062766</v>
      </c>
      <c r="O182" s="123">
        <v>10.07168708</v>
      </c>
      <c r="P182" s="123">
        <v>356.62136713000001</v>
      </c>
      <c r="Q182" s="123">
        <v>100.61886976</v>
      </c>
      <c r="R182" s="123">
        <v>2.0568046600000001</v>
      </c>
      <c r="S182" s="123">
        <v>20.392155989999999</v>
      </c>
      <c r="T182" s="123">
        <v>78.169909110000006</v>
      </c>
      <c r="U182" s="123">
        <v>407.85873543000002</v>
      </c>
      <c r="V182" s="123">
        <v>444.05749882999999</v>
      </c>
      <c r="W182" s="123"/>
      <c r="X182" s="123"/>
      <c r="Y182" s="123"/>
      <c r="Z182" s="123"/>
      <c r="AA182" s="123"/>
      <c r="AB182" s="123"/>
    </row>
    <row r="183" spans="1:28">
      <c r="A183" s="15">
        <v>45778</v>
      </c>
      <c r="B183" s="123">
        <v>5488.8851929000002</v>
      </c>
      <c r="C183" s="123">
        <v>4608.5882824700002</v>
      </c>
      <c r="D183" s="123">
        <v>4516.5684237599999</v>
      </c>
      <c r="E183" s="123">
        <v>3467.6743229099998</v>
      </c>
      <c r="F183" s="123">
        <v>745.17044855999995</v>
      </c>
      <c r="G183" s="123">
        <v>303.72365229000002</v>
      </c>
      <c r="H183" s="123">
        <v>92.019858709999994</v>
      </c>
      <c r="I183" s="123">
        <v>1.3927605700000001</v>
      </c>
      <c r="J183" s="123">
        <v>17.789629739999999</v>
      </c>
      <c r="K183" s="123">
        <v>72.837468400000006</v>
      </c>
      <c r="L183" s="123">
        <v>467.75062185000002</v>
      </c>
      <c r="M183" s="123">
        <v>370.11013487000002</v>
      </c>
      <c r="N183" s="123">
        <v>1.17958991</v>
      </c>
      <c r="O183" s="123">
        <v>9.0782143299999998</v>
      </c>
      <c r="P183" s="123">
        <v>359.85233062999998</v>
      </c>
      <c r="Q183" s="123">
        <v>97.640486980000006</v>
      </c>
      <c r="R183" s="123">
        <v>0.83362276000000002</v>
      </c>
      <c r="S183" s="123">
        <v>20.50750296</v>
      </c>
      <c r="T183" s="123">
        <v>76.299361259999998</v>
      </c>
      <c r="U183" s="123">
        <v>412.54628858000001</v>
      </c>
      <c r="V183" s="123">
        <v>443.84541359000002</v>
      </c>
      <c r="W183" s="123"/>
      <c r="X183" s="123"/>
      <c r="Y183" s="123"/>
      <c r="Z183" s="123"/>
      <c r="AA183" s="123"/>
      <c r="AB183" s="123"/>
    </row>
    <row r="184" spans="1:28">
      <c r="A184" s="15">
        <v>45809</v>
      </c>
      <c r="B184" s="123">
        <v>5487.5511766</v>
      </c>
      <c r="C184" s="123">
        <v>4594.5646385500004</v>
      </c>
      <c r="D184" s="123">
        <v>4502.2474984600003</v>
      </c>
      <c r="E184" s="123">
        <v>3451.8957525599999</v>
      </c>
      <c r="F184" s="123">
        <v>747.44345576000001</v>
      </c>
      <c r="G184" s="123">
        <v>302.90829014000002</v>
      </c>
      <c r="H184" s="123">
        <v>92.317140089999995</v>
      </c>
      <c r="I184" s="123">
        <v>1.4446602399999999</v>
      </c>
      <c r="J184" s="123">
        <v>17.83393899</v>
      </c>
      <c r="K184" s="123">
        <v>73.038540859999998</v>
      </c>
      <c r="L184" s="123">
        <v>477.10089597000001</v>
      </c>
      <c r="M184" s="123">
        <v>380.43412601</v>
      </c>
      <c r="N184" s="123">
        <v>0.35211708000000003</v>
      </c>
      <c r="O184" s="123">
        <v>8.1608234199999998</v>
      </c>
      <c r="P184" s="123">
        <v>371.92118550999999</v>
      </c>
      <c r="Q184" s="123">
        <v>96.666769959999996</v>
      </c>
      <c r="R184" s="123">
        <v>0.83587902000000003</v>
      </c>
      <c r="S184" s="123">
        <v>20.674307949999999</v>
      </c>
      <c r="T184" s="123">
        <v>75.156582990000004</v>
      </c>
      <c r="U184" s="123">
        <v>415.88564208000003</v>
      </c>
      <c r="V184" s="123">
        <v>441.86005441999998</v>
      </c>
      <c r="W184" s="123"/>
      <c r="X184" s="123"/>
      <c r="Y184" s="123"/>
      <c r="Z184" s="123"/>
      <c r="AA184" s="123"/>
      <c r="AB184" s="123"/>
    </row>
    <row r="185" spans="1:28">
      <c r="A185" s="15">
        <v>45839</v>
      </c>
      <c r="B185" s="123">
        <v>5585.6153418399999</v>
      </c>
      <c r="C185" s="123">
        <v>4668.3431388600002</v>
      </c>
      <c r="D185" s="123">
        <v>4575.6187695099998</v>
      </c>
      <c r="E185" s="123">
        <v>3506.1213133800002</v>
      </c>
      <c r="F185" s="123">
        <v>771.89569242000005</v>
      </c>
      <c r="G185" s="123">
        <v>297.60176371</v>
      </c>
      <c r="H185" s="123">
        <v>92.724369350000003</v>
      </c>
      <c r="I185" s="123">
        <v>1.6432285</v>
      </c>
      <c r="J185" s="123">
        <v>17.84185682</v>
      </c>
      <c r="K185" s="123">
        <v>73.239284029999993</v>
      </c>
      <c r="L185" s="123">
        <v>486.12859517999999</v>
      </c>
      <c r="M185" s="123">
        <v>389.35132700999998</v>
      </c>
      <c r="N185" s="123">
        <v>0.28998510999999999</v>
      </c>
      <c r="O185" s="123">
        <v>8.0077817400000004</v>
      </c>
      <c r="P185" s="123">
        <v>381.05356016000002</v>
      </c>
      <c r="Q185" s="123">
        <v>96.777268169999999</v>
      </c>
      <c r="R185" s="123">
        <v>0.83839423000000002</v>
      </c>
      <c r="S185" s="123">
        <v>20.870387189999999</v>
      </c>
      <c r="T185" s="123">
        <v>75.068486750000005</v>
      </c>
      <c r="U185" s="123">
        <v>431.14360779999998</v>
      </c>
      <c r="V185" s="123">
        <v>466.93048153000001</v>
      </c>
      <c r="W185" s="123"/>
      <c r="X185" s="123"/>
      <c r="Y185" s="123"/>
      <c r="Z185" s="123"/>
      <c r="AA185" s="123"/>
      <c r="AB185" s="123"/>
    </row>
    <row r="186" spans="1:28">
      <c r="A186" s="15">
        <v>45870</v>
      </c>
      <c r="B186" s="123">
        <v>5685.8819413600004</v>
      </c>
      <c r="C186" s="123">
        <v>4745.7100348499998</v>
      </c>
      <c r="D186" s="123">
        <v>4664.3531812800002</v>
      </c>
      <c r="E186" s="123">
        <v>3589.1461011800002</v>
      </c>
      <c r="F186" s="123">
        <v>777.95509748999996</v>
      </c>
      <c r="G186" s="123">
        <v>297.25198261000003</v>
      </c>
      <c r="H186" s="123">
        <v>81.356853569999998</v>
      </c>
      <c r="I186" s="123">
        <v>1.5419747800000001</v>
      </c>
      <c r="J186" s="123">
        <v>17.318116589999999</v>
      </c>
      <c r="K186" s="123">
        <v>62.496762199999999</v>
      </c>
      <c r="L186" s="123">
        <v>492.77004842000002</v>
      </c>
      <c r="M186" s="123">
        <v>402.22574223999999</v>
      </c>
      <c r="N186" s="123">
        <v>0.32553008999999999</v>
      </c>
      <c r="O186" s="123">
        <v>7.8472266099999999</v>
      </c>
      <c r="P186" s="123">
        <v>394.05298554000001</v>
      </c>
      <c r="Q186" s="123">
        <v>90.544306180000007</v>
      </c>
      <c r="R186" s="123">
        <v>0.82823703999999998</v>
      </c>
      <c r="S186" s="123">
        <v>20.749787990000002</v>
      </c>
      <c r="T186" s="123">
        <v>68.96628115</v>
      </c>
      <c r="U186" s="123">
        <v>447.40185809000002</v>
      </c>
      <c r="V186" s="123">
        <v>478.99565229000001</v>
      </c>
      <c r="W186" s="123"/>
      <c r="X186" s="123"/>
      <c r="Y186" s="123"/>
      <c r="Z186" s="123"/>
      <c r="AA186" s="123"/>
      <c r="AB186" s="123"/>
    </row>
    <row r="187" spans="1:28">
      <c r="A187" s="15">
        <v>45901</v>
      </c>
      <c r="B187" s="123">
        <v>5666.79317412</v>
      </c>
      <c r="C187" s="123">
        <v>4706.9004087399999</v>
      </c>
      <c r="D187" s="123">
        <v>4625.4253375600001</v>
      </c>
      <c r="E187" s="123">
        <v>3543.8634761200001</v>
      </c>
      <c r="F187" s="123">
        <v>786.82034669999996</v>
      </c>
      <c r="G187" s="123">
        <v>294.74151474000001</v>
      </c>
      <c r="H187" s="123">
        <v>81.47507118</v>
      </c>
      <c r="I187" s="123">
        <v>1.5807712599999999</v>
      </c>
      <c r="J187" s="123">
        <v>17.326244060000001</v>
      </c>
      <c r="K187" s="123">
        <v>62.568055860000001</v>
      </c>
      <c r="L187" s="123">
        <v>503.33678777</v>
      </c>
      <c r="M187" s="123">
        <v>414.11088468999998</v>
      </c>
      <c r="N187" s="123">
        <v>0.44713212000000002</v>
      </c>
      <c r="O187" s="123">
        <v>7.7089185200000001</v>
      </c>
      <c r="P187" s="123">
        <v>405.95483404999999</v>
      </c>
      <c r="Q187" s="123">
        <v>89.225903079999995</v>
      </c>
      <c r="R187" s="123">
        <v>0.82938926000000002</v>
      </c>
      <c r="S187" s="123">
        <v>20.90681382</v>
      </c>
      <c r="T187" s="123">
        <v>67.489699999999999</v>
      </c>
      <c r="U187" s="123">
        <v>456.55597761000001</v>
      </c>
      <c r="V187" s="123">
        <v>489.50317230000002</v>
      </c>
      <c r="W187" s="123"/>
      <c r="X187" s="123"/>
      <c r="Y187" s="123"/>
      <c r="Z187" s="123"/>
      <c r="AA187" s="123"/>
      <c r="AB187" s="123"/>
    </row>
    <row r="188" spans="1:28">
      <c r="A188" s="15">
        <v>45931</v>
      </c>
      <c r="B188" s="123">
        <v>5677.4942769899999</v>
      </c>
      <c r="C188" s="123">
        <v>4717.73728046</v>
      </c>
      <c r="D188" s="123">
        <v>4636.0597459399996</v>
      </c>
      <c r="E188" s="123">
        <v>3550.5929232399999</v>
      </c>
      <c r="F188" s="123">
        <v>800.42594315999997</v>
      </c>
      <c r="G188" s="123">
        <v>285.04087953999999</v>
      </c>
      <c r="H188" s="123">
        <v>81.677534519999995</v>
      </c>
      <c r="I188" s="123">
        <v>1.4910537500000001</v>
      </c>
      <c r="J188" s="123">
        <v>17.594325349999998</v>
      </c>
      <c r="K188" s="123">
        <v>62.592155419999997</v>
      </c>
      <c r="L188" s="123">
        <v>506.35044744999999</v>
      </c>
      <c r="M188" s="123">
        <v>416.97721357</v>
      </c>
      <c r="N188" s="123">
        <v>0.42998948999999997</v>
      </c>
      <c r="O188" s="123">
        <v>7.8538989600000004</v>
      </c>
      <c r="P188" s="123">
        <v>408.69332512</v>
      </c>
      <c r="Q188" s="123">
        <v>89.373233880000001</v>
      </c>
      <c r="R188" s="123">
        <v>0.84248721999999998</v>
      </c>
      <c r="S188" s="123">
        <v>21.364892439999998</v>
      </c>
      <c r="T188" s="123">
        <v>67.16585422</v>
      </c>
      <c r="U188" s="123">
        <v>453.40654907999999</v>
      </c>
      <c r="V188" s="123">
        <v>490.45922579</v>
      </c>
      <c r="W188" s="123"/>
      <c r="X188" s="123"/>
      <c r="Y188" s="123"/>
      <c r="Z188" s="123"/>
      <c r="AA188" s="123"/>
      <c r="AB188" s="123"/>
    </row>
    <row r="189" spans="1:28">
      <c r="A189" s="15">
        <v>45962</v>
      </c>
      <c r="B189" s="123">
        <v>5704.7851108699997</v>
      </c>
      <c r="C189" s="123">
        <v>4738.3043728499997</v>
      </c>
      <c r="D189" s="123">
        <v>4658.4098056399998</v>
      </c>
      <c r="E189" s="123">
        <v>3591.8670089500001</v>
      </c>
      <c r="F189" s="123">
        <v>807.43047784999999</v>
      </c>
      <c r="G189" s="123">
        <v>259.11231884</v>
      </c>
      <c r="H189" s="123">
        <v>79.894567210000005</v>
      </c>
      <c r="I189" s="123">
        <v>1.5664427599999999</v>
      </c>
      <c r="J189" s="123">
        <v>17.667299759999999</v>
      </c>
      <c r="K189" s="123">
        <v>60.660824689999998</v>
      </c>
      <c r="L189" s="123">
        <v>511.83071611000003</v>
      </c>
      <c r="M189" s="123">
        <v>422.36114184000002</v>
      </c>
      <c r="N189" s="123">
        <v>0.23323706</v>
      </c>
      <c r="O189" s="123">
        <v>7.7506614999999996</v>
      </c>
      <c r="P189" s="123">
        <v>414.37724328000002</v>
      </c>
      <c r="Q189" s="123">
        <v>89.469574269999995</v>
      </c>
      <c r="R189" s="123">
        <v>0.84695759000000004</v>
      </c>
      <c r="S189" s="123">
        <v>21.60913197</v>
      </c>
      <c r="T189" s="123">
        <v>67.01348471</v>
      </c>
      <c r="U189" s="123">
        <v>454.65002191000002</v>
      </c>
      <c r="V189" s="123">
        <v>473.00377893000001</v>
      </c>
      <c r="W189" s="123"/>
      <c r="X189" s="123"/>
      <c r="Y189" s="123"/>
      <c r="Z189" s="123"/>
      <c r="AA189" s="123"/>
      <c r="AB189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88671875" style="41" customWidth="1"/>
    <col min="2" max="2" width="9.6640625" style="40" customWidth="1"/>
    <col min="3" max="3" width="9.88671875" style="40" customWidth="1"/>
    <col min="4" max="4" width="10.33203125" style="40" customWidth="1"/>
    <col min="5" max="5" width="8.33203125" style="40" customWidth="1"/>
    <col min="6" max="6" width="9.88671875" style="40" customWidth="1"/>
    <col min="7" max="7" width="12" style="40" customWidth="1"/>
    <col min="8" max="8" width="12.33203125" style="40" customWidth="1"/>
    <col min="9" max="9" width="8.88671875" style="40" customWidth="1"/>
    <col min="10" max="10" width="11.33203125" style="40" customWidth="1"/>
    <col min="11" max="11" width="11.44140625" style="40" customWidth="1"/>
    <col min="12" max="12" width="9.5546875" style="40" customWidth="1"/>
    <col min="13" max="13" width="10.88671875" style="40" customWidth="1"/>
    <col min="14" max="14" width="13.5546875" style="40" customWidth="1"/>
    <col min="15" max="15" width="10.33203125" style="40" customWidth="1"/>
    <col min="16" max="16" width="8.109375" style="40" customWidth="1"/>
    <col min="17" max="16384" width="9.109375" style="40"/>
  </cols>
  <sheetData>
    <row r="1" spans="1:22">
      <c r="A1" s="27" t="s">
        <v>131</v>
      </c>
      <c r="B1" s="17"/>
    </row>
    <row r="2" spans="1:22" ht="5.25" customHeight="1"/>
    <row r="3" spans="1:22">
      <c r="A3" s="115" t="s">
        <v>57</v>
      </c>
    </row>
    <row r="4" spans="1:22" ht="12.75" customHeight="1">
      <c r="A4" s="215" t="s">
        <v>130</v>
      </c>
      <c r="B4" s="227"/>
      <c r="C4" s="227"/>
      <c r="D4" s="227"/>
    </row>
    <row r="5" spans="1:22" ht="12.75" customHeight="1">
      <c r="A5" s="42" t="s">
        <v>229</v>
      </c>
    </row>
    <row r="6" spans="1:22" ht="12.75" customHeight="1">
      <c r="A6" s="190" t="s">
        <v>0</v>
      </c>
      <c r="B6" s="192" t="s">
        <v>200</v>
      </c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3" t="s">
        <v>65</v>
      </c>
      <c r="P6" s="193" t="s">
        <v>67</v>
      </c>
    </row>
    <row r="7" spans="1:22" s="43" customFormat="1">
      <c r="A7" s="191"/>
      <c r="B7" s="188" t="s">
        <v>1</v>
      </c>
      <c r="C7" s="196" t="s">
        <v>2</v>
      </c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4"/>
      <c r="P7" s="195"/>
    </row>
    <row r="8" spans="1:22" s="44" customFormat="1" ht="23.25" customHeight="1">
      <c r="A8" s="191"/>
      <c r="B8" s="188"/>
      <c r="C8" s="188" t="s">
        <v>22</v>
      </c>
      <c r="D8" s="189"/>
      <c r="E8" s="189"/>
      <c r="F8" s="188" t="s">
        <v>23</v>
      </c>
      <c r="G8" s="189"/>
      <c r="H8" s="189"/>
      <c r="I8" s="188" t="s">
        <v>24</v>
      </c>
      <c r="J8" s="189"/>
      <c r="K8" s="189"/>
      <c r="L8" s="188" t="s">
        <v>25</v>
      </c>
      <c r="M8" s="189"/>
      <c r="N8" s="189"/>
      <c r="O8" s="194"/>
      <c r="P8" s="195"/>
    </row>
    <row r="9" spans="1:22" s="44" customFormat="1" ht="77.25" customHeight="1">
      <c r="A9" s="191"/>
      <c r="B9" s="188"/>
      <c r="C9" s="168" t="s">
        <v>13</v>
      </c>
      <c r="D9" s="168" t="s">
        <v>26</v>
      </c>
      <c r="E9" s="168" t="s">
        <v>27</v>
      </c>
      <c r="F9" s="168" t="s">
        <v>13</v>
      </c>
      <c r="G9" s="168" t="s">
        <v>28</v>
      </c>
      <c r="H9" s="168" t="s">
        <v>29</v>
      </c>
      <c r="I9" s="168" t="s">
        <v>13</v>
      </c>
      <c r="J9" s="168" t="s">
        <v>30</v>
      </c>
      <c r="K9" s="168" t="s">
        <v>187</v>
      </c>
      <c r="L9" s="168" t="s">
        <v>13</v>
      </c>
      <c r="M9" s="168" t="s">
        <v>66</v>
      </c>
      <c r="N9" s="168" t="s">
        <v>31</v>
      </c>
      <c r="O9" s="194"/>
      <c r="P9" s="195"/>
    </row>
    <row r="10" spans="1:22" s="44" customFormat="1" ht="12" customHeight="1" collapsed="1">
      <c r="A10" s="38">
        <v>1</v>
      </c>
      <c r="B10" s="39">
        <v>2</v>
      </c>
      <c r="C10" s="38">
        <v>3</v>
      </c>
      <c r="D10" s="39">
        <v>4</v>
      </c>
      <c r="E10" s="38">
        <v>5</v>
      </c>
      <c r="F10" s="39">
        <v>6</v>
      </c>
      <c r="G10" s="38">
        <v>7</v>
      </c>
      <c r="H10" s="39">
        <v>8</v>
      </c>
      <c r="I10" s="38">
        <v>9</v>
      </c>
      <c r="J10" s="39">
        <v>10</v>
      </c>
      <c r="K10" s="38">
        <v>11</v>
      </c>
      <c r="L10" s="39">
        <v>12</v>
      </c>
      <c r="M10" s="38">
        <v>13</v>
      </c>
      <c r="N10" s="39">
        <v>14</v>
      </c>
      <c r="O10" s="38">
        <v>15</v>
      </c>
      <c r="P10" s="39">
        <v>16</v>
      </c>
    </row>
    <row r="11" spans="1:22" s="46" customFormat="1" hidden="1" outlineLevel="1">
      <c r="A11" s="15">
        <v>40544</v>
      </c>
      <c r="B11" s="124">
        <v>13019.671399909999</v>
      </c>
      <c r="C11" s="45">
        <v>294.29477177000001</v>
      </c>
      <c r="D11" s="124">
        <v>205.12089197</v>
      </c>
      <c r="E11" s="124">
        <v>89.173879800000009</v>
      </c>
      <c r="F11" s="124">
        <v>19.121578400000001</v>
      </c>
      <c r="G11" s="124">
        <v>18.853966270000001</v>
      </c>
      <c r="H11" s="124">
        <v>0.26761213</v>
      </c>
      <c r="I11" s="124">
        <v>3611.5671598899999</v>
      </c>
      <c r="J11" s="124">
        <v>405.7601234</v>
      </c>
      <c r="K11" s="124">
        <v>3205.80703649</v>
      </c>
      <c r="L11" s="124">
        <v>9094.6878898499999</v>
      </c>
      <c r="M11" s="124">
        <v>9031.3090097000004</v>
      </c>
      <c r="N11" s="124">
        <v>63.378880150000001</v>
      </c>
      <c r="O11" s="124">
        <v>16.724608189999998</v>
      </c>
      <c r="P11" s="124">
        <v>20.792524119999999</v>
      </c>
      <c r="Q11" s="125"/>
      <c r="R11" s="125"/>
      <c r="S11" s="125"/>
      <c r="T11" s="125"/>
      <c r="U11" s="125"/>
      <c r="V11" s="125"/>
    </row>
    <row r="12" spans="1:22" s="46" customFormat="1" hidden="1" outlineLevel="1">
      <c r="A12" s="15">
        <v>40575</v>
      </c>
      <c r="B12" s="124">
        <v>12635.148494429999</v>
      </c>
      <c r="C12" s="45">
        <v>304.01222984000003</v>
      </c>
      <c r="D12" s="124">
        <v>203.26324036</v>
      </c>
      <c r="E12" s="124">
        <v>100.74898948000001</v>
      </c>
      <c r="F12" s="124">
        <v>26.386371150000002</v>
      </c>
      <c r="G12" s="124">
        <v>26.095980089999998</v>
      </c>
      <c r="H12" s="124">
        <v>0.29039105999999998</v>
      </c>
      <c r="I12" s="124">
        <v>3042.7197499600002</v>
      </c>
      <c r="J12" s="124">
        <v>322.48969670999998</v>
      </c>
      <c r="K12" s="124">
        <v>2720.2300532499999</v>
      </c>
      <c r="L12" s="124">
        <v>9262.0301434799985</v>
      </c>
      <c r="M12" s="124">
        <v>9193.749943599998</v>
      </c>
      <c r="N12" s="124">
        <v>68.280199880000012</v>
      </c>
      <c r="O12" s="124">
        <v>34.102366670000002</v>
      </c>
      <c r="P12" s="124">
        <v>19.910030519999999</v>
      </c>
      <c r="Q12" s="125"/>
      <c r="R12" s="125"/>
      <c r="S12" s="125"/>
      <c r="T12" s="125"/>
      <c r="U12" s="125"/>
      <c r="V12" s="125"/>
    </row>
    <row r="13" spans="1:22" s="46" customFormat="1" hidden="1" outlineLevel="1">
      <c r="A13" s="15">
        <v>40603</v>
      </c>
      <c r="B13" s="124">
        <v>12557.64553476</v>
      </c>
      <c r="C13" s="45">
        <v>257.76029659000005</v>
      </c>
      <c r="D13" s="124">
        <v>205.44763251000001</v>
      </c>
      <c r="E13" s="124">
        <v>52.312664079999998</v>
      </c>
      <c r="F13" s="124">
        <v>23.56677389</v>
      </c>
      <c r="G13" s="124">
        <v>22.27471267</v>
      </c>
      <c r="H13" s="124">
        <v>1.2920612200000001</v>
      </c>
      <c r="I13" s="124">
        <v>2899.2705700900001</v>
      </c>
      <c r="J13" s="124">
        <v>322.08373852</v>
      </c>
      <c r="K13" s="124">
        <v>2577.1868315699999</v>
      </c>
      <c r="L13" s="124">
        <v>9377.0478941900001</v>
      </c>
      <c r="M13" s="124">
        <v>9313.8263482099992</v>
      </c>
      <c r="N13" s="124">
        <v>63.221545980000002</v>
      </c>
      <c r="O13" s="124">
        <v>132.96374768000001</v>
      </c>
      <c r="P13" s="124">
        <v>20.41276178</v>
      </c>
      <c r="Q13" s="125"/>
      <c r="R13" s="125"/>
      <c r="S13" s="125"/>
      <c r="T13" s="125"/>
      <c r="U13" s="125"/>
      <c r="V13" s="125"/>
    </row>
    <row r="14" spans="1:22" s="46" customFormat="1" hidden="1" outlineLevel="1">
      <c r="A14" s="15">
        <v>40634</v>
      </c>
      <c r="B14" s="124">
        <v>12657.631860199999</v>
      </c>
      <c r="C14" s="45">
        <v>267.38156013999998</v>
      </c>
      <c r="D14" s="124">
        <v>196.95045954</v>
      </c>
      <c r="E14" s="124">
        <v>70.431100599999994</v>
      </c>
      <c r="F14" s="124">
        <v>22.713717000000003</v>
      </c>
      <c r="G14" s="124">
        <v>22.207590510000003</v>
      </c>
      <c r="H14" s="124">
        <v>0.50612648999999998</v>
      </c>
      <c r="I14" s="124">
        <v>2942.64099373</v>
      </c>
      <c r="J14" s="124">
        <v>301.92918591</v>
      </c>
      <c r="K14" s="124">
        <v>2640.7118078200001</v>
      </c>
      <c r="L14" s="124">
        <v>9424.895589329999</v>
      </c>
      <c r="M14" s="124">
        <v>9358.8421795100003</v>
      </c>
      <c r="N14" s="124">
        <v>66.053409819999999</v>
      </c>
      <c r="O14" s="124">
        <v>349.79239884999998</v>
      </c>
      <c r="P14" s="124">
        <v>22.440441</v>
      </c>
      <c r="Q14" s="125"/>
      <c r="R14" s="125"/>
      <c r="S14" s="125"/>
      <c r="T14" s="125"/>
      <c r="U14" s="125"/>
      <c r="V14" s="125"/>
    </row>
    <row r="15" spans="1:22" s="46" customFormat="1" hidden="1" outlineLevel="1">
      <c r="A15" s="15">
        <v>40664</v>
      </c>
      <c r="B15" s="124">
        <v>12953.555347449999</v>
      </c>
      <c r="C15" s="45">
        <v>271.21158710000003</v>
      </c>
      <c r="D15" s="124">
        <v>194.64553676</v>
      </c>
      <c r="E15" s="124">
        <v>76.566050340000004</v>
      </c>
      <c r="F15" s="124">
        <v>36.553989080000001</v>
      </c>
      <c r="G15" s="124">
        <v>25.036262270000002</v>
      </c>
      <c r="H15" s="124">
        <v>11.517726809999999</v>
      </c>
      <c r="I15" s="124">
        <v>3162.72537134</v>
      </c>
      <c r="J15" s="124">
        <v>288.40450710000005</v>
      </c>
      <c r="K15" s="124">
        <v>2874.32086424</v>
      </c>
      <c r="L15" s="124">
        <v>9483.0643999300009</v>
      </c>
      <c r="M15" s="124">
        <v>9414.5373665799998</v>
      </c>
      <c r="N15" s="124">
        <v>68.527033349999996</v>
      </c>
      <c r="O15" s="124">
        <v>344.67285862</v>
      </c>
      <c r="P15" s="124">
        <v>58.96305649</v>
      </c>
      <c r="Q15" s="125"/>
      <c r="R15" s="125"/>
      <c r="S15" s="125"/>
      <c r="T15" s="125"/>
      <c r="U15" s="125"/>
      <c r="V15" s="125"/>
    </row>
    <row r="16" spans="1:22" s="46" customFormat="1" hidden="1" outlineLevel="1">
      <c r="A16" s="15">
        <v>40695</v>
      </c>
      <c r="B16" s="124">
        <v>13053.832899409999</v>
      </c>
      <c r="C16" s="45">
        <v>352.61683624</v>
      </c>
      <c r="D16" s="124">
        <v>220.08061986000001</v>
      </c>
      <c r="E16" s="124">
        <v>132.53621637999998</v>
      </c>
      <c r="F16" s="124">
        <v>40.518986229999996</v>
      </c>
      <c r="G16" s="124">
        <v>25.114966809999999</v>
      </c>
      <c r="H16" s="124">
        <v>15.404019419999999</v>
      </c>
      <c r="I16" s="124">
        <v>3017.5867530300002</v>
      </c>
      <c r="J16" s="124">
        <v>396.83101196000001</v>
      </c>
      <c r="K16" s="124">
        <v>2620.7557410700001</v>
      </c>
      <c r="L16" s="124">
        <v>9643.1103239100012</v>
      </c>
      <c r="M16" s="124">
        <v>9576.7324771799995</v>
      </c>
      <c r="N16" s="124">
        <v>66.377846730000002</v>
      </c>
      <c r="O16" s="124">
        <v>268.71814460000002</v>
      </c>
      <c r="P16" s="124">
        <v>65.038793029999994</v>
      </c>
      <c r="Q16" s="125"/>
      <c r="R16" s="125"/>
      <c r="S16" s="125"/>
      <c r="T16" s="125"/>
      <c r="U16" s="125"/>
      <c r="V16" s="125"/>
    </row>
    <row r="17" spans="1:22" s="46" customFormat="1" hidden="1" outlineLevel="1">
      <c r="A17" s="15">
        <v>40725</v>
      </c>
      <c r="B17" s="124">
        <v>13001.195262519999</v>
      </c>
      <c r="C17" s="45">
        <v>351.13296951000001</v>
      </c>
      <c r="D17" s="124">
        <v>277.21543144000003</v>
      </c>
      <c r="E17" s="124">
        <v>73.917538069999978</v>
      </c>
      <c r="F17" s="124">
        <v>38.508886959999998</v>
      </c>
      <c r="G17" s="124">
        <v>23.09272223</v>
      </c>
      <c r="H17" s="124">
        <v>15.416164730000002</v>
      </c>
      <c r="I17" s="124">
        <v>2911.6632632000001</v>
      </c>
      <c r="J17" s="124">
        <v>366.46754934000001</v>
      </c>
      <c r="K17" s="124">
        <v>2545.1957138600001</v>
      </c>
      <c r="L17" s="124">
        <v>9699.8901428499994</v>
      </c>
      <c r="M17" s="124">
        <v>9635.4557737299983</v>
      </c>
      <c r="N17" s="124">
        <v>64.434369119999999</v>
      </c>
      <c r="O17" s="124">
        <v>191.49045509000001</v>
      </c>
      <c r="P17" s="124">
        <v>25.388002710000002</v>
      </c>
      <c r="Q17" s="125"/>
      <c r="R17" s="125"/>
      <c r="S17" s="125"/>
      <c r="T17" s="125"/>
      <c r="U17" s="125"/>
      <c r="V17" s="125"/>
    </row>
    <row r="18" spans="1:22" s="46" customFormat="1" hidden="1" outlineLevel="1">
      <c r="A18" s="15">
        <v>40756</v>
      </c>
      <c r="B18" s="124">
        <v>12731.855558519999</v>
      </c>
      <c r="C18" s="45">
        <v>330.40973767999998</v>
      </c>
      <c r="D18" s="124">
        <v>269.92563799000004</v>
      </c>
      <c r="E18" s="124">
        <v>60.484099690000001</v>
      </c>
      <c r="F18" s="124">
        <v>30.202882689999999</v>
      </c>
      <c r="G18" s="124">
        <v>24.875874680000003</v>
      </c>
      <c r="H18" s="124">
        <v>5.3270080100000001</v>
      </c>
      <c r="I18" s="124">
        <v>2979.42596073</v>
      </c>
      <c r="J18" s="124">
        <v>350.24800277999998</v>
      </c>
      <c r="K18" s="124">
        <v>2629.1779579499998</v>
      </c>
      <c r="L18" s="124">
        <v>9391.8169774199996</v>
      </c>
      <c r="M18" s="124">
        <v>9325.1281749999998</v>
      </c>
      <c r="N18" s="124">
        <v>66.688802420000002</v>
      </c>
      <c r="O18" s="124">
        <v>214.05987844000001</v>
      </c>
      <c r="P18" s="124">
        <v>20.495720949999999</v>
      </c>
      <c r="Q18" s="125"/>
      <c r="R18" s="125"/>
      <c r="S18" s="125"/>
      <c r="T18" s="125"/>
      <c r="U18" s="125"/>
      <c r="V18" s="125"/>
    </row>
    <row r="19" spans="1:22" s="46" customFormat="1" hidden="1" outlineLevel="1">
      <c r="A19" s="15">
        <v>40787</v>
      </c>
      <c r="B19" s="124">
        <v>12481.357140919999</v>
      </c>
      <c r="C19" s="45">
        <v>283.18165531</v>
      </c>
      <c r="D19" s="124">
        <v>253.97705092999996</v>
      </c>
      <c r="E19" s="124">
        <v>29.204604379999996</v>
      </c>
      <c r="F19" s="124">
        <v>60.336701380000001</v>
      </c>
      <c r="G19" s="124">
        <v>25.93986168</v>
      </c>
      <c r="H19" s="124">
        <v>34.396839700000001</v>
      </c>
      <c r="I19" s="124">
        <v>2837.0947341899996</v>
      </c>
      <c r="J19" s="124">
        <v>346.92918013000002</v>
      </c>
      <c r="K19" s="124">
        <v>2490.1655540599995</v>
      </c>
      <c r="L19" s="124">
        <v>9300.7440500400007</v>
      </c>
      <c r="M19" s="124">
        <v>9236.71888167</v>
      </c>
      <c r="N19" s="124">
        <v>64.025168369999989</v>
      </c>
      <c r="O19" s="124">
        <v>304.40393824</v>
      </c>
      <c r="P19" s="124">
        <v>19.365627269999997</v>
      </c>
      <c r="Q19" s="125"/>
      <c r="R19" s="125"/>
      <c r="S19" s="125"/>
      <c r="T19" s="125"/>
      <c r="U19" s="125"/>
      <c r="V19" s="125"/>
    </row>
    <row r="20" spans="1:22" s="46" customFormat="1" hidden="1" outlineLevel="1">
      <c r="A20" s="15">
        <v>40817</v>
      </c>
      <c r="B20" s="124">
        <v>13072.42765455</v>
      </c>
      <c r="C20" s="45">
        <v>294.94795424</v>
      </c>
      <c r="D20" s="124">
        <v>237.43366657000001</v>
      </c>
      <c r="E20" s="124">
        <v>57.514287669999995</v>
      </c>
      <c r="F20" s="124">
        <v>67.112231460000004</v>
      </c>
      <c r="G20" s="124">
        <v>27.660991460000002</v>
      </c>
      <c r="H20" s="124">
        <v>39.451239999999999</v>
      </c>
      <c r="I20" s="124">
        <v>3326.7748342399996</v>
      </c>
      <c r="J20" s="124">
        <v>298.21436184000004</v>
      </c>
      <c r="K20" s="124">
        <v>3028.5604724</v>
      </c>
      <c r="L20" s="124">
        <v>9383.5926346100005</v>
      </c>
      <c r="M20" s="124">
        <v>9319.9968374500004</v>
      </c>
      <c r="N20" s="124">
        <v>63.595797160000004</v>
      </c>
      <c r="O20" s="124">
        <v>345.01444548000001</v>
      </c>
      <c r="P20" s="124">
        <v>19.181145099999998</v>
      </c>
      <c r="Q20" s="125"/>
      <c r="R20" s="125"/>
      <c r="S20" s="125"/>
      <c r="T20" s="125"/>
      <c r="U20" s="125"/>
      <c r="V20" s="125"/>
    </row>
    <row r="21" spans="1:22" s="46" customFormat="1" hidden="1" outlineLevel="1">
      <c r="A21" s="15">
        <v>40848</v>
      </c>
      <c r="B21" s="124">
        <v>13078.3854388</v>
      </c>
      <c r="C21" s="45">
        <v>295.93398761000003</v>
      </c>
      <c r="D21" s="124">
        <v>233.21941055000002</v>
      </c>
      <c r="E21" s="124">
        <v>62.714577059999996</v>
      </c>
      <c r="F21" s="124">
        <v>88.568063059999986</v>
      </c>
      <c r="G21" s="124">
        <v>36.357384039999999</v>
      </c>
      <c r="H21" s="124">
        <v>52.210679020000008</v>
      </c>
      <c r="I21" s="124">
        <v>3282.9469397799999</v>
      </c>
      <c r="J21" s="124">
        <v>324.41511952000002</v>
      </c>
      <c r="K21" s="124">
        <v>2958.5318202600001</v>
      </c>
      <c r="L21" s="124">
        <v>9410.9364483499994</v>
      </c>
      <c r="M21" s="124">
        <v>9342.7307039799998</v>
      </c>
      <c r="N21" s="124">
        <v>68.205744370000005</v>
      </c>
      <c r="O21" s="124">
        <v>304.83022254000002</v>
      </c>
      <c r="P21" s="124">
        <v>19.024087680000001</v>
      </c>
      <c r="Q21" s="125"/>
      <c r="R21" s="125"/>
      <c r="S21" s="125"/>
      <c r="T21" s="125"/>
      <c r="U21" s="125"/>
      <c r="V21" s="125"/>
    </row>
    <row r="22" spans="1:22" s="46" customFormat="1" hidden="1" outlineLevel="1">
      <c r="A22" s="15">
        <v>40878</v>
      </c>
      <c r="B22" s="124">
        <v>13859.588953140001</v>
      </c>
      <c r="C22" s="45">
        <v>299.97572199000001</v>
      </c>
      <c r="D22" s="124">
        <v>242.19909008000002</v>
      </c>
      <c r="E22" s="124">
        <v>57.776631910000006</v>
      </c>
      <c r="F22" s="124">
        <v>28.828614320000003</v>
      </c>
      <c r="G22" s="124">
        <v>27.53137469</v>
      </c>
      <c r="H22" s="124">
        <v>1.29723963</v>
      </c>
      <c r="I22" s="124">
        <v>3954.5611161699999</v>
      </c>
      <c r="J22" s="124">
        <v>323.88538133999998</v>
      </c>
      <c r="K22" s="124">
        <v>3630.6757348300002</v>
      </c>
      <c r="L22" s="124">
        <v>9576.2235006599985</v>
      </c>
      <c r="M22" s="124">
        <v>9511.9507844700001</v>
      </c>
      <c r="N22" s="124">
        <v>64.272716189999997</v>
      </c>
      <c r="O22" s="124">
        <v>285.04832741000001</v>
      </c>
      <c r="P22" s="124">
        <v>17.695228520000001</v>
      </c>
      <c r="Q22" s="125"/>
      <c r="R22" s="125"/>
      <c r="S22" s="125"/>
      <c r="T22" s="125"/>
      <c r="U22" s="125"/>
      <c r="V22" s="125"/>
    </row>
    <row r="23" spans="1:22" s="46" customFormat="1" hidden="1" outlineLevel="1">
      <c r="A23" s="15">
        <v>40909</v>
      </c>
      <c r="B23" s="124">
        <v>13867.724831490001</v>
      </c>
      <c r="C23" s="45">
        <v>309.07176427999997</v>
      </c>
      <c r="D23" s="124">
        <v>235.84791918000002</v>
      </c>
      <c r="E23" s="124">
        <v>73.223845099999991</v>
      </c>
      <c r="F23" s="124">
        <v>31.672561209999998</v>
      </c>
      <c r="G23" s="124">
        <v>30.33095964</v>
      </c>
      <c r="H23" s="124">
        <v>1.3416015700000001</v>
      </c>
      <c r="I23" s="124">
        <v>3630.3900721200002</v>
      </c>
      <c r="J23" s="124">
        <v>294.52867102999994</v>
      </c>
      <c r="K23" s="124">
        <v>3335.8614010900005</v>
      </c>
      <c r="L23" s="124">
        <v>9896.5904338799992</v>
      </c>
      <c r="M23" s="124">
        <v>9823.8433657200003</v>
      </c>
      <c r="N23" s="124">
        <v>72.747068159999998</v>
      </c>
      <c r="O23" s="124">
        <v>406.19111910999999</v>
      </c>
      <c r="P23" s="124">
        <v>23.64913275</v>
      </c>
      <c r="Q23" s="125"/>
      <c r="R23" s="125"/>
      <c r="S23" s="125"/>
      <c r="T23" s="125"/>
      <c r="U23" s="125"/>
      <c r="V23" s="125"/>
    </row>
    <row r="24" spans="1:22" s="46" customFormat="1" hidden="1" outlineLevel="1">
      <c r="A24" s="15">
        <v>40940</v>
      </c>
      <c r="B24" s="124">
        <v>14064.415249350001</v>
      </c>
      <c r="C24" s="45">
        <v>303.49068275000002</v>
      </c>
      <c r="D24" s="124">
        <v>233.75427233999997</v>
      </c>
      <c r="E24" s="124">
        <v>69.736410410000005</v>
      </c>
      <c r="F24" s="124">
        <v>73.467916040000006</v>
      </c>
      <c r="G24" s="124">
        <v>31.853757600000002</v>
      </c>
      <c r="H24" s="124">
        <v>41.614158439999997</v>
      </c>
      <c r="I24" s="124">
        <v>3520.8702148599996</v>
      </c>
      <c r="J24" s="124">
        <v>330.0706457</v>
      </c>
      <c r="K24" s="124">
        <v>3190.7995691600004</v>
      </c>
      <c r="L24" s="124">
        <v>10166.586435699999</v>
      </c>
      <c r="M24" s="124">
        <v>10092.995868990001</v>
      </c>
      <c r="N24" s="124">
        <v>73.59056670999999</v>
      </c>
      <c r="O24" s="124">
        <v>515.19653001999995</v>
      </c>
      <c r="P24" s="124">
        <v>24.489683749999998</v>
      </c>
      <c r="Q24" s="125"/>
      <c r="R24" s="125"/>
      <c r="S24" s="125"/>
      <c r="T24" s="125"/>
      <c r="U24" s="125"/>
      <c r="V24" s="125"/>
    </row>
    <row r="25" spans="1:22" s="46" customFormat="1" hidden="1" outlineLevel="1">
      <c r="A25" s="15">
        <v>40969</v>
      </c>
      <c r="B25" s="124">
        <v>14138.84535655</v>
      </c>
      <c r="C25" s="45">
        <v>301.38315484999998</v>
      </c>
      <c r="D25" s="124">
        <v>231.89506637</v>
      </c>
      <c r="E25" s="124">
        <v>69.488088479999988</v>
      </c>
      <c r="F25" s="124">
        <v>71.486275129999996</v>
      </c>
      <c r="G25" s="124">
        <v>31.333536299999999</v>
      </c>
      <c r="H25" s="124">
        <v>40.152738829999997</v>
      </c>
      <c r="I25" s="124">
        <v>3487.2822458899996</v>
      </c>
      <c r="J25" s="124">
        <v>352.56228687999999</v>
      </c>
      <c r="K25" s="124">
        <v>3134.7199590099999</v>
      </c>
      <c r="L25" s="124">
        <v>10278.69368068</v>
      </c>
      <c r="M25" s="124">
        <v>10203.210590250001</v>
      </c>
      <c r="N25" s="124">
        <v>75.483090430000004</v>
      </c>
      <c r="O25" s="124">
        <v>404.57198008</v>
      </c>
      <c r="P25" s="124">
        <v>17.61081235</v>
      </c>
      <c r="Q25" s="125"/>
      <c r="R25" s="125"/>
      <c r="S25" s="125"/>
      <c r="T25" s="125"/>
      <c r="U25" s="125"/>
      <c r="V25" s="125"/>
    </row>
    <row r="26" spans="1:22" s="46" customFormat="1" hidden="1" outlineLevel="1">
      <c r="A26" s="15">
        <v>41000</v>
      </c>
      <c r="B26" s="124">
        <v>14490.827631300001</v>
      </c>
      <c r="C26" s="45">
        <v>283.74807018000001</v>
      </c>
      <c r="D26" s="124">
        <v>222.41877726999999</v>
      </c>
      <c r="E26" s="124">
        <v>61.329292909999999</v>
      </c>
      <c r="F26" s="124">
        <v>74.634074940000005</v>
      </c>
      <c r="G26" s="124">
        <v>31.843679139999999</v>
      </c>
      <c r="H26" s="124">
        <v>42.790395799999999</v>
      </c>
      <c r="I26" s="124">
        <v>3229.4791761600009</v>
      </c>
      <c r="J26" s="124">
        <v>390.00105074999999</v>
      </c>
      <c r="K26" s="124">
        <v>2839.4781254100003</v>
      </c>
      <c r="L26" s="124">
        <v>10902.966310019998</v>
      </c>
      <c r="M26" s="124">
        <v>10827.062794789999</v>
      </c>
      <c r="N26" s="124">
        <v>75.903515230000011</v>
      </c>
      <c r="O26" s="124">
        <v>476.40576996999999</v>
      </c>
      <c r="P26" s="124">
        <v>36.056537730000002</v>
      </c>
      <c r="Q26" s="125"/>
      <c r="R26" s="125"/>
      <c r="S26" s="125"/>
      <c r="T26" s="125"/>
      <c r="U26" s="125"/>
      <c r="V26" s="125"/>
    </row>
    <row r="27" spans="1:22" s="46" customFormat="1" hidden="1" outlineLevel="1">
      <c r="A27" s="15">
        <v>41030</v>
      </c>
      <c r="B27" s="124">
        <v>14626.798899740001</v>
      </c>
      <c r="C27" s="45">
        <v>286.34105695999995</v>
      </c>
      <c r="D27" s="124">
        <v>223.63323531</v>
      </c>
      <c r="E27" s="124">
        <v>62.70782165</v>
      </c>
      <c r="F27" s="124">
        <v>78.808587209999999</v>
      </c>
      <c r="G27" s="124">
        <v>30.92365684</v>
      </c>
      <c r="H27" s="124">
        <v>47.884930369999999</v>
      </c>
      <c r="I27" s="124">
        <v>3331.3809561899998</v>
      </c>
      <c r="J27" s="124">
        <v>318.95642080999994</v>
      </c>
      <c r="K27" s="124">
        <v>3012.4245353799997</v>
      </c>
      <c r="L27" s="124">
        <v>10930.268299379999</v>
      </c>
      <c r="M27" s="124">
        <v>10854.209946219999</v>
      </c>
      <c r="N27" s="124">
        <v>76.058353159999996</v>
      </c>
      <c r="O27" s="124">
        <v>481.63601993999998</v>
      </c>
      <c r="P27" s="124">
        <v>15.757698450000001</v>
      </c>
      <c r="Q27" s="125"/>
      <c r="R27" s="125"/>
      <c r="S27" s="125"/>
      <c r="T27" s="125"/>
      <c r="U27" s="125"/>
      <c r="V27" s="125"/>
    </row>
    <row r="28" spans="1:22" s="46" customFormat="1" hidden="1" outlineLevel="1">
      <c r="A28" s="15">
        <v>41061</v>
      </c>
      <c r="B28" s="124">
        <v>14849.169496590001</v>
      </c>
      <c r="C28" s="45">
        <v>283.86611470999998</v>
      </c>
      <c r="D28" s="124">
        <v>233.91995049000002</v>
      </c>
      <c r="E28" s="124">
        <v>49.946164219999993</v>
      </c>
      <c r="F28" s="124">
        <v>111.12825991999999</v>
      </c>
      <c r="G28" s="124">
        <v>22.93959791</v>
      </c>
      <c r="H28" s="124">
        <v>88.188662010000002</v>
      </c>
      <c r="I28" s="124">
        <v>3333.9648086599996</v>
      </c>
      <c r="J28" s="124">
        <v>288.59271322000001</v>
      </c>
      <c r="K28" s="124">
        <v>3045.3720954399996</v>
      </c>
      <c r="L28" s="124">
        <v>11120.2103133</v>
      </c>
      <c r="M28" s="124">
        <v>11042.737019869999</v>
      </c>
      <c r="N28" s="124">
        <v>77.473293429999998</v>
      </c>
      <c r="O28" s="124">
        <v>517.92203758000005</v>
      </c>
      <c r="P28" s="124">
        <v>35.379116879999998</v>
      </c>
      <c r="Q28" s="125"/>
      <c r="R28" s="125"/>
      <c r="S28" s="125"/>
      <c r="T28" s="125"/>
      <c r="U28" s="125"/>
      <c r="V28" s="125"/>
    </row>
    <row r="29" spans="1:22" s="46" customFormat="1" hidden="1" outlineLevel="1">
      <c r="A29" s="15">
        <v>41091</v>
      </c>
      <c r="B29" s="124">
        <v>15200.605784060001</v>
      </c>
      <c r="C29" s="45">
        <v>289.17499651999998</v>
      </c>
      <c r="D29" s="124">
        <v>224.93080934</v>
      </c>
      <c r="E29" s="124">
        <v>64.244187179999997</v>
      </c>
      <c r="F29" s="124">
        <v>109.81869351</v>
      </c>
      <c r="G29" s="124">
        <v>22.02675034</v>
      </c>
      <c r="H29" s="124">
        <v>87.791943169999996</v>
      </c>
      <c r="I29" s="124">
        <v>3522.96126422</v>
      </c>
      <c r="J29" s="124">
        <v>261.12094132999999</v>
      </c>
      <c r="K29" s="124">
        <v>3261.8403228900002</v>
      </c>
      <c r="L29" s="124">
        <v>11278.650829809998</v>
      </c>
      <c r="M29" s="124">
        <v>11204.379017380001</v>
      </c>
      <c r="N29" s="124">
        <v>74.271812429999997</v>
      </c>
      <c r="O29" s="124">
        <v>562.98146745000008</v>
      </c>
      <c r="P29" s="124">
        <v>17.426858729999999</v>
      </c>
      <c r="Q29" s="125"/>
      <c r="R29" s="125"/>
      <c r="S29" s="125"/>
      <c r="T29" s="125"/>
      <c r="U29" s="125"/>
      <c r="V29" s="125"/>
    </row>
    <row r="30" spans="1:22" s="46" customFormat="1" hidden="1" outlineLevel="1">
      <c r="A30" s="15">
        <v>41122</v>
      </c>
      <c r="B30" s="124">
        <v>15170.18358782</v>
      </c>
      <c r="C30" s="45">
        <v>285.68777577999998</v>
      </c>
      <c r="D30" s="124">
        <v>224.65588377</v>
      </c>
      <c r="E30" s="124">
        <v>61.031892009999993</v>
      </c>
      <c r="F30" s="124">
        <v>127.15197416000001</v>
      </c>
      <c r="G30" s="124">
        <v>29.105228430000004</v>
      </c>
      <c r="H30" s="124">
        <v>98.046745729999998</v>
      </c>
      <c r="I30" s="124">
        <v>3270.9126996399996</v>
      </c>
      <c r="J30" s="124">
        <v>219.84815327000001</v>
      </c>
      <c r="K30" s="124">
        <v>3051.0645463699998</v>
      </c>
      <c r="L30" s="124">
        <v>11486.431138240001</v>
      </c>
      <c r="M30" s="124">
        <v>11411.421595309999</v>
      </c>
      <c r="N30" s="124">
        <v>75.009542929999981</v>
      </c>
      <c r="O30" s="124">
        <v>588.90178458000003</v>
      </c>
      <c r="P30" s="124">
        <v>18.173798830000003</v>
      </c>
      <c r="Q30" s="125"/>
      <c r="R30" s="125"/>
      <c r="S30" s="125"/>
      <c r="T30" s="125"/>
      <c r="U30" s="125"/>
      <c r="V30" s="125"/>
    </row>
    <row r="31" spans="1:22" hidden="1" outlineLevel="1">
      <c r="A31" s="15">
        <v>41153</v>
      </c>
      <c r="B31" s="124">
        <v>15138.24908946</v>
      </c>
      <c r="C31" s="45">
        <v>278.36250317999998</v>
      </c>
      <c r="D31" s="124">
        <v>233.22413316000001</v>
      </c>
      <c r="E31" s="124">
        <v>45.138370020000004</v>
      </c>
      <c r="F31" s="124">
        <v>127.76171138000001</v>
      </c>
      <c r="G31" s="124">
        <v>25.177717269999999</v>
      </c>
      <c r="H31" s="124">
        <v>102.58399411000001</v>
      </c>
      <c r="I31" s="124">
        <v>3087.6840678500002</v>
      </c>
      <c r="J31" s="124">
        <v>259.80760021999998</v>
      </c>
      <c r="K31" s="124">
        <v>2827.8764676300002</v>
      </c>
      <c r="L31" s="124">
        <v>11644.440807050001</v>
      </c>
      <c r="M31" s="124">
        <v>11567.260706720001</v>
      </c>
      <c r="N31" s="124">
        <v>77.180100329999988</v>
      </c>
      <c r="O31" s="124">
        <v>629.96277214999998</v>
      </c>
      <c r="P31" s="124">
        <v>23.854645529999999</v>
      </c>
      <c r="Q31" s="125"/>
      <c r="R31" s="125"/>
      <c r="S31" s="125"/>
      <c r="T31" s="125"/>
      <c r="U31" s="125"/>
      <c r="V31" s="125"/>
    </row>
    <row r="32" spans="1:22" hidden="1" outlineLevel="1">
      <c r="A32" s="15">
        <v>41183</v>
      </c>
      <c r="B32" s="124">
        <v>15616.65613426</v>
      </c>
      <c r="C32" s="45">
        <v>274.17594438000003</v>
      </c>
      <c r="D32" s="124">
        <v>224.64962908999999</v>
      </c>
      <c r="E32" s="124">
        <v>49.526315289999999</v>
      </c>
      <c r="F32" s="124">
        <v>131.87313544</v>
      </c>
      <c r="G32" s="124">
        <v>24.125578130000001</v>
      </c>
      <c r="H32" s="124">
        <v>107.74755731</v>
      </c>
      <c r="I32" s="124">
        <v>3432.6187478400002</v>
      </c>
      <c r="J32" s="124">
        <v>286.83534394000003</v>
      </c>
      <c r="K32" s="124">
        <v>3145.7834038999999</v>
      </c>
      <c r="L32" s="124">
        <v>11777.9883066</v>
      </c>
      <c r="M32" s="124">
        <v>11703.00156828</v>
      </c>
      <c r="N32" s="124">
        <v>74.986738320000001</v>
      </c>
      <c r="O32" s="124">
        <v>677.51458189000004</v>
      </c>
      <c r="P32" s="124">
        <v>22.877285759999999</v>
      </c>
      <c r="Q32" s="125"/>
      <c r="R32" s="125"/>
      <c r="S32" s="125"/>
      <c r="T32" s="125"/>
      <c r="U32" s="125"/>
      <c r="V32" s="125"/>
    </row>
    <row r="33" spans="1:22" hidden="1" outlineLevel="1">
      <c r="A33" s="15">
        <v>41214</v>
      </c>
      <c r="B33" s="124">
        <v>15691.2242609</v>
      </c>
      <c r="C33" s="45">
        <v>272.66861280000001</v>
      </c>
      <c r="D33" s="124">
        <v>215.02627654000003</v>
      </c>
      <c r="E33" s="124">
        <v>57.64233626</v>
      </c>
      <c r="F33" s="124">
        <v>135.24728870000001</v>
      </c>
      <c r="G33" s="124">
        <v>27.485598039999999</v>
      </c>
      <c r="H33" s="124">
        <v>107.76169066</v>
      </c>
      <c r="I33" s="124">
        <v>3184.99693837</v>
      </c>
      <c r="J33" s="124">
        <v>264.88582529000001</v>
      </c>
      <c r="K33" s="124">
        <v>2920.11111308</v>
      </c>
      <c r="L33" s="124">
        <v>12098.311421030001</v>
      </c>
      <c r="M33" s="124">
        <v>12020.410109500001</v>
      </c>
      <c r="N33" s="124">
        <v>77.901311530000001</v>
      </c>
      <c r="O33" s="124">
        <v>572.89356042000009</v>
      </c>
      <c r="P33" s="124">
        <v>27.751700040000003</v>
      </c>
      <c r="Q33" s="125"/>
      <c r="R33" s="125"/>
      <c r="S33" s="125"/>
      <c r="T33" s="125"/>
      <c r="U33" s="125"/>
      <c r="V33" s="125"/>
    </row>
    <row r="34" spans="1:22" hidden="1" outlineLevel="1">
      <c r="A34" s="15">
        <v>41244</v>
      </c>
      <c r="B34" s="124">
        <v>15941.286475659999</v>
      </c>
      <c r="C34" s="45">
        <v>291.87347628999999</v>
      </c>
      <c r="D34" s="124">
        <v>227.75532802000001</v>
      </c>
      <c r="E34" s="124">
        <v>64.118148270000006</v>
      </c>
      <c r="F34" s="124">
        <v>31.767583430000002</v>
      </c>
      <c r="G34" s="124">
        <v>30.04463333</v>
      </c>
      <c r="H34" s="124">
        <v>1.7229501</v>
      </c>
      <c r="I34" s="124">
        <v>3220.74358334</v>
      </c>
      <c r="J34" s="124">
        <v>311.66604532000002</v>
      </c>
      <c r="K34" s="124">
        <v>2909.0775380199998</v>
      </c>
      <c r="L34" s="124">
        <v>12396.9018326</v>
      </c>
      <c r="M34" s="124">
        <v>12325.90192658</v>
      </c>
      <c r="N34" s="124">
        <v>70.999906020000012</v>
      </c>
      <c r="O34" s="124">
        <v>323.84814972999999</v>
      </c>
      <c r="P34" s="124">
        <v>56.518480199999999</v>
      </c>
      <c r="Q34" s="125"/>
      <c r="R34" s="125"/>
      <c r="S34" s="125"/>
      <c r="T34" s="125"/>
      <c r="U34" s="125"/>
      <c r="V34" s="125"/>
    </row>
    <row r="35" spans="1:22" hidden="1" outlineLevel="1">
      <c r="A35" s="15">
        <v>41275</v>
      </c>
      <c r="B35" s="124">
        <v>16107.14127584</v>
      </c>
      <c r="C35" s="45">
        <v>271.90735852</v>
      </c>
      <c r="D35" s="124">
        <v>214.67724928000001</v>
      </c>
      <c r="E35" s="124">
        <v>57.230109240000004</v>
      </c>
      <c r="F35" s="124">
        <v>25.909542680000001</v>
      </c>
      <c r="G35" s="124">
        <v>25.004284899999998</v>
      </c>
      <c r="H35" s="124">
        <v>0.9052577799999999</v>
      </c>
      <c r="I35" s="124">
        <v>3075.9959829299996</v>
      </c>
      <c r="J35" s="124">
        <v>275.50548759999998</v>
      </c>
      <c r="K35" s="124">
        <v>2800.4904953299997</v>
      </c>
      <c r="L35" s="124">
        <v>12733.328391710002</v>
      </c>
      <c r="M35" s="124">
        <v>12646.831680499999</v>
      </c>
      <c r="N35" s="124">
        <v>86.496711210000001</v>
      </c>
      <c r="O35" s="124">
        <v>317.40650154000002</v>
      </c>
      <c r="P35" s="124">
        <v>45.971389880000004</v>
      </c>
      <c r="Q35" s="125"/>
      <c r="R35" s="125"/>
      <c r="S35" s="125"/>
      <c r="T35" s="125"/>
      <c r="U35" s="125"/>
      <c r="V35" s="125"/>
    </row>
    <row r="36" spans="1:22" hidden="1" outlineLevel="1">
      <c r="A36" s="15">
        <v>41306</v>
      </c>
      <c r="B36" s="124">
        <v>16148.37145663</v>
      </c>
      <c r="C36" s="45">
        <v>271.16499961</v>
      </c>
      <c r="D36" s="124">
        <v>208.14740535999999</v>
      </c>
      <c r="E36" s="124">
        <v>63.017594250000002</v>
      </c>
      <c r="F36" s="124">
        <v>29.915230619999999</v>
      </c>
      <c r="G36" s="124">
        <v>29.04704679</v>
      </c>
      <c r="H36" s="124">
        <v>0.86818382999999999</v>
      </c>
      <c r="I36" s="124">
        <v>2917.0888256300004</v>
      </c>
      <c r="J36" s="124">
        <v>274.39885307999998</v>
      </c>
      <c r="K36" s="124">
        <v>2642.6899725499998</v>
      </c>
      <c r="L36" s="124">
        <v>12930.20240077</v>
      </c>
      <c r="M36" s="124">
        <v>12840.920108189999</v>
      </c>
      <c r="N36" s="124">
        <v>89.282292580000004</v>
      </c>
      <c r="O36" s="124">
        <v>328.49331137000001</v>
      </c>
      <c r="P36" s="124">
        <v>44.224657690000001</v>
      </c>
      <c r="Q36" s="125"/>
      <c r="R36" s="125"/>
      <c r="S36" s="125"/>
      <c r="T36" s="125"/>
      <c r="U36" s="125"/>
      <c r="V36" s="125"/>
    </row>
    <row r="37" spans="1:22" hidden="1" outlineLevel="1">
      <c r="A37" s="15">
        <v>41334</v>
      </c>
      <c r="B37" s="124">
        <v>16454.400870490001</v>
      </c>
      <c r="C37" s="45">
        <v>285.38983535</v>
      </c>
      <c r="D37" s="124">
        <v>216.2130507</v>
      </c>
      <c r="E37" s="124">
        <v>69.176784649999988</v>
      </c>
      <c r="F37" s="124">
        <v>35.546996140000005</v>
      </c>
      <c r="G37" s="124">
        <v>34.676239980000005</v>
      </c>
      <c r="H37" s="124">
        <v>0.87075616</v>
      </c>
      <c r="I37" s="124">
        <v>3054.394619130001</v>
      </c>
      <c r="J37" s="124">
        <v>318.88389118999999</v>
      </c>
      <c r="K37" s="124">
        <v>2735.5107279400004</v>
      </c>
      <c r="L37" s="124">
        <v>13079.06941987</v>
      </c>
      <c r="M37" s="124">
        <v>12983.646397959999</v>
      </c>
      <c r="N37" s="124">
        <v>95.423021910000003</v>
      </c>
      <c r="O37" s="124">
        <v>340.71343279000001</v>
      </c>
      <c r="P37" s="124">
        <v>58.685067149999995</v>
      </c>
      <c r="Q37" s="125"/>
      <c r="R37" s="125"/>
      <c r="S37" s="125"/>
      <c r="T37" s="125"/>
      <c r="U37" s="125"/>
      <c r="V37" s="125"/>
    </row>
    <row r="38" spans="1:22" hidden="1" outlineLevel="1">
      <c r="A38" s="15">
        <v>41365</v>
      </c>
      <c r="B38" s="124">
        <v>16793.136553659999</v>
      </c>
      <c r="C38" s="45">
        <v>280.66366977999996</v>
      </c>
      <c r="D38" s="124">
        <v>200.89188296999998</v>
      </c>
      <c r="E38" s="124">
        <v>79.771786810000009</v>
      </c>
      <c r="F38" s="124">
        <v>36.81650587</v>
      </c>
      <c r="G38" s="124">
        <v>35.638671639999998</v>
      </c>
      <c r="H38" s="124">
        <v>1.17783423</v>
      </c>
      <c r="I38" s="124">
        <v>3173.4939091700003</v>
      </c>
      <c r="J38" s="124">
        <v>338.72296927999997</v>
      </c>
      <c r="K38" s="124">
        <v>2834.7709398900001</v>
      </c>
      <c r="L38" s="124">
        <v>13302.162468840001</v>
      </c>
      <c r="M38" s="124">
        <v>13203.83368935</v>
      </c>
      <c r="N38" s="124">
        <v>98.328779489999988</v>
      </c>
      <c r="O38" s="124">
        <v>336.18242701999998</v>
      </c>
      <c r="P38" s="124">
        <v>62.714727449999998</v>
      </c>
      <c r="Q38" s="125"/>
      <c r="R38" s="125"/>
      <c r="S38" s="125"/>
      <c r="T38" s="125"/>
      <c r="U38" s="125"/>
      <c r="V38" s="125"/>
    </row>
    <row r="39" spans="1:22" hidden="1" outlineLevel="1">
      <c r="A39" s="15">
        <v>41395</v>
      </c>
      <c r="B39" s="124">
        <v>16905.5467905</v>
      </c>
      <c r="C39" s="45">
        <v>264.55217206000003</v>
      </c>
      <c r="D39" s="124">
        <v>193.18180831000001</v>
      </c>
      <c r="E39" s="124">
        <v>71.37036375000001</v>
      </c>
      <c r="F39" s="124">
        <v>35.150612439999996</v>
      </c>
      <c r="G39" s="124">
        <v>33.975623239999997</v>
      </c>
      <c r="H39" s="124">
        <v>1.1749892000000002</v>
      </c>
      <c r="I39" s="124">
        <v>3114.34608725</v>
      </c>
      <c r="J39" s="124">
        <v>305.79703761999997</v>
      </c>
      <c r="K39" s="124">
        <v>2808.5490496299999</v>
      </c>
      <c r="L39" s="124">
        <v>13491.497918749999</v>
      </c>
      <c r="M39" s="124">
        <v>13389.061986749999</v>
      </c>
      <c r="N39" s="124">
        <v>102.43593200000001</v>
      </c>
      <c r="O39" s="124">
        <v>333.23824784999999</v>
      </c>
      <c r="P39" s="124">
        <v>67.160880570000003</v>
      </c>
      <c r="Q39" s="125"/>
      <c r="R39" s="125"/>
      <c r="S39" s="125"/>
      <c r="T39" s="125"/>
      <c r="U39" s="125"/>
      <c r="V39" s="125"/>
    </row>
    <row r="40" spans="1:22" hidden="1" outlineLevel="1">
      <c r="A40" s="15">
        <v>41426</v>
      </c>
      <c r="B40" s="124">
        <v>17081.01297906</v>
      </c>
      <c r="C40" s="45">
        <v>277.84899064000001</v>
      </c>
      <c r="D40" s="124">
        <v>193.84740571999998</v>
      </c>
      <c r="E40" s="124">
        <v>84.001584919999999</v>
      </c>
      <c r="F40" s="124">
        <v>35.558882959999998</v>
      </c>
      <c r="G40" s="124">
        <v>34.647676779999998</v>
      </c>
      <c r="H40" s="124">
        <v>0.91120617999999998</v>
      </c>
      <c r="I40" s="124">
        <v>2835.6444368699995</v>
      </c>
      <c r="J40" s="124">
        <v>251.07634519999999</v>
      </c>
      <c r="K40" s="124">
        <v>2584.5680916699998</v>
      </c>
      <c r="L40" s="124">
        <v>13931.96066859</v>
      </c>
      <c r="M40" s="124">
        <v>13829.188986220001</v>
      </c>
      <c r="N40" s="124">
        <v>102.77168237000001</v>
      </c>
      <c r="O40" s="124">
        <v>322.48051211000001</v>
      </c>
      <c r="P40" s="124">
        <v>71.144547259999996</v>
      </c>
      <c r="Q40" s="125"/>
      <c r="R40" s="125"/>
      <c r="S40" s="125"/>
      <c r="T40" s="125"/>
      <c r="U40" s="125"/>
      <c r="V40" s="125"/>
    </row>
    <row r="41" spans="1:22" hidden="1" outlineLevel="1">
      <c r="A41" s="15">
        <v>41456</v>
      </c>
      <c r="B41" s="124">
        <v>17558.909302780001</v>
      </c>
      <c r="C41" s="45">
        <v>273.50635086</v>
      </c>
      <c r="D41" s="124">
        <v>198.30313772</v>
      </c>
      <c r="E41" s="124">
        <v>75.203213140000003</v>
      </c>
      <c r="F41" s="124">
        <v>31.165130920000003</v>
      </c>
      <c r="G41" s="124">
        <v>30.287425080000002</v>
      </c>
      <c r="H41" s="124">
        <v>0.87770583999999996</v>
      </c>
      <c r="I41" s="124">
        <v>3072.6257599400001</v>
      </c>
      <c r="J41" s="124">
        <v>261.03259664999996</v>
      </c>
      <c r="K41" s="124">
        <v>2811.5931632900001</v>
      </c>
      <c r="L41" s="124">
        <v>14181.612061059999</v>
      </c>
      <c r="M41" s="124">
        <v>14082.014204789997</v>
      </c>
      <c r="N41" s="124">
        <v>99.597856270000008</v>
      </c>
      <c r="O41" s="124">
        <v>333.60002863</v>
      </c>
      <c r="P41" s="124">
        <v>80.118894139999995</v>
      </c>
      <c r="Q41" s="125"/>
      <c r="R41" s="125"/>
      <c r="S41" s="125"/>
      <c r="T41" s="125"/>
      <c r="U41" s="125"/>
      <c r="V41" s="125"/>
    </row>
    <row r="42" spans="1:22" hidden="1" outlineLevel="1">
      <c r="A42" s="15">
        <v>41487</v>
      </c>
      <c r="B42" s="124">
        <v>17758.205994249998</v>
      </c>
      <c r="C42" s="45">
        <v>275.94793920999996</v>
      </c>
      <c r="D42" s="124">
        <v>202.58306893</v>
      </c>
      <c r="E42" s="124">
        <v>73.364870279999991</v>
      </c>
      <c r="F42" s="124">
        <v>28.968235450000002</v>
      </c>
      <c r="G42" s="124">
        <v>28.386396440000002</v>
      </c>
      <c r="H42" s="124">
        <v>0.58183901000000005</v>
      </c>
      <c r="I42" s="124">
        <v>3089.6397113899998</v>
      </c>
      <c r="J42" s="124">
        <v>277.77624716999998</v>
      </c>
      <c r="K42" s="124">
        <v>2811.86346422</v>
      </c>
      <c r="L42" s="124">
        <v>14363.6501082</v>
      </c>
      <c r="M42" s="124">
        <v>14260.69919214</v>
      </c>
      <c r="N42" s="124">
        <v>102.95091606</v>
      </c>
      <c r="O42" s="124">
        <v>334.71650561000001</v>
      </c>
      <c r="P42" s="124">
        <v>68.187322429999995</v>
      </c>
      <c r="Q42" s="125"/>
      <c r="R42" s="125"/>
      <c r="S42" s="125"/>
      <c r="T42" s="125"/>
      <c r="U42" s="125"/>
      <c r="V42" s="125"/>
    </row>
    <row r="43" spans="1:22" hidden="1" outlineLevel="1">
      <c r="A43" s="15">
        <v>41518</v>
      </c>
      <c r="B43" s="124">
        <v>18013.910313240001</v>
      </c>
      <c r="C43" s="45">
        <v>293.74392542999999</v>
      </c>
      <c r="D43" s="124">
        <v>216.72470521</v>
      </c>
      <c r="E43" s="124">
        <v>77.01922021999998</v>
      </c>
      <c r="F43" s="124">
        <v>29.087198990000001</v>
      </c>
      <c r="G43" s="124">
        <v>28.35042022</v>
      </c>
      <c r="H43" s="124">
        <v>0.73677876999999992</v>
      </c>
      <c r="I43" s="124">
        <v>3100.6884762799996</v>
      </c>
      <c r="J43" s="124">
        <v>293.72372211999999</v>
      </c>
      <c r="K43" s="124">
        <v>2806.9647541600002</v>
      </c>
      <c r="L43" s="124">
        <v>14590.39071254</v>
      </c>
      <c r="M43" s="124">
        <v>14487.77489112</v>
      </c>
      <c r="N43" s="124">
        <v>102.61582142</v>
      </c>
      <c r="O43" s="124">
        <v>340.97808161</v>
      </c>
      <c r="P43" s="124">
        <v>81.349916710000002</v>
      </c>
      <c r="Q43" s="125"/>
      <c r="R43" s="125"/>
      <c r="S43" s="125"/>
      <c r="T43" s="125"/>
      <c r="U43" s="125"/>
      <c r="V43" s="125"/>
    </row>
    <row r="44" spans="1:22" hidden="1" outlineLevel="1">
      <c r="A44" s="15">
        <v>41548</v>
      </c>
      <c r="B44" s="124">
        <v>18262.671781599998</v>
      </c>
      <c r="C44" s="45">
        <v>280.33446487999998</v>
      </c>
      <c r="D44" s="124">
        <v>193.62869989999999</v>
      </c>
      <c r="E44" s="124">
        <v>86.705764979999998</v>
      </c>
      <c r="F44" s="124">
        <v>50.607353579999995</v>
      </c>
      <c r="G44" s="124">
        <v>49.762792959999999</v>
      </c>
      <c r="H44" s="124">
        <v>0.84456061999999998</v>
      </c>
      <c r="I44" s="124">
        <v>3137.6441578799995</v>
      </c>
      <c r="J44" s="124">
        <v>227.36216005000003</v>
      </c>
      <c r="K44" s="124">
        <v>2910.2819978300004</v>
      </c>
      <c r="L44" s="124">
        <v>14794.085805260002</v>
      </c>
      <c r="M44" s="124">
        <v>14690.39760326</v>
      </c>
      <c r="N44" s="124">
        <v>103.68820199999999</v>
      </c>
      <c r="O44" s="124">
        <v>377.34831931999997</v>
      </c>
      <c r="P44" s="124">
        <v>74.681673270000005</v>
      </c>
      <c r="Q44" s="125"/>
      <c r="R44" s="125"/>
      <c r="S44" s="125"/>
      <c r="T44" s="125"/>
      <c r="U44" s="125"/>
      <c r="V44" s="125"/>
    </row>
    <row r="45" spans="1:22" hidden="1" outlineLevel="1">
      <c r="A45" s="15">
        <v>41579</v>
      </c>
      <c r="B45" s="124">
        <v>18201.113589600001</v>
      </c>
      <c r="C45" s="45">
        <v>276.94261521999999</v>
      </c>
      <c r="D45" s="124">
        <v>194.86184911999999</v>
      </c>
      <c r="E45" s="124">
        <v>82.080766099999991</v>
      </c>
      <c r="F45" s="124">
        <v>28.553804430000003</v>
      </c>
      <c r="G45" s="124">
        <v>27.916049019999999</v>
      </c>
      <c r="H45" s="124">
        <v>0.63775541000000002</v>
      </c>
      <c r="I45" s="124">
        <v>2833.7074611099997</v>
      </c>
      <c r="J45" s="124">
        <v>240.88173614999999</v>
      </c>
      <c r="K45" s="124">
        <v>2592.8257249599997</v>
      </c>
      <c r="L45" s="124">
        <v>15061.909708839999</v>
      </c>
      <c r="M45" s="124">
        <v>14952.32117218</v>
      </c>
      <c r="N45" s="124">
        <v>109.58853666</v>
      </c>
      <c r="O45" s="124">
        <v>383.50814858000001</v>
      </c>
      <c r="P45" s="124">
        <v>78.180646749999994</v>
      </c>
      <c r="Q45" s="125"/>
      <c r="R45" s="125"/>
      <c r="S45" s="125"/>
      <c r="T45" s="125"/>
      <c r="U45" s="125"/>
      <c r="V45" s="125"/>
    </row>
    <row r="46" spans="1:22" hidden="1" outlineLevel="1">
      <c r="A46" s="15">
        <v>41609</v>
      </c>
      <c r="B46" s="124">
        <v>19099.21533879</v>
      </c>
      <c r="C46" s="45">
        <v>272.01908051000004</v>
      </c>
      <c r="D46" s="124">
        <v>193.98704745999999</v>
      </c>
      <c r="E46" s="124">
        <v>78.032033049999995</v>
      </c>
      <c r="F46" s="124">
        <v>30.649129519999999</v>
      </c>
      <c r="G46" s="124">
        <v>30.10711762</v>
      </c>
      <c r="H46" s="124">
        <v>0.54201189999999999</v>
      </c>
      <c r="I46" s="124">
        <v>3571.7461527199998</v>
      </c>
      <c r="J46" s="124">
        <v>308.21401721000001</v>
      </c>
      <c r="K46" s="124">
        <v>3263.5321355099995</v>
      </c>
      <c r="L46" s="124">
        <v>15224.80097604</v>
      </c>
      <c r="M46" s="124">
        <v>15124.980494039999</v>
      </c>
      <c r="N46" s="124">
        <v>99.820481999999998</v>
      </c>
      <c r="O46" s="124">
        <v>422.59910128000001</v>
      </c>
      <c r="P46" s="124">
        <v>72.666401960000002</v>
      </c>
      <c r="Q46" s="125"/>
      <c r="R46" s="125"/>
      <c r="S46" s="125"/>
      <c r="T46" s="125"/>
      <c r="U46" s="125"/>
      <c r="V46" s="125"/>
    </row>
    <row r="47" spans="1:22" hidden="1" outlineLevel="1">
      <c r="A47" s="15">
        <v>41640</v>
      </c>
      <c r="B47" s="124">
        <v>18600.211830839999</v>
      </c>
      <c r="C47" s="45">
        <v>270.06733612000005</v>
      </c>
      <c r="D47" s="124">
        <v>200.05708779000003</v>
      </c>
      <c r="E47" s="124">
        <v>70.010248329999996</v>
      </c>
      <c r="F47" s="124">
        <v>28.189769399999999</v>
      </c>
      <c r="G47" s="124">
        <v>27.986485200000001</v>
      </c>
      <c r="H47" s="124">
        <v>0.2032842</v>
      </c>
      <c r="I47" s="124">
        <v>2998.4502904300002</v>
      </c>
      <c r="J47" s="124">
        <v>222.03914552000001</v>
      </c>
      <c r="K47" s="124">
        <v>2776.4111449100001</v>
      </c>
      <c r="L47" s="124">
        <v>15303.504434890001</v>
      </c>
      <c r="M47" s="124">
        <v>15196.825100679998</v>
      </c>
      <c r="N47" s="124">
        <v>106.67933421000001</v>
      </c>
      <c r="O47" s="124">
        <v>384.71865980000001</v>
      </c>
      <c r="P47" s="124">
        <v>90.572573379999994</v>
      </c>
      <c r="Q47" s="125"/>
      <c r="R47" s="125"/>
      <c r="S47" s="125"/>
      <c r="T47" s="125"/>
      <c r="U47" s="125"/>
      <c r="V47" s="125"/>
    </row>
    <row r="48" spans="1:22" hidden="1" outlineLevel="1">
      <c r="A48" s="15">
        <v>41671</v>
      </c>
      <c r="B48" s="124">
        <v>19234.316400840002</v>
      </c>
      <c r="C48" s="45">
        <v>302.82511235000004</v>
      </c>
      <c r="D48" s="124">
        <v>220.00588206999998</v>
      </c>
      <c r="E48" s="124">
        <v>82.819230279999999</v>
      </c>
      <c r="F48" s="124">
        <v>48.222687900000011</v>
      </c>
      <c r="G48" s="124">
        <v>48.086842430000004</v>
      </c>
      <c r="H48" s="124">
        <v>0.13584547</v>
      </c>
      <c r="I48" s="124">
        <v>3169.4681655999998</v>
      </c>
      <c r="J48" s="124">
        <v>232.58995476000001</v>
      </c>
      <c r="K48" s="124">
        <v>2936.8782108400001</v>
      </c>
      <c r="L48" s="124">
        <v>15713.80043499</v>
      </c>
      <c r="M48" s="124">
        <v>15608.014353660003</v>
      </c>
      <c r="N48" s="124">
        <v>105.78608133</v>
      </c>
      <c r="O48" s="124">
        <v>457.35488549000002</v>
      </c>
      <c r="P48" s="124">
        <v>93.060385609999997</v>
      </c>
      <c r="Q48" s="125"/>
      <c r="R48" s="125"/>
      <c r="S48" s="125"/>
      <c r="T48" s="125"/>
      <c r="U48" s="125"/>
      <c r="V48" s="125"/>
    </row>
    <row r="49" spans="1:22" hidden="1" outlineLevel="1">
      <c r="A49" s="15">
        <v>41699</v>
      </c>
      <c r="B49" s="124">
        <v>19132.617625970001</v>
      </c>
      <c r="C49" s="45">
        <v>308.16539928999998</v>
      </c>
      <c r="D49" s="124">
        <v>228.37382746999998</v>
      </c>
      <c r="E49" s="124">
        <v>79.791571820000001</v>
      </c>
      <c r="F49" s="124">
        <v>43.304975520000006</v>
      </c>
      <c r="G49" s="124">
        <v>43.240236940000003</v>
      </c>
      <c r="H49" s="124">
        <v>6.4738580000000004E-2</v>
      </c>
      <c r="I49" s="124">
        <v>3384.9039768600001</v>
      </c>
      <c r="J49" s="124">
        <v>261.02257276</v>
      </c>
      <c r="K49" s="124">
        <v>3123.8814041000001</v>
      </c>
      <c r="L49" s="124">
        <v>15396.243274300001</v>
      </c>
      <c r="M49" s="124">
        <v>15289.35486761</v>
      </c>
      <c r="N49" s="124">
        <v>106.88840669</v>
      </c>
      <c r="O49" s="124">
        <v>489.22104239999999</v>
      </c>
      <c r="P49" s="124">
        <v>79.822891120000008</v>
      </c>
      <c r="Q49" s="125"/>
      <c r="R49" s="125"/>
      <c r="S49" s="125"/>
      <c r="T49" s="125"/>
      <c r="U49" s="125"/>
      <c r="V49" s="125"/>
    </row>
    <row r="50" spans="1:22" hidden="1" outlineLevel="1">
      <c r="A50" s="15">
        <v>41730</v>
      </c>
      <c r="B50" s="124">
        <v>19950.744248409999</v>
      </c>
      <c r="C50" s="45">
        <v>304.11667456999999</v>
      </c>
      <c r="D50" s="124">
        <v>220.57038133999998</v>
      </c>
      <c r="E50" s="124">
        <v>83.546293230000003</v>
      </c>
      <c r="F50" s="124">
        <v>52.536731790000005</v>
      </c>
      <c r="G50" s="124">
        <v>52.175642080000003</v>
      </c>
      <c r="H50" s="124">
        <v>0.36108971000000001</v>
      </c>
      <c r="I50" s="124">
        <v>4186.9606735500001</v>
      </c>
      <c r="J50" s="124">
        <v>300.30491413999999</v>
      </c>
      <c r="K50" s="124">
        <v>3886.6557594099995</v>
      </c>
      <c r="L50" s="124">
        <v>15407.1301685</v>
      </c>
      <c r="M50" s="124">
        <v>15295.344606129998</v>
      </c>
      <c r="N50" s="124">
        <v>111.78556237000001</v>
      </c>
      <c r="O50" s="124">
        <v>475.63347457999998</v>
      </c>
      <c r="P50" s="124">
        <v>68.173077479999989</v>
      </c>
      <c r="Q50" s="125"/>
      <c r="R50" s="125"/>
      <c r="S50" s="125"/>
      <c r="T50" s="125"/>
      <c r="U50" s="125"/>
      <c r="V50" s="125"/>
    </row>
    <row r="51" spans="1:22" hidden="1" outlineLevel="1">
      <c r="A51" s="15">
        <v>41760</v>
      </c>
      <c r="B51" s="124">
        <v>20228.362492910001</v>
      </c>
      <c r="C51" s="45">
        <v>325.23319896999999</v>
      </c>
      <c r="D51" s="124">
        <v>220.32629227999999</v>
      </c>
      <c r="E51" s="124">
        <v>104.90690669</v>
      </c>
      <c r="F51" s="124">
        <v>44.384598560000001</v>
      </c>
      <c r="G51" s="124">
        <v>41.347391619999996</v>
      </c>
      <c r="H51" s="124">
        <v>3.0372069399999999</v>
      </c>
      <c r="I51" s="124">
        <v>4436.0597980600005</v>
      </c>
      <c r="J51" s="124">
        <v>349.59841174999997</v>
      </c>
      <c r="K51" s="124">
        <v>4086.4613863099994</v>
      </c>
      <c r="L51" s="124">
        <v>15422.684897319999</v>
      </c>
      <c r="M51" s="124">
        <v>15305.098736479998</v>
      </c>
      <c r="N51" s="124">
        <v>117.58616084000001</v>
      </c>
      <c r="O51" s="124">
        <v>394.90179665000005</v>
      </c>
      <c r="P51" s="124">
        <v>75.077224700000002</v>
      </c>
      <c r="Q51" s="125"/>
      <c r="R51" s="125"/>
      <c r="S51" s="125"/>
      <c r="T51" s="125"/>
      <c r="U51" s="125"/>
      <c r="V51" s="125"/>
    </row>
    <row r="52" spans="1:22" hidden="1" outlineLevel="1">
      <c r="A52" s="15">
        <v>41791</v>
      </c>
      <c r="B52" s="124">
        <v>20158.27362951</v>
      </c>
      <c r="C52" s="45">
        <v>374.89693777999997</v>
      </c>
      <c r="D52" s="124">
        <v>217.31838332999996</v>
      </c>
      <c r="E52" s="124">
        <v>157.57855444999998</v>
      </c>
      <c r="F52" s="124">
        <v>46.646626019999999</v>
      </c>
      <c r="G52" s="124">
        <v>44.446149480000003</v>
      </c>
      <c r="H52" s="124">
        <v>2.2004765399999999</v>
      </c>
      <c r="I52" s="124">
        <v>4148.3161759000004</v>
      </c>
      <c r="J52" s="124">
        <v>290.0019375</v>
      </c>
      <c r="K52" s="124">
        <v>3858.3142384000002</v>
      </c>
      <c r="L52" s="124">
        <v>15588.413889809999</v>
      </c>
      <c r="M52" s="124">
        <v>15467.875544140003</v>
      </c>
      <c r="N52" s="124">
        <v>120.53834567000001</v>
      </c>
      <c r="O52" s="124">
        <v>392.64368117999999</v>
      </c>
      <c r="P52" s="124">
        <v>144.74582841</v>
      </c>
      <c r="Q52" s="125"/>
      <c r="R52" s="125"/>
      <c r="S52" s="125"/>
      <c r="T52" s="125"/>
      <c r="U52" s="125"/>
      <c r="V52" s="125"/>
    </row>
    <row r="53" spans="1:22" hidden="1" outlineLevel="1">
      <c r="A53" s="15">
        <v>41821</v>
      </c>
      <c r="B53" s="124">
        <v>20057.799233739999</v>
      </c>
      <c r="C53" s="45">
        <v>382.59811785000005</v>
      </c>
      <c r="D53" s="124">
        <v>215.52708560000002</v>
      </c>
      <c r="E53" s="124">
        <v>167.07103225</v>
      </c>
      <c r="F53" s="124">
        <v>49.045446779999999</v>
      </c>
      <c r="G53" s="124">
        <v>46.98552376</v>
      </c>
      <c r="H53" s="124">
        <v>2.0599230199999998</v>
      </c>
      <c r="I53" s="124">
        <v>4478.2635230799997</v>
      </c>
      <c r="J53" s="124">
        <v>485.63355387000001</v>
      </c>
      <c r="K53" s="124">
        <v>3992.6299692100001</v>
      </c>
      <c r="L53" s="124">
        <v>15147.892146029999</v>
      </c>
      <c r="M53" s="124">
        <v>15036.335205339999</v>
      </c>
      <c r="N53" s="124">
        <v>111.55694069</v>
      </c>
      <c r="O53" s="124">
        <v>426.22434414999998</v>
      </c>
      <c r="P53" s="124">
        <v>94.042882880000008</v>
      </c>
      <c r="Q53" s="125"/>
      <c r="R53" s="125"/>
      <c r="S53" s="125"/>
      <c r="T53" s="125"/>
      <c r="U53" s="125"/>
      <c r="V53" s="125"/>
    </row>
    <row r="54" spans="1:22" hidden="1" outlineLevel="1">
      <c r="A54" s="15">
        <v>41852</v>
      </c>
      <c r="B54" s="124">
        <v>20315.952928750001</v>
      </c>
      <c r="C54" s="45">
        <v>367.44308846000001</v>
      </c>
      <c r="D54" s="124">
        <v>222.46032474</v>
      </c>
      <c r="E54" s="124">
        <v>144.98276372000001</v>
      </c>
      <c r="F54" s="124">
        <v>48.951236080000001</v>
      </c>
      <c r="G54" s="124">
        <v>46.464745629999996</v>
      </c>
      <c r="H54" s="124">
        <v>2.4864904499999998</v>
      </c>
      <c r="I54" s="124">
        <v>4296.0828379499999</v>
      </c>
      <c r="J54" s="124">
        <v>370.61009173000002</v>
      </c>
      <c r="K54" s="124">
        <v>3925.4727462199999</v>
      </c>
      <c r="L54" s="124">
        <v>15603.475766260002</v>
      </c>
      <c r="M54" s="124">
        <v>15490.670615450003</v>
      </c>
      <c r="N54" s="124">
        <v>112.80515081000001</v>
      </c>
      <c r="O54" s="124">
        <v>452.12998116999995</v>
      </c>
      <c r="P54" s="124">
        <v>104.07082299999999</v>
      </c>
      <c r="Q54" s="125"/>
      <c r="R54" s="125"/>
      <c r="S54" s="125"/>
      <c r="T54" s="125"/>
      <c r="U54" s="125"/>
      <c r="V54" s="125"/>
    </row>
    <row r="55" spans="1:22" hidden="1" outlineLevel="1">
      <c r="A55" s="15">
        <v>41883</v>
      </c>
      <c r="B55" s="124">
        <v>19492.340021579999</v>
      </c>
      <c r="C55" s="45">
        <v>353.01229281999997</v>
      </c>
      <c r="D55" s="124">
        <v>218.72687897</v>
      </c>
      <c r="E55" s="124">
        <v>134.28541385</v>
      </c>
      <c r="F55" s="124">
        <v>51.397417760000003</v>
      </c>
      <c r="G55" s="124">
        <v>48.062968049999995</v>
      </c>
      <c r="H55" s="124">
        <v>3.3344497100000003</v>
      </c>
      <c r="I55" s="124">
        <v>4302.5264564699992</v>
      </c>
      <c r="J55" s="124">
        <v>459.45483431999997</v>
      </c>
      <c r="K55" s="124">
        <v>3843.0716221499997</v>
      </c>
      <c r="L55" s="124">
        <v>14785.403854529999</v>
      </c>
      <c r="M55" s="124">
        <v>14675.300152420001</v>
      </c>
      <c r="N55" s="124">
        <v>110.10370211</v>
      </c>
      <c r="O55" s="124">
        <v>471.54616356999998</v>
      </c>
      <c r="P55" s="124">
        <v>104.30333639</v>
      </c>
      <c r="Q55" s="125"/>
      <c r="R55" s="125"/>
      <c r="S55" s="125"/>
      <c r="T55" s="125"/>
      <c r="U55" s="125"/>
      <c r="V55" s="125"/>
    </row>
    <row r="56" spans="1:22" hidden="1" outlineLevel="1">
      <c r="A56" s="15">
        <v>41913</v>
      </c>
      <c r="B56" s="124">
        <v>18897.654621819998</v>
      </c>
      <c r="C56" s="45">
        <v>334.82166083999999</v>
      </c>
      <c r="D56" s="124">
        <v>216.7851259</v>
      </c>
      <c r="E56" s="124">
        <v>118.03653494</v>
      </c>
      <c r="F56" s="124">
        <v>50.516592710000005</v>
      </c>
      <c r="G56" s="124">
        <v>46.496118790000004</v>
      </c>
      <c r="H56" s="124">
        <v>4.0204739199999997</v>
      </c>
      <c r="I56" s="124">
        <v>3766.9204597199996</v>
      </c>
      <c r="J56" s="124">
        <v>378.96891466</v>
      </c>
      <c r="K56" s="124">
        <v>3387.9515450600002</v>
      </c>
      <c r="L56" s="124">
        <v>14745.395908549999</v>
      </c>
      <c r="M56" s="124">
        <v>14636.682710969999</v>
      </c>
      <c r="N56" s="124">
        <v>108.71319758</v>
      </c>
      <c r="O56" s="124">
        <v>458.94645066999999</v>
      </c>
      <c r="P56" s="124">
        <v>96.897631469999993</v>
      </c>
      <c r="Q56" s="125"/>
      <c r="R56" s="125"/>
      <c r="S56" s="125"/>
      <c r="T56" s="125"/>
      <c r="U56" s="125"/>
      <c r="V56" s="125"/>
    </row>
    <row r="57" spans="1:22" hidden="1" outlineLevel="1">
      <c r="A57" s="15">
        <v>41944</v>
      </c>
      <c r="B57" s="124">
        <v>20601.438156330001</v>
      </c>
      <c r="C57" s="45">
        <v>512.44546732000003</v>
      </c>
      <c r="D57" s="124">
        <v>397.56604019000002</v>
      </c>
      <c r="E57" s="124">
        <v>114.87942713</v>
      </c>
      <c r="F57" s="124">
        <v>57.697543160000002</v>
      </c>
      <c r="G57" s="124">
        <v>52.550527180000003</v>
      </c>
      <c r="H57" s="124">
        <v>5.1470159799999999</v>
      </c>
      <c r="I57" s="124">
        <v>4239.4380934299998</v>
      </c>
      <c r="J57" s="124">
        <v>490.87070001999996</v>
      </c>
      <c r="K57" s="124">
        <v>3748.56739341</v>
      </c>
      <c r="L57" s="124">
        <v>15791.85705242</v>
      </c>
      <c r="M57" s="124">
        <v>15681.111467090001</v>
      </c>
      <c r="N57" s="124">
        <v>110.74558533000001</v>
      </c>
      <c r="O57" s="124">
        <v>227.49118709000001</v>
      </c>
      <c r="P57" s="124">
        <v>139.20371176</v>
      </c>
      <c r="Q57" s="125"/>
      <c r="R57" s="125"/>
      <c r="S57" s="125"/>
      <c r="T57" s="125"/>
      <c r="U57" s="125"/>
      <c r="V57" s="125"/>
    </row>
    <row r="58" spans="1:22" hidden="1" outlineLevel="1">
      <c r="A58" s="15">
        <v>41974</v>
      </c>
      <c r="B58" s="124">
        <v>21223.683197310002</v>
      </c>
      <c r="C58" s="45">
        <v>362.86524470000006</v>
      </c>
      <c r="D58" s="124">
        <v>257.36998038000002</v>
      </c>
      <c r="E58" s="124">
        <v>105.49526431999999</v>
      </c>
      <c r="F58" s="124">
        <v>57.290867920000004</v>
      </c>
      <c r="G58" s="124">
        <v>53.813213170000004</v>
      </c>
      <c r="H58" s="124">
        <v>3.4776547500000001</v>
      </c>
      <c r="I58" s="124">
        <v>4849.7213589700004</v>
      </c>
      <c r="J58" s="124">
        <v>484.10678279000001</v>
      </c>
      <c r="K58" s="124">
        <v>4365.6145761799999</v>
      </c>
      <c r="L58" s="124">
        <v>15953.805725720002</v>
      </c>
      <c r="M58" s="124">
        <v>15854.85014481</v>
      </c>
      <c r="N58" s="124">
        <v>98.955580909999995</v>
      </c>
      <c r="O58" s="124">
        <v>234.61533383</v>
      </c>
      <c r="P58" s="124">
        <v>120.70377349</v>
      </c>
      <c r="Q58" s="125"/>
      <c r="R58" s="125"/>
      <c r="S58" s="125"/>
      <c r="T58" s="125"/>
      <c r="U58" s="125"/>
      <c r="V58" s="125"/>
    </row>
    <row r="59" spans="1:22" hidden="1" outlineLevel="1">
      <c r="A59" s="15">
        <v>42005</v>
      </c>
      <c r="B59" s="124">
        <v>20899.58237837</v>
      </c>
      <c r="C59" s="45">
        <v>364.83748123999999</v>
      </c>
      <c r="D59" s="124">
        <v>261.43459455999999</v>
      </c>
      <c r="E59" s="124">
        <v>103.40288668000001</v>
      </c>
      <c r="F59" s="124">
        <v>87.102819949999997</v>
      </c>
      <c r="G59" s="124">
        <v>82.922561929999986</v>
      </c>
      <c r="H59" s="124">
        <v>4.1802580200000001</v>
      </c>
      <c r="I59" s="124">
        <v>4610.6908597800002</v>
      </c>
      <c r="J59" s="124">
        <v>422.31705608999994</v>
      </c>
      <c r="K59" s="124">
        <v>4188.3738036900004</v>
      </c>
      <c r="L59" s="124">
        <v>15836.951217399999</v>
      </c>
      <c r="M59" s="124">
        <v>15729.717329079998</v>
      </c>
      <c r="N59" s="124">
        <v>107.23388832000001</v>
      </c>
      <c r="O59" s="124">
        <v>248.22036379999997</v>
      </c>
      <c r="P59" s="124">
        <v>117.33832100000001</v>
      </c>
      <c r="Q59" s="125"/>
      <c r="R59" s="125"/>
      <c r="S59" s="125"/>
      <c r="T59" s="125"/>
      <c r="U59" s="125"/>
      <c r="V59" s="125"/>
    </row>
    <row r="60" spans="1:22" hidden="1" outlineLevel="1">
      <c r="A60" s="15">
        <v>42036</v>
      </c>
      <c r="B60" s="124">
        <v>27041.554126769999</v>
      </c>
      <c r="C60" s="45">
        <v>495.53819822999998</v>
      </c>
      <c r="D60" s="124">
        <v>385.32848619999999</v>
      </c>
      <c r="E60" s="124">
        <v>110.20971202999999</v>
      </c>
      <c r="F60" s="124">
        <v>161.49123599000001</v>
      </c>
      <c r="G60" s="124">
        <v>157.64289790000001</v>
      </c>
      <c r="H60" s="124">
        <v>3.8483380899999999</v>
      </c>
      <c r="I60" s="124">
        <v>6389.7017585100002</v>
      </c>
      <c r="J60" s="124">
        <v>582.49186648</v>
      </c>
      <c r="K60" s="124">
        <v>5807.2098920300004</v>
      </c>
      <c r="L60" s="124">
        <v>19994.822934039999</v>
      </c>
      <c r="M60" s="124">
        <v>19885.275202689998</v>
      </c>
      <c r="N60" s="124">
        <v>109.54773135000001</v>
      </c>
      <c r="O60" s="124">
        <v>399.06606495999995</v>
      </c>
      <c r="P60" s="124">
        <v>182.52158248000001</v>
      </c>
      <c r="Q60" s="125"/>
      <c r="R60" s="125"/>
      <c r="S60" s="125"/>
      <c r="T60" s="125"/>
      <c r="U60" s="125"/>
      <c r="V60" s="125"/>
    </row>
    <row r="61" spans="1:22" hidden="1" outlineLevel="1">
      <c r="A61" s="15">
        <v>42064</v>
      </c>
      <c r="B61" s="124">
        <v>23323.504609449999</v>
      </c>
      <c r="C61" s="45">
        <v>427.23818232999997</v>
      </c>
      <c r="D61" s="124">
        <v>339.60812868000005</v>
      </c>
      <c r="E61" s="124">
        <v>87.630053650000008</v>
      </c>
      <c r="F61" s="124">
        <v>151.27939043999999</v>
      </c>
      <c r="G61" s="124">
        <v>146.47595677999999</v>
      </c>
      <c r="H61" s="124">
        <v>4.8034336599999996</v>
      </c>
      <c r="I61" s="124">
        <v>5635.9421109300001</v>
      </c>
      <c r="J61" s="124">
        <v>586.20837813999992</v>
      </c>
      <c r="K61" s="124">
        <v>5049.7337327900004</v>
      </c>
      <c r="L61" s="124">
        <v>17109.04492575</v>
      </c>
      <c r="M61" s="124">
        <v>16994.087022059997</v>
      </c>
      <c r="N61" s="124">
        <v>114.95790368999999</v>
      </c>
      <c r="O61" s="124">
        <v>321.74668677</v>
      </c>
      <c r="P61" s="124">
        <v>144.3181658</v>
      </c>
      <c r="Q61" s="125"/>
      <c r="R61" s="125"/>
      <c r="S61" s="125"/>
      <c r="T61" s="125"/>
      <c r="U61" s="125"/>
      <c r="V61" s="125"/>
    </row>
    <row r="62" spans="1:22" hidden="1" outlineLevel="1">
      <c r="A62" s="15">
        <v>42095</v>
      </c>
      <c r="B62" s="124">
        <v>22751.604364260002</v>
      </c>
      <c r="C62" s="45">
        <v>390.85071434999998</v>
      </c>
      <c r="D62" s="124">
        <v>311.57638964</v>
      </c>
      <c r="E62" s="124">
        <v>79.274324710000002</v>
      </c>
      <c r="F62" s="124">
        <v>146.95109364999999</v>
      </c>
      <c r="G62" s="124">
        <v>144.35438721999998</v>
      </c>
      <c r="H62" s="124">
        <v>2.5967064299999998</v>
      </c>
      <c r="I62" s="124">
        <v>5960.07299203</v>
      </c>
      <c r="J62" s="124">
        <v>599.87333923000006</v>
      </c>
      <c r="K62" s="124">
        <v>5360.1996528</v>
      </c>
      <c r="L62" s="124">
        <v>16253.72956423</v>
      </c>
      <c r="M62" s="124">
        <v>16135.274849339999</v>
      </c>
      <c r="N62" s="124">
        <v>118.45471489000001</v>
      </c>
      <c r="O62" s="124">
        <v>281.15373750000003</v>
      </c>
      <c r="P62" s="124">
        <v>136.82392390000001</v>
      </c>
      <c r="Q62" s="125"/>
      <c r="R62" s="125"/>
      <c r="S62" s="125"/>
      <c r="T62" s="125"/>
      <c r="U62" s="125"/>
      <c r="V62" s="125"/>
    </row>
    <row r="63" spans="1:22" hidden="1" outlineLevel="1">
      <c r="A63" s="15">
        <v>42125</v>
      </c>
      <c r="B63" s="124">
        <v>22908.939256850001</v>
      </c>
      <c r="C63" s="45">
        <v>390.11175799</v>
      </c>
      <c r="D63" s="124">
        <v>312.21729110000001</v>
      </c>
      <c r="E63" s="124">
        <v>77.89446688999999</v>
      </c>
      <c r="F63" s="124">
        <v>150.26823973</v>
      </c>
      <c r="G63" s="124">
        <v>145.80290309</v>
      </c>
      <c r="H63" s="124">
        <v>4.4653366399999994</v>
      </c>
      <c r="I63" s="124">
        <v>6153.8092243599995</v>
      </c>
      <c r="J63" s="124">
        <v>635.58742675999997</v>
      </c>
      <c r="K63" s="124">
        <v>5518.2217975999993</v>
      </c>
      <c r="L63" s="124">
        <v>16214.750034770001</v>
      </c>
      <c r="M63" s="124">
        <v>16090.020645439999</v>
      </c>
      <c r="N63" s="124">
        <v>124.72938933000002</v>
      </c>
      <c r="O63" s="124">
        <v>282.12170089999995</v>
      </c>
      <c r="P63" s="124">
        <v>131.00740762999999</v>
      </c>
      <c r="Q63" s="125"/>
      <c r="R63" s="125"/>
      <c r="S63" s="125"/>
      <c r="T63" s="125"/>
      <c r="U63" s="125"/>
      <c r="V63" s="125"/>
    </row>
    <row r="64" spans="1:22" hidden="1" outlineLevel="1">
      <c r="A64" s="15">
        <v>42156</v>
      </c>
      <c r="B64" s="124">
        <v>22958.248789280002</v>
      </c>
      <c r="C64" s="45">
        <v>405.96002335999998</v>
      </c>
      <c r="D64" s="124">
        <v>321.16541056</v>
      </c>
      <c r="E64" s="124">
        <v>84.794612799999996</v>
      </c>
      <c r="F64" s="124">
        <v>144.22694998999998</v>
      </c>
      <c r="G64" s="124">
        <v>139.52204956</v>
      </c>
      <c r="H64" s="124">
        <v>4.7049004299999995</v>
      </c>
      <c r="I64" s="124">
        <v>6158.9048528800004</v>
      </c>
      <c r="J64" s="124">
        <v>655.18456964999996</v>
      </c>
      <c r="K64" s="124">
        <v>5503.7202832299999</v>
      </c>
      <c r="L64" s="124">
        <v>16249.15696305</v>
      </c>
      <c r="M64" s="124">
        <v>16121.544138099998</v>
      </c>
      <c r="N64" s="124">
        <v>127.61282495</v>
      </c>
      <c r="O64" s="124">
        <v>280.77674446999998</v>
      </c>
      <c r="P64" s="124">
        <v>129.58761937</v>
      </c>
      <c r="Q64" s="125"/>
      <c r="R64" s="125"/>
      <c r="S64" s="125"/>
      <c r="T64" s="125"/>
      <c r="U64" s="125"/>
      <c r="V64" s="125"/>
    </row>
    <row r="65" spans="1:22" hidden="1" outlineLevel="1">
      <c r="A65" s="15">
        <v>42186</v>
      </c>
      <c r="B65" s="124">
        <v>22854.848667549999</v>
      </c>
      <c r="C65" s="45">
        <v>410.77644091999997</v>
      </c>
      <c r="D65" s="124">
        <v>315.49491789999996</v>
      </c>
      <c r="E65" s="124">
        <v>95.281523019999995</v>
      </c>
      <c r="F65" s="124">
        <v>156.74483601</v>
      </c>
      <c r="G65" s="124">
        <v>152.71538697</v>
      </c>
      <c r="H65" s="124">
        <v>4.0294490400000003</v>
      </c>
      <c r="I65" s="124">
        <v>6132.0351028500008</v>
      </c>
      <c r="J65" s="124">
        <v>529.64344108</v>
      </c>
      <c r="K65" s="124">
        <v>5602.3916617700006</v>
      </c>
      <c r="L65" s="124">
        <v>16155.29228777</v>
      </c>
      <c r="M65" s="124">
        <v>16023.923288850001</v>
      </c>
      <c r="N65" s="124">
        <v>131.36899892</v>
      </c>
      <c r="O65" s="124">
        <v>291.85699990000001</v>
      </c>
      <c r="P65" s="124">
        <v>126.27605206</v>
      </c>
      <c r="Q65" s="125"/>
      <c r="R65" s="125"/>
      <c r="S65" s="125"/>
      <c r="T65" s="125"/>
      <c r="U65" s="125"/>
      <c r="V65" s="125"/>
    </row>
    <row r="66" spans="1:22" hidden="1" outlineLevel="1">
      <c r="A66" s="15">
        <v>42217</v>
      </c>
      <c r="B66" s="124">
        <v>22711.977963379999</v>
      </c>
      <c r="C66" s="45">
        <v>426.07928092999998</v>
      </c>
      <c r="D66" s="124">
        <v>317.14471449999996</v>
      </c>
      <c r="E66" s="124">
        <v>108.93456643</v>
      </c>
      <c r="F66" s="124">
        <v>183.82732220000003</v>
      </c>
      <c r="G66" s="124">
        <v>179.74248124000002</v>
      </c>
      <c r="H66" s="124">
        <v>4.0848409600000002</v>
      </c>
      <c r="I66" s="124">
        <v>6055.4687877600009</v>
      </c>
      <c r="J66" s="124">
        <v>509.61381585999999</v>
      </c>
      <c r="K66" s="124">
        <v>5545.8549719000002</v>
      </c>
      <c r="L66" s="124">
        <v>16046.602572489999</v>
      </c>
      <c r="M66" s="124">
        <v>15902.337120740001</v>
      </c>
      <c r="N66" s="124">
        <v>144.26545175000001</v>
      </c>
      <c r="O66" s="124">
        <v>288.94118580000003</v>
      </c>
      <c r="P66" s="124">
        <v>130.48852145999999</v>
      </c>
      <c r="Q66" s="125"/>
      <c r="R66" s="125"/>
      <c r="S66" s="125"/>
      <c r="T66" s="125"/>
      <c r="U66" s="125"/>
      <c r="V66" s="125"/>
    </row>
    <row r="67" spans="1:22" hidden="1" outlineLevel="1">
      <c r="A67" s="15">
        <v>42248</v>
      </c>
      <c r="B67" s="124">
        <v>22045.517619030001</v>
      </c>
      <c r="C67" s="45">
        <v>429.32494355</v>
      </c>
      <c r="D67" s="124">
        <v>327.28861341999999</v>
      </c>
      <c r="E67" s="124">
        <v>102.03633013000001</v>
      </c>
      <c r="F67" s="124">
        <v>384.38828225999998</v>
      </c>
      <c r="G67" s="124">
        <v>230.23004433</v>
      </c>
      <c r="H67" s="124">
        <v>154.15823792999998</v>
      </c>
      <c r="I67" s="124">
        <v>5878.7604726500003</v>
      </c>
      <c r="J67" s="124">
        <v>636.74231049000002</v>
      </c>
      <c r="K67" s="124">
        <v>5242.0181621600004</v>
      </c>
      <c r="L67" s="124">
        <v>15353.043920569999</v>
      </c>
      <c r="M67" s="124">
        <v>15221.24127276</v>
      </c>
      <c r="N67" s="124">
        <v>131.80264781</v>
      </c>
      <c r="O67" s="124">
        <v>285.95734535999998</v>
      </c>
      <c r="P67" s="124">
        <v>124.46170648999998</v>
      </c>
      <c r="Q67" s="125"/>
      <c r="R67" s="125"/>
      <c r="S67" s="125"/>
      <c r="T67" s="125"/>
      <c r="U67" s="125"/>
      <c r="V67" s="125"/>
    </row>
    <row r="68" spans="1:22" hidden="1" outlineLevel="1">
      <c r="A68" s="15">
        <v>42278</v>
      </c>
      <c r="B68" s="124">
        <v>23386.395089360001</v>
      </c>
      <c r="C68" s="45">
        <v>436.04767631000004</v>
      </c>
      <c r="D68" s="124">
        <v>342.26913245999998</v>
      </c>
      <c r="E68" s="124">
        <v>93.778543850000005</v>
      </c>
      <c r="F68" s="124">
        <v>400.39053446000003</v>
      </c>
      <c r="G68" s="124">
        <v>246.42264412</v>
      </c>
      <c r="H68" s="124">
        <v>153.96789034</v>
      </c>
      <c r="I68" s="124">
        <v>6330.8334391900007</v>
      </c>
      <c r="J68" s="124">
        <v>663.41698698999994</v>
      </c>
      <c r="K68" s="124">
        <v>5667.4164522000001</v>
      </c>
      <c r="L68" s="124">
        <v>16219.123439399998</v>
      </c>
      <c r="M68" s="124">
        <v>16077.360101459999</v>
      </c>
      <c r="N68" s="124">
        <v>141.76333794000001</v>
      </c>
      <c r="O68" s="124">
        <v>309.82025463999997</v>
      </c>
      <c r="P68" s="124">
        <v>125.99128303000001</v>
      </c>
      <c r="Q68" s="45"/>
      <c r="R68" s="45"/>
      <c r="S68" s="45"/>
      <c r="T68" s="45"/>
      <c r="U68" s="45"/>
      <c r="V68" s="45"/>
    </row>
    <row r="69" spans="1:22" hidden="1" outlineLevel="1">
      <c r="A69" s="15">
        <v>42309</v>
      </c>
      <c r="B69" s="124">
        <v>24134.5209813</v>
      </c>
      <c r="C69" s="45">
        <v>464.77268801000002</v>
      </c>
      <c r="D69" s="124">
        <v>349.29787493999999</v>
      </c>
      <c r="E69" s="124">
        <v>115.47481306999998</v>
      </c>
      <c r="F69" s="124">
        <v>410.76721062000001</v>
      </c>
      <c r="G69" s="124">
        <v>267.6238515</v>
      </c>
      <c r="H69" s="124">
        <v>143.14335912000001</v>
      </c>
      <c r="I69" s="124">
        <v>6884.0147123700008</v>
      </c>
      <c r="J69" s="124">
        <v>695.05916169000011</v>
      </c>
      <c r="K69" s="124">
        <v>6188.9555506799998</v>
      </c>
      <c r="L69" s="124">
        <v>16374.966370300001</v>
      </c>
      <c r="M69" s="124">
        <v>16242.92561072</v>
      </c>
      <c r="N69" s="124">
        <v>132.04075958000001</v>
      </c>
      <c r="O69" s="124">
        <v>322.31442104000001</v>
      </c>
      <c r="P69" s="124">
        <v>121.70987678</v>
      </c>
      <c r="Q69" s="45"/>
      <c r="R69" s="45"/>
      <c r="S69" s="45"/>
      <c r="T69" s="45"/>
      <c r="U69" s="45"/>
      <c r="V69" s="45"/>
    </row>
    <row r="70" spans="1:22" hidden="1" outlineLevel="1">
      <c r="A70" s="15">
        <v>42339</v>
      </c>
      <c r="B70" s="124">
        <v>24987.240693389998</v>
      </c>
      <c r="C70" s="45">
        <v>469.68952482000003</v>
      </c>
      <c r="D70" s="124">
        <v>356.82810264</v>
      </c>
      <c r="E70" s="124">
        <v>112.86142218000003</v>
      </c>
      <c r="F70" s="124">
        <v>137.95042009000002</v>
      </c>
      <c r="G70" s="124">
        <v>135.16930037</v>
      </c>
      <c r="H70" s="124">
        <v>2.78111972</v>
      </c>
      <c r="I70" s="124">
        <v>7877.20434793</v>
      </c>
      <c r="J70" s="124">
        <v>1091.2463469300001</v>
      </c>
      <c r="K70" s="124">
        <v>6785.958001</v>
      </c>
      <c r="L70" s="124">
        <v>16502.396400550002</v>
      </c>
      <c r="M70" s="124">
        <v>16372.51667123</v>
      </c>
      <c r="N70" s="124">
        <v>129.87972932</v>
      </c>
      <c r="O70" s="124">
        <v>156.50389661</v>
      </c>
      <c r="P70" s="124">
        <v>112.06968244000001</v>
      </c>
      <c r="Q70" s="45"/>
      <c r="R70" s="45"/>
      <c r="S70" s="45"/>
      <c r="T70" s="45"/>
      <c r="U70" s="45"/>
      <c r="V70" s="45"/>
    </row>
    <row r="71" spans="1:22" hidden="1" outlineLevel="1">
      <c r="A71" s="15">
        <v>42370</v>
      </c>
      <c r="B71" s="124">
        <v>24567.976830840002</v>
      </c>
      <c r="C71" s="45">
        <v>453.67702703999998</v>
      </c>
      <c r="D71" s="124">
        <v>362.94143054999995</v>
      </c>
      <c r="E71" s="124">
        <v>90.735596490000006</v>
      </c>
      <c r="F71" s="124">
        <v>247.21776454999997</v>
      </c>
      <c r="G71" s="124">
        <v>183.94493356999999</v>
      </c>
      <c r="H71" s="124">
        <v>63.272830980000002</v>
      </c>
      <c r="I71" s="124">
        <v>7214.8471024200007</v>
      </c>
      <c r="J71" s="124">
        <v>1073.01115983</v>
      </c>
      <c r="K71" s="124">
        <v>6141.8359425899998</v>
      </c>
      <c r="L71" s="124">
        <v>16652.234936829998</v>
      </c>
      <c r="M71" s="124">
        <v>16513.203648169998</v>
      </c>
      <c r="N71" s="124">
        <v>139.03128866</v>
      </c>
      <c r="O71" s="124">
        <v>-6.1771962899999995</v>
      </c>
      <c r="P71" s="124">
        <v>116.60144070000001</v>
      </c>
      <c r="Q71" s="45"/>
      <c r="R71" s="45"/>
      <c r="S71" s="45"/>
      <c r="T71" s="45"/>
      <c r="U71" s="45"/>
      <c r="V71" s="45"/>
    </row>
    <row r="72" spans="1:22" hidden="1" outlineLevel="1">
      <c r="A72" s="15">
        <v>42401</v>
      </c>
      <c r="B72" s="124">
        <v>25888.801267020001</v>
      </c>
      <c r="C72" s="45">
        <v>490.19333417999997</v>
      </c>
      <c r="D72" s="124">
        <v>389.91738881000003</v>
      </c>
      <c r="E72" s="124">
        <v>100.27594536999997</v>
      </c>
      <c r="F72" s="124">
        <v>371.97074402999999</v>
      </c>
      <c r="G72" s="124">
        <v>214.49973414999999</v>
      </c>
      <c r="H72" s="124">
        <v>157.47100988</v>
      </c>
      <c r="I72" s="124">
        <v>7668.4846412199995</v>
      </c>
      <c r="J72" s="124">
        <v>1040.9988886400001</v>
      </c>
      <c r="K72" s="124">
        <v>6627.4857525799998</v>
      </c>
      <c r="L72" s="124">
        <v>17358.152547590005</v>
      </c>
      <c r="M72" s="124">
        <v>17206.801404200003</v>
      </c>
      <c r="N72" s="124">
        <v>151.35114339</v>
      </c>
      <c r="O72" s="124">
        <v>34.526923409999995</v>
      </c>
      <c r="P72" s="124">
        <v>119.64231182</v>
      </c>
      <c r="Q72" s="45"/>
      <c r="R72" s="45"/>
      <c r="S72" s="45"/>
      <c r="T72" s="45"/>
      <c r="U72" s="45"/>
      <c r="V72" s="45"/>
    </row>
    <row r="73" spans="1:22" hidden="1" outlineLevel="1">
      <c r="A73" s="15">
        <v>42430</v>
      </c>
      <c r="B73" s="124">
        <v>25616.110052560001</v>
      </c>
      <c r="C73" s="45">
        <v>471.80777397999998</v>
      </c>
      <c r="D73" s="124">
        <v>381.53003299</v>
      </c>
      <c r="E73" s="124">
        <v>90.277740989999998</v>
      </c>
      <c r="F73" s="124">
        <v>363.93892359999995</v>
      </c>
      <c r="G73" s="124">
        <v>205.81642336000002</v>
      </c>
      <c r="H73" s="124">
        <v>158.12250023999999</v>
      </c>
      <c r="I73" s="124">
        <v>7657.50052117</v>
      </c>
      <c r="J73" s="124">
        <v>1348.08432511</v>
      </c>
      <c r="K73" s="124">
        <v>6309.4161960599995</v>
      </c>
      <c r="L73" s="124">
        <v>17122.862833809999</v>
      </c>
      <c r="M73" s="124">
        <v>16977.085857370002</v>
      </c>
      <c r="N73" s="124">
        <v>145.77697644</v>
      </c>
      <c r="O73" s="124">
        <v>33.272104220000003</v>
      </c>
      <c r="P73" s="124">
        <v>117.36339117999999</v>
      </c>
      <c r="Q73" s="45"/>
      <c r="R73" s="45"/>
      <c r="S73" s="45"/>
      <c r="T73" s="45"/>
      <c r="U73" s="45"/>
      <c r="V73" s="45"/>
    </row>
    <row r="74" spans="1:22" hidden="1" outlineLevel="1">
      <c r="A74" s="15">
        <v>42461</v>
      </c>
      <c r="B74" s="124">
        <v>29284.64101521</v>
      </c>
      <c r="C74" s="45">
        <v>440.63143852999997</v>
      </c>
      <c r="D74" s="124">
        <v>373.31883203999996</v>
      </c>
      <c r="E74" s="124">
        <v>67.312606490000007</v>
      </c>
      <c r="F74" s="124">
        <v>905.04432287000009</v>
      </c>
      <c r="G74" s="124">
        <v>219.22059174</v>
      </c>
      <c r="H74" s="124">
        <v>685.82373113000006</v>
      </c>
      <c r="I74" s="124">
        <v>10898.911103840001</v>
      </c>
      <c r="J74" s="124">
        <v>1365.0695585199999</v>
      </c>
      <c r="K74" s="124">
        <v>9533.8415453199996</v>
      </c>
      <c r="L74" s="124">
        <v>17040.054149969998</v>
      </c>
      <c r="M74" s="124">
        <v>16891.044855109998</v>
      </c>
      <c r="N74" s="124">
        <v>149.00929485999998</v>
      </c>
      <c r="O74" s="124">
        <v>39.720566399999996</v>
      </c>
      <c r="P74" s="124">
        <v>96.319593949999998</v>
      </c>
      <c r="Q74" s="45"/>
      <c r="R74" s="45"/>
      <c r="S74" s="45"/>
      <c r="T74" s="45"/>
      <c r="U74" s="45"/>
      <c r="V74" s="45"/>
    </row>
    <row r="75" spans="1:22" hidden="1" outlineLevel="1">
      <c r="A75" s="15">
        <v>42491</v>
      </c>
      <c r="B75" s="124">
        <v>28810.49655453</v>
      </c>
      <c r="C75" s="45">
        <v>487.28436270999998</v>
      </c>
      <c r="D75" s="124">
        <v>373.25515272000001</v>
      </c>
      <c r="E75" s="124">
        <v>114.02920998999998</v>
      </c>
      <c r="F75" s="124">
        <v>927.50316092000003</v>
      </c>
      <c r="G75" s="124">
        <v>207.44050100000001</v>
      </c>
      <c r="H75" s="124">
        <v>720.06265991999999</v>
      </c>
      <c r="I75" s="124">
        <v>10283.594470619999</v>
      </c>
      <c r="J75" s="124">
        <v>1237.18711304</v>
      </c>
      <c r="K75" s="124">
        <v>9046.4073575799994</v>
      </c>
      <c r="L75" s="124">
        <v>17112.114560279999</v>
      </c>
      <c r="M75" s="124">
        <v>16957.534589280003</v>
      </c>
      <c r="N75" s="124">
        <v>154.57997100000003</v>
      </c>
      <c r="O75" s="124">
        <v>20.14435271</v>
      </c>
      <c r="P75" s="124">
        <v>91.587120209999995</v>
      </c>
      <c r="Q75" s="45"/>
      <c r="R75" s="45"/>
      <c r="S75" s="45"/>
      <c r="T75" s="45"/>
      <c r="U75" s="45"/>
      <c r="V75" s="45"/>
    </row>
    <row r="76" spans="1:22" hidden="1" outlineLevel="1">
      <c r="A76" s="15">
        <v>42522</v>
      </c>
      <c r="B76" s="124">
        <v>28853.887254540001</v>
      </c>
      <c r="C76" s="45">
        <v>459.42375189000006</v>
      </c>
      <c r="D76" s="124">
        <v>359.10765058999999</v>
      </c>
      <c r="E76" s="124">
        <v>100.3161013</v>
      </c>
      <c r="F76" s="124">
        <v>931.98001814000008</v>
      </c>
      <c r="G76" s="124">
        <v>211.03865609000002</v>
      </c>
      <c r="H76" s="124">
        <v>720.94136204999995</v>
      </c>
      <c r="I76" s="124">
        <v>10127.48127111</v>
      </c>
      <c r="J76" s="124">
        <v>1427.7373218599998</v>
      </c>
      <c r="K76" s="124">
        <v>8699.7439492499998</v>
      </c>
      <c r="L76" s="124">
        <v>17335.002213399999</v>
      </c>
      <c r="M76" s="124">
        <v>17187.776908889999</v>
      </c>
      <c r="N76" s="124">
        <v>147.22530451</v>
      </c>
      <c r="O76" s="124">
        <v>21.71492799</v>
      </c>
      <c r="P76" s="124">
        <v>82.630330290000003</v>
      </c>
      <c r="Q76" s="45"/>
      <c r="R76" s="45"/>
      <c r="S76" s="45"/>
      <c r="T76" s="45"/>
      <c r="U76" s="45"/>
      <c r="V76" s="45"/>
    </row>
    <row r="77" spans="1:22" hidden="1" outlineLevel="1">
      <c r="A77" s="15">
        <v>42552</v>
      </c>
      <c r="B77" s="124">
        <v>29385.559035670001</v>
      </c>
      <c r="C77" s="45">
        <v>459.26727755999991</v>
      </c>
      <c r="D77" s="124">
        <v>365.35069509999994</v>
      </c>
      <c r="E77" s="124">
        <v>93.916582459999987</v>
      </c>
      <c r="F77" s="124">
        <v>989.51457103000007</v>
      </c>
      <c r="G77" s="124">
        <v>211.52387161000001</v>
      </c>
      <c r="H77" s="124">
        <v>777.99069942000006</v>
      </c>
      <c r="I77" s="124">
        <v>10734.473081460001</v>
      </c>
      <c r="J77" s="124">
        <v>1304.0238041699999</v>
      </c>
      <c r="K77" s="124">
        <v>9430.4492772900012</v>
      </c>
      <c r="L77" s="124">
        <v>17202.304105619998</v>
      </c>
      <c r="M77" s="124">
        <v>17055.524194949998</v>
      </c>
      <c r="N77" s="124">
        <v>146.77991067000002</v>
      </c>
      <c r="O77" s="124">
        <v>15.533800220000002</v>
      </c>
      <c r="P77" s="124">
        <v>94.827811200000014</v>
      </c>
      <c r="Q77" s="45"/>
      <c r="R77" s="45"/>
      <c r="S77" s="45"/>
      <c r="T77" s="45"/>
      <c r="U77" s="45"/>
      <c r="V77" s="45"/>
    </row>
    <row r="78" spans="1:22" hidden="1" outlineLevel="1">
      <c r="A78" s="15">
        <v>42583</v>
      </c>
      <c r="B78" s="124">
        <v>30863.659351459999</v>
      </c>
      <c r="C78" s="45">
        <v>455.86585817999998</v>
      </c>
      <c r="D78" s="124">
        <v>374.27973832999993</v>
      </c>
      <c r="E78" s="124">
        <v>81.586119850000003</v>
      </c>
      <c r="F78" s="124">
        <v>1210.5664532400001</v>
      </c>
      <c r="G78" s="124">
        <v>234.33015933999999</v>
      </c>
      <c r="H78" s="124">
        <v>976.23629389999996</v>
      </c>
      <c r="I78" s="124">
        <v>10688.49102218</v>
      </c>
      <c r="J78" s="124">
        <v>1329.5766327899998</v>
      </c>
      <c r="K78" s="124">
        <v>9358.91438939</v>
      </c>
      <c r="L78" s="124">
        <v>18508.736017859999</v>
      </c>
      <c r="M78" s="124">
        <v>18346.79535733</v>
      </c>
      <c r="N78" s="124">
        <v>161.94066052999997</v>
      </c>
      <c r="O78" s="124">
        <v>40.200541770000001</v>
      </c>
      <c r="P78" s="124">
        <v>95.083768619999987</v>
      </c>
      <c r="Q78" s="45"/>
      <c r="R78" s="45"/>
      <c r="S78" s="45"/>
      <c r="T78" s="45"/>
      <c r="U78" s="45"/>
      <c r="V78" s="45"/>
    </row>
    <row r="79" spans="1:22" hidden="1" outlineLevel="1">
      <c r="A79" s="15">
        <v>42614</v>
      </c>
      <c r="B79" s="124">
        <v>31169.357614100001</v>
      </c>
      <c r="C79" s="45">
        <v>499.87554870999998</v>
      </c>
      <c r="D79" s="124">
        <v>396.02098563999999</v>
      </c>
      <c r="E79" s="124">
        <v>103.85456307000001</v>
      </c>
      <c r="F79" s="124">
        <v>1680.7516208500001</v>
      </c>
      <c r="G79" s="124">
        <v>242.05248165</v>
      </c>
      <c r="H79" s="124">
        <v>1438.6991392</v>
      </c>
      <c r="I79" s="124">
        <v>10154.37293992</v>
      </c>
      <c r="J79" s="124">
        <v>1269.6461132499999</v>
      </c>
      <c r="K79" s="124">
        <v>8884.7268266700012</v>
      </c>
      <c r="L79" s="124">
        <v>18834.357504619999</v>
      </c>
      <c r="M79" s="124">
        <v>18664.443866720001</v>
      </c>
      <c r="N79" s="124">
        <v>169.9136379</v>
      </c>
      <c r="O79" s="124">
        <v>40.328745820000002</v>
      </c>
      <c r="P79" s="124">
        <v>94.492982310000002</v>
      </c>
      <c r="Q79" s="45"/>
      <c r="R79" s="45"/>
      <c r="S79" s="45"/>
      <c r="T79" s="45"/>
      <c r="U79" s="45"/>
      <c r="V79" s="45"/>
    </row>
    <row r="80" spans="1:22" hidden="1" outlineLevel="1">
      <c r="A80" s="15">
        <v>42644</v>
      </c>
      <c r="B80" s="124">
        <v>31092.139034659998</v>
      </c>
      <c r="C80" s="45">
        <v>475.69534732999995</v>
      </c>
      <c r="D80" s="124">
        <v>381.92621575999999</v>
      </c>
      <c r="E80" s="124">
        <v>93.769131569999999</v>
      </c>
      <c r="F80" s="124">
        <v>1684.13992631</v>
      </c>
      <c r="G80" s="124">
        <v>244.85840283000002</v>
      </c>
      <c r="H80" s="124">
        <v>1439.2815234800003</v>
      </c>
      <c r="I80" s="124">
        <v>10233.39149953</v>
      </c>
      <c r="J80" s="124">
        <v>1252.0097753</v>
      </c>
      <c r="K80" s="124">
        <v>8981.3817242299992</v>
      </c>
      <c r="L80" s="124">
        <v>18698.912261490001</v>
      </c>
      <c r="M80" s="124">
        <v>18532.168834609998</v>
      </c>
      <c r="N80" s="124">
        <v>166.74342688000002</v>
      </c>
      <c r="O80" s="124">
        <v>48.376891220000005</v>
      </c>
      <c r="P80" s="124">
        <v>93.700673930000008</v>
      </c>
      <c r="Q80" s="45"/>
      <c r="R80" s="45"/>
      <c r="S80" s="45"/>
      <c r="T80" s="45"/>
      <c r="U80" s="45"/>
      <c r="V80" s="45"/>
    </row>
    <row r="81" spans="1:22" hidden="1" outlineLevel="1">
      <c r="A81" s="15">
        <v>42675</v>
      </c>
      <c r="B81" s="124">
        <v>30517.41742138</v>
      </c>
      <c r="C81" s="45">
        <v>485.26725612000001</v>
      </c>
      <c r="D81" s="124">
        <v>374.81397312000001</v>
      </c>
      <c r="E81" s="124">
        <v>110.453283</v>
      </c>
      <c r="F81" s="124">
        <v>1697.0762769000003</v>
      </c>
      <c r="G81" s="124">
        <v>258.10985012000003</v>
      </c>
      <c r="H81" s="124">
        <v>1438.9664267799999</v>
      </c>
      <c r="I81" s="124">
        <v>9702.2902529099993</v>
      </c>
      <c r="J81" s="124">
        <v>1087.46034229</v>
      </c>
      <c r="K81" s="124">
        <v>8614.8299106199993</v>
      </c>
      <c r="L81" s="124">
        <v>18632.783635450003</v>
      </c>
      <c r="M81" s="124">
        <v>18459.48845013</v>
      </c>
      <c r="N81" s="124">
        <v>173.29518532</v>
      </c>
      <c r="O81" s="124">
        <v>-4.3365938100000001</v>
      </c>
      <c r="P81" s="124">
        <v>93.930589010000006</v>
      </c>
      <c r="Q81" s="45"/>
      <c r="R81" s="45"/>
      <c r="S81" s="45"/>
      <c r="T81" s="45"/>
      <c r="U81" s="45"/>
      <c r="V81" s="45"/>
    </row>
    <row r="82" spans="1:22" hidden="1" outlineLevel="1">
      <c r="A82" s="15">
        <v>42705</v>
      </c>
      <c r="B82" s="124">
        <v>31029.93013352</v>
      </c>
      <c r="C82" s="45">
        <v>487.14988498000002</v>
      </c>
      <c r="D82" s="124">
        <v>397.05903894000005</v>
      </c>
      <c r="E82" s="124">
        <v>90.090846039999988</v>
      </c>
      <c r="F82" s="124">
        <v>166.78030486</v>
      </c>
      <c r="G82" s="124">
        <v>166.34032948999999</v>
      </c>
      <c r="H82" s="124">
        <v>0.43997537000000003</v>
      </c>
      <c r="I82" s="124">
        <v>11213.65263843</v>
      </c>
      <c r="J82" s="124">
        <v>1276.8112952000001</v>
      </c>
      <c r="K82" s="124">
        <v>9936.8413432300003</v>
      </c>
      <c r="L82" s="124">
        <v>19162.347305249998</v>
      </c>
      <c r="M82" s="124">
        <v>18971.93472356</v>
      </c>
      <c r="N82" s="124">
        <v>190.41258168999997</v>
      </c>
      <c r="O82" s="124">
        <v>43.282078589999998</v>
      </c>
      <c r="P82" s="124">
        <v>100.78139218</v>
      </c>
      <c r="Q82" s="45"/>
      <c r="R82" s="45"/>
      <c r="S82" s="45"/>
      <c r="T82" s="45"/>
      <c r="U82" s="45"/>
      <c r="V82" s="45"/>
    </row>
    <row r="83" spans="1:22" hidden="1" outlineLevel="1">
      <c r="A83" s="15">
        <v>42736</v>
      </c>
      <c r="B83" s="124">
        <v>29710.155652969999</v>
      </c>
      <c r="C83" s="45">
        <v>504.69850668999993</v>
      </c>
      <c r="D83" s="124">
        <v>403.11866564000002</v>
      </c>
      <c r="E83" s="124">
        <v>101.57984104999998</v>
      </c>
      <c r="F83" s="124">
        <v>176.97215675000001</v>
      </c>
      <c r="G83" s="124">
        <v>165.24734541999999</v>
      </c>
      <c r="H83" s="124">
        <v>11.72481133</v>
      </c>
      <c r="I83" s="124">
        <v>10040.239014389999</v>
      </c>
      <c r="J83" s="124">
        <v>1219.26121259</v>
      </c>
      <c r="K83" s="124">
        <v>8820.9778017999979</v>
      </c>
      <c r="L83" s="124">
        <v>18988.245975140002</v>
      </c>
      <c r="M83" s="124">
        <v>18769.699233909996</v>
      </c>
      <c r="N83" s="124">
        <v>218.54674122999998</v>
      </c>
      <c r="O83" s="124">
        <v>15.555381679999998</v>
      </c>
      <c r="P83" s="124">
        <v>103.90107445000001</v>
      </c>
      <c r="Q83" s="45"/>
      <c r="R83" s="45"/>
      <c r="S83" s="45"/>
      <c r="T83" s="45"/>
      <c r="U83" s="45"/>
      <c r="V83" s="45"/>
    </row>
    <row r="84" spans="1:22" hidden="1" outlineLevel="1">
      <c r="A84" s="15">
        <v>42767</v>
      </c>
      <c r="B84" s="124">
        <v>30365.044040029999</v>
      </c>
      <c r="C84" s="45">
        <v>503.53790032000001</v>
      </c>
      <c r="D84" s="124">
        <v>400.24813062999999</v>
      </c>
      <c r="E84" s="124">
        <v>103.28976969000001</v>
      </c>
      <c r="F84" s="124">
        <v>850.0932574499999</v>
      </c>
      <c r="G84" s="124">
        <v>233.73147129</v>
      </c>
      <c r="H84" s="124">
        <v>616.36178616000007</v>
      </c>
      <c r="I84" s="124">
        <v>10230.58054399</v>
      </c>
      <c r="J84" s="124">
        <v>1112.8059802999999</v>
      </c>
      <c r="K84" s="124">
        <v>9117.7745636899999</v>
      </c>
      <c r="L84" s="124">
        <v>18780.83233827</v>
      </c>
      <c r="M84" s="124">
        <v>18567.733752630003</v>
      </c>
      <c r="N84" s="124">
        <v>213.09858564000001</v>
      </c>
      <c r="O84" s="124">
        <v>20.35391096</v>
      </c>
      <c r="P84" s="124">
        <v>171.53897556999999</v>
      </c>
      <c r="Q84" s="45"/>
      <c r="R84" s="45"/>
      <c r="S84" s="45"/>
      <c r="T84" s="45"/>
      <c r="U84" s="45"/>
      <c r="V84" s="45"/>
    </row>
    <row r="85" spans="1:22" hidden="1" outlineLevel="1">
      <c r="A85" s="15">
        <v>42795</v>
      </c>
      <c r="B85" s="124">
        <v>31168.974700179999</v>
      </c>
      <c r="C85" s="45">
        <v>551.41354978999993</v>
      </c>
      <c r="D85" s="124">
        <v>435.53101290999996</v>
      </c>
      <c r="E85" s="124">
        <v>115.88253687999999</v>
      </c>
      <c r="F85" s="124">
        <v>1384.1403816899999</v>
      </c>
      <c r="G85" s="124">
        <v>251.92619808000001</v>
      </c>
      <c r="H85" s="124">
        <v>1132.21418361</v>
      </c>
      <c r="I85" s="124">
        <v>10180.73000655</v>
      </c>
      <c r="J85" s="124">
        <v>1133.3789471</v>
      </c>
      <c r="K85" s="124">
        <v>9047.3510594500003</v>
      </c>
      <c r="L85" s="124">
        <v>19052.69076215</v>
      </c>
      <c r="M85" s="124">
        <v>18798.813134199998</v>
      </c>
      <c r="N85" s="124">
        <v>253.87762795000003</v>
      </c>
      <c r="O85" s="124">
        <v>23.407065179999996</v>
      </c>
      <c r="P85" s="124">
        <v>84.301145359999992</v>
      </c>
      <c r="Q85" s="45"/>
      <c r="R85" s="45"/>
      <c r="S85" s="45"/>
      <c r="T85" s="45"/>
      <c r="U85" s="45"/>
      <c r="V85" s="45"/>
    </row>
    <row r="86" spans="1:22" hidden="1" outlineLevel="1">
      <c r="A86" s="15">
        <v>42826</v>
      </c>
      <c r="B86" s="124">
        <v>31286.39464083</v>
      </c>
      <c r="C86" s="45">
        <v>545.14339991999998</v>
      </c>
      <c r="D86" s="124">
        <v>423.92482008000002</v>
      </c>
      <c r="E86" s="124">
        <v>121.21857984</v>
      </c>
      <c r="F86" s="124">
        <v>1628.10109721</v>
      </c>
      <c r="G86" s="124">
        <v>257.99946005999999</v>
      </c>
      <c r="H86" s="124">
        <v>1370.1016371499998</v>
      </c>
      <c r="I86" s="124">
        <v>9919.9440882199997</v>
      </c>
      <c r="J86" s="124">
        <v>1047.7932021300001</v>
      </c>
      <c r="K86" s="124">
        <v>8872.1508860900012</v>
      </c>
      <c r="L86" s="124">
        <v>19193.206055480001</v>
      </c>
      <c r="M86" s="124">
        <v>18947.49400952</v>
      </c>
      <c r="N86" s="124">
        <v>245.71204595999998</v>
      </c>
      <c r="O86" s="124">
        <v>15.163324980000001</v>
      </c>
      <c r="P86" s="124">
        <v>95.194425620000004</v>
      </c>
      <c r="Q86" s="45"/>
      <c r="R86" s="45"/>
      <c r="S86" s="45"/>
      <c r="T86" s="45"/>
      <c r="U86" s="45"/>
      <c r="V86" s="45"/>
    </row>
    <row r="87" spans="1:22" hidden="1" outlineLevel="1">
      <c r="A87" s="15">
        <v>42856</v>
      </c>
      <c r="B87" s="124">
        <v>31246.98290925</v>
      </c>
      <c r="C87" s="45">
        <v>572.55303838999998</v>
      </c>
      <c r="D87" s="124">
        <v>427.82598125000004</v>
      </c>
      <c r="E87" s="124">
        <v>144.72705714</v>
      </c>
      <c r="F87" s="124">
        <v>1617.1815410500001</v>
      </c>
      <c r="G87" s="124">
        <v>271.97394635000001</v>
      </c>
      <c r="H87" s="124">
        <v>1345.2075947000001</v>
      </c>
      <c r="I87" s="124">
        <v>9943.3076629499992</v>
      </c>
      <c r="J87" s="124">
        <v>981.40758090999998</v>
      </c>
      <c r="K87" s="124">
        <v>8961.9000820399997</v>
      </c>
      <c r="L87" s="124">
        <v>19113.940666859999</v>
      </c>
      <c r="M87" s="124">
        <v>18882.18065419</v>
      </c>
      <c r="N87" s="124">
        <v>231.76001266999998</v>
      </c>
      <c r="O87" s="124">
        <v>16.781648199999999</v>
      </c>
      <c r="P87" s="124">
        <v>91.683293160000005</v>
      </c>
      <c r="Q87" s="45"/>
      <c r="R87" s="45"/>
      <c r="S87" s="45"/>
      <c r="T87" s="45"/>
      <c r="U87" s="45"/>
      <c r="V87" s="45"/>
    </row>
    <row r="88" spans="1:22" hidden="1" outlineLevel="1">
      <c r="A88" s="15">
        <v>42887</v>
      </c>
      <c r="B88" s="124">
        <v>30984.870418130002</v>
      </c>
      <c r="C88" s="45">
        <v>361.85716282999999</v>
      </c>
      <c r="D88" s="124">
        <v>261.59357451</v>
      </c>
      <c r="E88" s="124">
        <v>100.26358832</v>
      </c>
      <c r="F88" s="124">
        <v>1689.43230139</v>
      </c>
      <c r="G88" s="124">
        <v>274.92386105000003</v>
      </c>
      <c r="H88" s="124">
        <v>1414.5084403400001</v>
      </c>
      <c r="I88" s="124">
        <v>9678.9223923600002</v>
      </c>
      <c r="J88" s="124">
        <v>838.43946964999998</v>
      </c>
      <c r="K88" s="124">
        <v>8840.4829227099999</v>
      </c>
      <c r="L88" s="124">
        <v>19254.658561550001</v>
      </c>
      <c r="M88" s="124">
        <v>19023.664988380002</v>
      </c>
      <c r="N88" s="124">
        <v>230.99357317000002</v>
      </c>
      <c r="O88" s="124">
        <v>36.261520390000001</v>
      </c>
      <c r="P88" s="124">
        <v>107.46608825999999</v>
      </c>
      <c r="Q88" s="45"/>
      <c r="R88" s="45"/>
      <c r="S88" s="45"/>
      <c r="T88" s="45"/>
      <c r="U88" s="45"/>
      <c r="V88" s="45"/>
    </row>
    <row r="89" spans="1:22" hidden="1" outlineLevel="1">
      <c r="A89" s="15">
        <v>42917</v>
      </c>
      <c r="B89" s="124">
        <v>30923.579361610002</v>
      </c>
      <c r="C89" s="45">
        <v>383.94189248999999</v>
      </c>
      <c r="D89" s="124">
        <v>265.42723921999999</v>
      </c>
      <c r="E89" s="124">
        <v>118.51465326999998</v>
      </c>
      <c r="F89" s="124">
        <v>1664.4827483199999</v>
      </c>
      <c r="G89" s="124">
        <v>262.27849457000002</v>
      </c>
      <c r="H89" s="124">
        <v>1402.2042537499999</v>
      </c>
      <c r="I89" s="124">
        <v>9700.2535425099995</v>
      </c>
      <c r="J89" s="124">
        <v>829.60799554000005</v>
      </c>
      <c r="K89" s="124">
        <v>8870.6455469700013</v>
      </c>
      <c r="L89" s="124">
        <v>19174.901178289998</v>
      </c>
      <c r="M89" s="124">
        <v>18936.356737940001</v>
      </c>
      <c r="N89" s="124">
        <v>238.54444035</v>
      </c>
      <c r="O89" s="124">
        <v>110.36758635000001</v>
      </c>
      <c r="P89" s="124">
        <v>75.925991929999995</v>
      </c>
      <c r="Q89" s="45"/>
      <c r="R89" s="45"/>
      <c r="S89" s="45"/>
      <c r="T89" s="45"/>
      <c r="U89" s="45"/>
      <c r="V89" s="45"/>
    </row>
    <row r="90" spans="1:22" hidden="1" outlineLevel="1">
      <c r="A90" s="15">
        <v>42948</v>
      </c>
      <c r="B90" s="124">
        <v>30914.61928223</v>
      </c>
      <c r="C90" s="45">
        <v>377.92258945000003</v>
      </c>
      <c r="D90" s="124">
        <v>267.25659665000001</v>
      </c>
      <c r="E90" s="124">
        <v>110.66599280000001</v>
      </c>
      <c r="F90" s="124">
        <v>1678.0825524100001</v>
      </c>
      <c r="G90" s="124">
        <v>277.04895184999998</v>
      </c>
      <c r="H90" s="124">
        <v>1401.03360056</v>
      </c>
      <c r="I90" s="124">
        <v>9557.4221547699999</v>
      </c>
      <c r="J90" s="124">
        <v>694.51131839999994</v>
      </c>
      <c r="K90" s="124">
        <v>8862.9108363699997</v>
      </c>
      <c r="L90" s="124">
        <v>19301.191985600002</v>
      </c>
      <c r="M90" s="124">
        <v>19053.719017399999</v>
      </c>
      <c r="N90" s="124">
        <v>247.4729682</v>
      </c>
      <c r="O90" s="124">
        <v>118.39658058000001</v>
      </c>
      <c r="P90" s="124">
        <v>67.642282739999999</v>
      </c>
      <c r="Q90" s="45"/>
      <c r="R90" s="45"/>
      <c r="S90" s="45"/>
      <c r="T90" s="45"/>
      <c r="U90" s="45"/>
      <c r="V90" s="45"/>
    </row>
    <row r="91" spans="1:22" hidden="1" outlineLevel="1">
      <c r="A91" s="15">
        <v>42979</v>
      </c>
      <c r="B91" s="124">
        <v>31651.236450109998</v>
      </c>
      <c r="C91" s="45">
        <v>397.23979993</v>
      </c>
      <c r="D91" s="124">
        <v>278.40915543</v>
      </c>
      <c r="E91" s="124">
        <v>118.83064450000001</v>
      </c>
      <c r="F91" s="124">
        <v>1678.7146662600001</v>
      </c>
      <c r="G91" s="124">
        <v>315.87315954999997</v>
      </c>
      <c r="H91" s="124">
        <v>1362.8415067100002</v>
      </c>
      <c r="I91" s="124">
        <v>9832.1171718400001</v>
      </c>
      <c r="J91" s="124">
        <v>926.44072505999998</v>
      </c>
      <c r="K91" s="124">
        <v>8905.6764467799985</v>
      </c>
      <c r="L91" s="124">
        <v>19743.164812080002</v>
      </c>
      <c r="M91" s="124">
        <v>19500.465462139997</v>
      </c>
      <c r="N91" s="124">
        <v>242.69934993999999</v>
      </c>
      <c r="O91" s="124">
        <v>95.549601780000003</v>
      </c>
      <c r="P91" s="124">
        <v>73.653797050000009</v>
      </c>
      <c r="Q91" s="45"/>
      <c r="R91" s="45"/>
      <c r="S91" s="45"/>
      <c r="T91" s="45"/>
      <c r="U91" s="45"/>
      <c r="V91" s="45"/>
    </row>
    <row r="92" spans="1:22" hidden="1" outlineLevel="1">
      <c r="A92" s="15">
        <v>43009</v>
      </c>
      <c r="B92" s="124">
        <v>31823.465294810001</v>
      </c>
      <c r="C92" s="45">
        <v>385.33559645000003</v>
      </c>
      <c r="D92" s="124">
        <v>277.69540620999999</v>
      </c>
      <c r="E92" s="124">
        <v>107.64019024000001</v>
      </c>
      <c r="F92" s="124">
        <v>1658.4580518099999</v>
      </c>
      <c r="G92" s="124">
        <v>326.41679839</v>
      </c>
      <c r="H92" s="124">
        <v>1332.04125342</v>
      </c>
      <c r="I92" s="124">
        <v>9909.2297901499987</v>
      </c>
      <c r="J92" s="124">
        <v>996.53192804999992</v>
      </c>
      <c r="K92" s="124">
        <v>8912.6978620999998</v>
      </c>
      <c r="L92" s="124">
        <v>19870.441856400001</v>
      </c>
      <c r="M92" s="124">
        <v>19618.784739269999</v>
      </c>
      <c r="N92" s="124">
        <v>251.65711712999999</v>
      </c>
      <c r="O92" s="124">
        <v>87.162909510000006</v>
      </c>
      <c r="P92" s="124">
        <v>70.74008311</v>
      </c>
      <c r="Q92" s="45"/>
      <c r="R92" s="45"/>
      <c r="S92" s="45"/>
      <c r="T92" s="45"/>
      <c r="U92" s="45"/>
      <c r="V92" s="45"/>
    </row>
    <row r="93" spans="1:22" hidden="1" outlineLevel="1">
      <c r="A93" s="15">
        <v>43040</v>
      </c>
      <c r="B93" s="124">
        <v>31531.092124179999</v>
      </c>
      <c r="C93" s="45">
        <v>383.76102771000001</v>
      </c>
      <c r="D93" s="124">
        <v>280.51055210999999</v>
      </c>
      <c r="E93" s="124">
        <v>103.25047559999999</v>
      </c>
      <c r="F93" s="124">
        <v>1485.80091416</v>
      </c>
      <c r="G93" s="124">
        <v>298.57090997</v>
      </c>
      <c r="H93" s="124">
        <v>1187.2300041900003</v>
      </c>
      <c r="I93" s="124">
        <v>9527.4075848100001</v>
      </c>
      <c r="J93" s="124">
        <v>1075.73109273</v>
      </c>
      <c r="K93" s="124">
        <v>8451.6764920799997</v>
      </c>
      <c r="L93" s="124">
        <v>20134.122597500005</v>
      </c>
      <c r="M93" s="124">
        <v>19890.575573759997</v>
      </c>
      <c r="N93" s="124">
        <v>243.54702374000001</v>
      </c>
      <c r="O93" s="124">
        <v>390.65176791000005</v>
      </c>
      <c r="P93" s="124">
        <v>61.98957034</v>
      </c>
      <c r="Q93" s="45"/>
      <c r="R93" s="45"/>
      <c r="S93" s="45"/>
      <c r="T93" s="45"/>
      <c r="U93" s="45"/>
      <c r="V93" s="45"/>
    </row>
    <row r="94" spans="1:22" hidden="1" outlineLevel="1">
      <c r="A94" s="15">
        <v>43070</v>
      </c>
      <c r="B94" s="124">
        <v>31805.76431631</v>
      </c>
      <c r="C94" s="45">
        <v>425.24041088999996</v>
      </c>
      <c r="D94" s="124">
        <v>294.60391240000001</v>
      </c>
      <c r="E94" s="124">
        <v>130.63649848999998</v>
      </c>
      <c r="F94" s="124">
        <v>189.49895814999996</v>
      </c>
      <c r="G94" s="124">
        <v>159.31658970999999</v>
      </c>
      <c r="H94" s="124">
        <v>30.182368439999998</v>
      </c>
      <c r="I94" s="124">
        <v>10099.417419019999</v>
      </c>
      <c r="J94" s="124">
        <v>1368.639905</v>
      </c>
      <c r="K94" s="124">
        <v>8730.7775140199992</v>
      </c>
      <c r="L94" s="124">
        <v>21091.607528249999</v>
      </c>
      <c r="M94" s="124">
        <v>20862.953084549998</v>
      </c>
      <c r="N94" s="124">
        <v>228.6544437</v>
      </c>
      <c r="O94" s="124">
        <v>40.243382480000001</v>
      </c>
      <c r="P94" s="124">
        <v>72.620279920000002</v>
      </c>
      <c r="Q94" s="45"/>
      <c r="R94" s="45"/>
      <c r="S94" s="45"/>
      <c r="T94" s="45"/>
      <c r="U94" s="45"/>
      <c r="V94" s="45"/>
    </row>
    <row r="95" spans="1:22" hidden="1" outlineLevel="1">
      <c r="A95" s="15">
        <v>43101</v>
      </c>
      <c r="B95" s="124">
        <v>31959.75585931</v>
      </c>
      <c r="C95" s="45">
        <v>389.1410664</v>
      </c>
      <c r="D95" s="124">
        <v>292.65396279999999</v>
      </c>
      <c r="E95" s="124">
        <v>96.487103600000012</v>
      </c>
      <c r="F95" s="124">
        <v>365.51556468000001</v>
      </c>
      <c r="G95" s="124">
        <v>179.06878096000003</v>
      </c>
      <c r="H95" s="124">
        <v>186.44678372000001</v>
      </c>
      <c r="I95" s="124">
        <v>10130.720431060001</v>
      </c>
      <c r="J95" s="124">
        <v>1091.5458303</v>
      </c>
      <c r="K95" s="124">
        <v>9039.1746007599995</v>
      </c>
      <c r="L95" s="124">
        <v>21074.37879717</v>
      </c>
      <c r="M95" s="124">
        <v>20839.438391240001</v>
      </c>
      <c r="N95" s="124">
        <v>234.94040593</v>
      </c>
      <c r="O95" s="124">
        <v>1.3058340899999998</v>
      </c>
      <c r="P95" s="124">
        <v>77.299459909999996</v>
      </c>
      <c r="Q95" s="45"/>
      <c r="R95" s="45"/>
      <c r="S95" s="45"/>
      <c r="T95" s="45"/>
      <c r="U95" s="45"/>
      <c r="V95" s="45"/>
    </row>
    <row r="96" spans="1:22" hidden="1" outlineLevel="1">
      <c r="A96" s="15">
        <v>43132</v>
      </c>
      <c r="B96" s="124">
        <v>32462.765239050001</v>
      </c>
      <c r="C96" s="45">
        <v>376.78421939000003</v>
      </c>
      <c r="D96" s="124">
        <v>281.92704069000001</v>
      </c>
      <c r="E96" s="124">
        <v>94.857178700000006</v>
      </c>
      <c r="F96" s="124">
        <v>526.89783055999999</v>
      </c>
      <c r="G96" s="124">
        <v>257.12340660999996</v>
      </c>
      <c r="H96" s="124">
        <v>269.77442394999997</v>
      </c>
      <c r="I96" s="124">
        <v>10588.9427643</v>
      </c>
      <c r="J96" s="124">
        <v>994.50352384999997</v>
      </c>
      <c r="K96" s="124">
        <v>9594.4392404499995</v>
      </c>
      <c r="L96" s="124">
        <v>20970.1404248</v>
      </c>
      <c r="M96" s="124">
        <v>20709.294748970002</v>
      </c>
      <c r="N96" s="124">
        <v>260.84567583</v>
      </c>
      <c r="O96" s="124">
        <v>-2.6336831699999999</v>
      </c>
      <c r="P96" s="124">
        <v>61.928657200000004</v>
      </c>
      <c r="Q96" s="45"/>
      <c r="R96" s="45"/>
      <c r="S96" s="45"/>
      <c r="T96" s="45"/>
      <c r="U96" s="45"/>
      <c r="V96" s="45"/>
    </row>
    <row r="97" spans="1:22" hidden="1" outlineLevel="1">
      <c r="A97" s="15">
        <v>43160</v>
      </c>
      <c r="B97" s="124">
        <v>32338.02647646</v>
      </c>
      <c r="C97" s="45">
        <v>366.75696719999996</v>
      </c>
      <c r="D97" s="124">
        <v>270.10114522999999</v>
      </c>
      <c r="E97" s="124">
        <v>96.655821969999991</v>
      </c>
      <c r="F97" s="124">
        <v>1494.23054067</v>
      </c>
      <c r="G97" s="124">
        <v>339.33950533000001</v>
      </c>
      <c r="H97" s="124">
        <v>1154.8910353399999</v>
      </c>
      <c r="I97" s="124">
        <v>9926.9512292300005</v>
      </c>
      <c r="J97" s="124">
        <v>858.97695753999994</v>
      </c>
      <c r="K97" s="124">
        <v>9067.97427169</v>
      </c>
      <c r="L97" s="124">
        <v>20550.087739360002</v>
      </c>
      <c r="M97" s="124">
        <v>20284.419805329999</v>
      </c>
      <c r="N97" s="124">
        <v>265.66793403000003</v>
      </c>
      <c r="O97" s="124">
        <v>-7.9065542099999995</v>
      </c>
      <c r="P97" s="124">
        <v>61.218470060000001</v>
      </c>
      <c r="Q97" s="45"/>
      <c r="R97" s="45"/>
      <c r="S97" s="45"/>
      <c r="T97" s="45"/>
      <c r="U97" s="45"/>
      <c r="V97" s="45"/>
    </row>
    <row r="98" spans="1:22" hidden="1" outlineLevel="1">
      <c r="A98" s="15">
        <v>43191</v>
      </c>
      <c r="B98" s="124">
        <v>32550.203640520001</v>
      </c>
      <c r="C98" s="45">
        <v>370.31577537999999</v>
      </c>
      <c r="D98" s="124">
        <v>269.13424562</v>
      </c>
      <c r="E98" s="124">
        <v>101.18152975999999</v>
      </c>
      <c r="F98" s="124">
        <v>1487.5950715900001</v>
      </c>
      <c r="G98" s="124">
        <v>338.64000916999998</v>
      </c>
      <c r="H98" s="124">
        <v>1148.9550624199999</v>
      </c>
      <c r="I98" s="124">
        <v>9948.3842166500017</v>
      </c>
      <c r="J98" s="124">
        <v>846.91126989999998</v>
      </c>
      <c r="K98" s="124">
        <v>9101.4729467500001</v>
      </c>
      <c r="L98" s="124">
        <v>20743.908576899998</v>
      </c>
      <c r="M98" s="124">
        <v>20466.856118060001</v>
      </c>
      <c r="N98" s="124">
        <v>277.05245883999999</v>
      </c>
      <c r="O98" s="124">
        <v>-32.5153958</v>
      </c>
      <c r="P98" s="124">
        <v>61.548912360000003</v>
      </c>
      <c r="Q98" s="45"/>
      <c r="R98" s="45"/>
      <c r="S98" s="45"/>
      <c r="T98" s="45"/>
      <c r="U98" s="45"/>
      <c r="V98" s="45"/>
    </row>
    <row r="99" spans="1:22" hidden="1" outlineLevel="1">
      <c r="A99" s="15">
        <v>43221</v>
      </c>
      <c r="B99" s="124">
        <v>31678.716846520001</v>
      </c>
      <c r="C99" s="45">
        <v>376.96535369999998</v>
      </c>
      <c r="D99" s="124">
        <v>254.81843515999998</v>
      </c>
      <c r="E99" s="124">
        <v>122.14691854</v>
      </c>
      <c r="F99" s="124">
        <v>1409.18760363</v>
      </c>
      <c r="G99" s="124">
        <v>335.52454047000003</v>
      </c>
      <c r="H99" s="124">
        <v>1073.6630631600001</v>
      </c>
      <c r="I99" s="124">
        <v>9526.0181414199997</v>
      </c>
      <c r="J99" s="124">
        <v>707.61916500999996</v>
      </c>
      <c r="K99" s="124">
        <v>8818.3989764099988</v>
      </c>
      <c r="L99" s="124">
        <v>20366.54574777</v>
      </c>
      <c r="M99" s="124">
        <v>20086.932498590002</v>
      </c>
      <c r="N99" s="124">
        <v>279.61324918000003</v>
      </c>
      <c r="O99" s="124">
        <v>0.72814110999999992</v>
      </c>
      <c r="P99" s="124">
        <v>48.145069540000001</v>
      </c>
      <c r="Q99" s="45"/>
      <c r="R99" s="45"/>
      <c r="S99" s="45"/>
      <c r="T99" s="45"/>
      <c r="U99" s="45"/>
      <c r="V99" s="45"/>
    </row>
    <row r="100" spans="1:22" hidden="1" outlineLevel="1">
      <c r="A100" s="15">
        <v>43252</v>
      </c>
      <c r="B100" s="124">
        <v>32165.18847587</v>
      </c>
      <c r="C100" s="45">
        <v>379.27479428999993</v>
      </c>
      <c r="D100" s="124">
        <v>263.44883039000001</v>
      </c>
      <c r="E100" s="124">
        <v>115.8259639</v>
      </c>
      <c r="F100" s="124">
        <v>1298.6761936300002</v>
      </c>
      <c r="G100" s="124">
        <v>289.03804428000001</v>
      </c>
      <c r="H100" s="124">
        <v>1009.63814935</v>
      </c>
      <c r="I100" s="124">
        <v>9417.5428889199993</v>
      </c>
      <c r="J100" s="124">
        <v>866.75256280000008</v>
      </c>
      <c r="K100" s="124">
        <v>8550.7903261200008</v>
      </c>
      <c r="L100" s="124">
        <v>21069.694599030001</v>
      </c>
      <c r="M100" s="124">
        <v>20791.957873520001</v>
      </c>
      <c r="N100" s="124">
        <v>277.73672550999993</v>
      </c>
      <c r="O100" s="124">
        <v>-114.79695341999999</v>
      </c>
      <c r="P100" s="124">
        <v>75.856623659999997</v>
      </c>
      <c r="Q100" s="45"/>
      <c r="R100" s="45"/>
      <c r="S100" s="45"/>
      <c r="T100" s="45"/>
      <c r="U100" s="45"/>
      <c r="V100" s="45"/>
    </row>
    <row r="101" spans="1:22" hidden="1" outlineLevel="1">
      <c r="A101" s="15">
        <v>43282</v>
      </c>
      <c r="B101" s="124">
        <v>31978.417814190001</v>
      </c>
      <c r="C101" s="45">
        <v>363.28011722000002</v>
      </c>
      <c r="D101" s="124">
        <v>273.34994988</v>
      </c>
      <c r="E101" s="124">
        <v>89.930167339999997</v>
      </c>
      <c r="F101" s="124">
        <v>1169.24628487</v>
      </c>
      <c r="G101" s="124">
        <v>278.26605506999999</v>
      </c>
      <c r="H101" s="124">
        <v>890.98022980000007</v>
      </c>
      <c r="I101" s="124">
        <v>9227.94571421</v>
      </c>
      <c r="J101" s="124">
        <v>849.05346686000007</v>
      </c>
      <c r="K101" s="124">
        <v>8378.8922473499988</v>
      </c>
      <c r="L101" s="124">
        <v>21217.945697889998</v>
      </c>
      <c r="M101" s="124">
        <v>20943.530031269998</v>
      </c>
      <c r="N101" s="124">
        <v>274.41566662000002</v>
      </c>
      <c r="O101" s="124">
        <v>-33.363579989999998</v>
      </c>
      <c r="P101" s="124">
        <v>70.830607939999993</v>
      </c>
      <c r="Q101" s="45"/>
      <c r="R101" s="45"/>
      <c r="S101" s="45"/>
      <c r="T101" s="45"/>
      <c r="U101" s="45"/>
      <c r="V101" s="45"/>
    </row>
    <row r="102" spans="1:22" hidden="1" outlineLevel="1">
      <c r="A102" s="15">
        <v>43313</v>
      </c>
      <c r="B102" s="124">
        <v>32750.288991490001</v>
      </c>
      <c r="C102" s="45">
        <v>350.38271437999998</v>
      </c>
      <c r="D102" s="124">
        <v>261.49791513000002</v>
      </c>
      <c r="E102" s="124">
        <v>88.88479925</v>
      </c>
      <c r="F102" s="124">
        <v>1145.2930282899999</v>
      </c>
      <c r="G102" s="124">
        <v>302.61420441000001</v>
      </c>
      <c r="H102" s="124">
        <v>842.67882387999998</v>
      </c>
      <c r="I102" s="124">
        <v>9441.6903620700014</v>
      </c>
      <c r="J102" s="124">
        <v>810.09950323999999</v>
      </c>
      <c r="K102" s="124">
        <v>8631.5908588300008</v>
      </c>
      <c r="L102" s="124">
        <v>21812.922886749999</v>
      </c>
      <c r="M102" s="124">
        <v>21543.911420869998</v>
      </c>
      <c r="N102" s="124">
        <v>269.01146588</v>
      </c>
      <c r="O102" s="124">
        <v>-53.525952029999999</v>
      </c>
      <c r="P102" s="124">
        <v>77.82817743999999</v>
      </c>
      <c r="Q102" s="45"/>
      <c r="R102" s="45"/>
      <c r="S102" s="45"/>
      <c r="T102" s="45"/>
      <c r="U102" s="45"/>
      <c r="V102" s="45"/>
    </row>
    <row r="103" spans="1:22" hidden="1" outlineLevel="1">
      <c r="A103" s="15">
        <v>43344</v>
      </c>
      <c r="B103" s="124">
        <v>32133.68295568</v>
      </c>
      <c r="C103" s="45">
        <v>350.43525241999998</v>
      </c>
      <c r="D103" s="124">
        <v>252.23698475000003</v>
      </c>
      <c r="E103" s="124">
        <v>98.198267669999979</v>
      </c>
      <c r="F103" s="124">
        <v>1106.14455765</v>
      </c>
      <c r="G103" s="124">
        <v>334.79502497999999</v>
      </c>
      <c r="H103" s="124">
        <v>771.34953267000003</v>
      </c>
      <c r="I103" s="124">
        <v>8666.5321024000004</v>
      </c>
      <c r="J103" s="124">
        <v>735.03954713999997</v>
      </c>
      <c r="K103" s="124">
        <v>7931.4925552599998</v>
      </c>
      <c r="L103" s="124">
        <v>22010.571043210002</v>
      </c>
      <c r="M103" s="124">
        <v>21734.433420490001</v>
      </c>
      <c r="N103" s="124">
        <v>276.13762272000002</v>
      </c>
      <c r="O103" s="124">
        <v>-8.0528699400000008</v>
      </c>
      <c r="P103" s="124">
        <v>70.534724019999999</v>
      </c>
      <c r="Q103" s="45"/>
      <c r="R103" s="45"/>
      <c r="S103" s="45"/>
      <c r="T103" s="45"/>
      <c r="U103" s="45"/>
      <c r="V103" s="45"/>
    </row>
    <row r="104" spans="1:22" hidden="1" outlineLevel="1">
      <c r="A104" s="15">
        <v>43374</v>
      </c>
      <c r="B104" s="124">
        <v>32126.215359649999</v>
      </c>
      <c r="C104" s="45">
        <v>356.01720176000003</v>
      </c>
      <c r="D104" s="124">
        <v>256.26377968000003</v>
      </c>
      <c r="E104" s="124">
        <v>99.753422080000007</v>
      </c>
      <c r="F104" s="124">
        <v>1121.13351708</v>
      </c>
      <c r="G104" s="124">
        <v>357.05732468999997</v>
      </c>
      <c r="H104" s="124">
        <v>764.07619238999996</v>
      </c>
      <c r="I104" s="124">
        <v>8906.1399728899996</v>
      </c>
      <c r="J104" s="124">
        <v>598.29300160000003</v>
      </c>
      <c r="K104" s="124">
        <v>8307.8469712900005</v>
      </c>
      <c r="L104" s="124">
        <v>21742.924667920001</v>
      </c>
      <c r="M104" s="124">
        <v>21463.062978839997</v>
      </c>
      <c r="N104" s="124">
        <v>279.86168908000002</v>
      </c>
      <c r="O104" s="124">
        <v>-10.989373539999999</v>
      </c>
      <c r="P104" s="124">
        <v>101.11776954999999</v>
      </c>
      <c r="Q104" s="45"/>
      <c r="R104" s="45"/>
      <c r="S104" s="45"/>
      <c r="T104" s="45"/>
      <c r="U104" s="45"/>
      <c r="V104" s="45"/>
    </row>
    <row r="105" spans="1:22" hidden="1" outlineLevel="1">
      <c r="A105" s="15">
        <v>43405</v>
      </c>
      <c r="B105" s="124">
        <v>31335.36572994</v>
      </c>
      <c r="C105" s="45">
        <v>325.20741189999995</v>
      </c>
      <c r="D105" s="124">
        <v>239.10749892999999</v>
      </c>
      <c r="E105" s="124">
        <v>86.099912969999991</v>
      </c>
      <c r="F105" s="124">
        <v>1008.5903851400001</v>
      </c>
      <c r="G105" s="124">
        <v>362.52331369000001</v>
      </c>
      <c r="H105" s="124">
        <v>646.06707144999996</v>
      </c>
      <c r="I105" s="124">
        <v>8131.8152144699998</v>
      </c>
      <c r="J105" s="124">
        <v>603.54394531000003</v>
      </c>
      <c r="K105" s="124">
        <v>7528.2712691600009</v>
      </c>
      <c r="L105" s="124">
        <v>21869.752718429998</v>
      </c>
      <c r="M105" s="124">
        <v>21589.655665339997</v>
      </c>
      <c r="N105" s="124">
        <v>280.09705309000003</v>
      </c>
      <c r="O105" s="124">
        <v>-3.1301875900000002</v>
      </c>
      <c r="P105" s="124">
        <v>102.00505937</v>
      </c>
      <c r="Q105" s="45"/>
      <c r="R105" s="45"/>
      <c r="S105" s="45"/>
      <c r="T105" s="45"/>
      <c r="U105" s="45"/>
      <c r="V105" s="45"/>
    </row>
    <row r="106" spans="1:22" hidden="1" outlineLevel="1">
      <c r="A106" s="15">
        <v>43435</v>
      </c>
      <c r="B106" s="124">
        <v>31010.013092019999</v>
      </c>
      <c r="C106" s="45">
        <v>403.00181857000001</v>
      </c>
      <c r="D106" s="124">
        <v>248.85584231000001</v>
      </c>
      <c r="E106" s="124">
        <v>154.14597626000003</v>
      </c>
      <c r="F106" s="124">
        <v>169.37475026999999</v>
      </c>
      <c r="G106" s="124">
        <v>155.04931777000002</v>
      </c>
      <c r="H106" s="124">
        <v>14.3254325</v>
      </c>
      <c r="I106" s="124">
        <v>8704.0578001499998</v>
      </c>
      <c r="J106" s="124">
        <v>681.09055741999998</v>
      </c>
      <c r="K106" s="124">
        <v>8022.9672427299993</v>
      </c>
      <c r="L106" s="124">
        <v>21733.578723029997</v>
      </c>
      <c r="M106" s="124">
        <v>21464.51345961</v>
      </c>
      <c r="N106" s="124">
        <v>269.06526342000001</v>
      </c>
      <c r="O106" s="124">
        <v>86.909274819999993</v>
      </c>
      <c r="P106" s="124">
        <v>86.581037409999993</v>
      </c>
      <c r="Q106" s="45"/>
      <c r="R106" s="45"/>
      <c r="S106" s="45"/>
      <c r="T106" s="45"/>
      <c r="U106" s="45"/>
      <c r="V106" s="45"/>
    </row>
    <row r="107" spans="1:22" hidden="1" outlineLevel="1">
      <c r="A107" s="15">
        <v>43466</v>
      </c>
      <c r="B107" s="124">
        <v>30719.916334419999</v>
      </c>
      <c r="C107" s="45">
        <v>387.19228117</v>
      </c>
      <c r="D107" s="124">
        <v>246.98600021000001</v>
      </c>
      <c r="E107" s="124">
        <v>140.20628095999999</v>
      </c>
      <c r="F107" s="124">
        <v>367.53022282000001</v>
      </c>
      <c r="G107" s="124">
        <v>266.95803625999997</v>
      </c>
      <c r="H107" s="124">
        <v>100.57218656000001</v>
      </c>
      <c r="I107" s="124">
        <v>8016.4915206599999</v>
      </c>
      <c r="J107" s="124">
        <v>575.75936228</v>
      </c>
      <c r="K107" s="124">
        <v>7440.7321583800003</v>
      </c>
      <c r="L107" s="124">
        <v>21948.702309769997</v>
      </c>
      <c r="M107" s="124">
        <v>21645.065702990003</v>
      </c>
      <c r="N107" s="124">
        <v>303.63660678000002</v>
      </c>
      <c r="O107" s="124">
        <v>-47.501530299999999</v>
      </c>
      <c r="P107" s="124">
        <v>84.999976230000001</v>
      </c>
      <c r="Q107" s="45"/>
      <c r="R107" s="45"/>
      <c r="S107" s="45"/>
      <c r="T107" s="45"/>
      <c r="U107" s="45"/>
      <c r="V107" s="45"/>
    </row>
    <row r="108" spans="1:22" hidden="1" outlineLevel="1">
      <c r="A108" s="15">
        <v>43497</v>
      </c>
      <c r="B108" s="124">
        <v>30961.883261710002</v>
      </c>
      <c r="C108" s="45">
        <v>353.61586614999999</v>
      </c>
      <c r="D108" s="124">
        <v>244.91518536000001</v>
      </c>
      <c r="E108" s="124">
        <v>108.70068078999999</v>
      </c>
      <c r="F108" s="124">
        <v>491.79058666000003</v>
      </c>
      <c r="G108" s="124">
        <v>352.29293995</v>
      </c>
      <c r="H108" s="124">
        <v>139.49764671</v>
      </c>
      <c r="I108" s="124">
        <v>8106.1903879199999</v>
      </c>
      <c r="J108" s="124">
        <v>537.71263759999999</v>
      </c>
      <c r="K108" s="124">
        <v>7568.4777503200003</v>
      </c>
      <c r="L108" s="124">
        <v>22010.286420979999</v>
      </c>
      <c r="M108" s="124">
        <v>21673.14447377</v>
      </c>
      <c r="N108" s="124">
        <v>337.14194720999996</v>
      </c>
      <c r="O108" s="124">
        <v>-14.3739644</v>
      </c>
      <c r="P108" s="124">
        <v>93.576623560000002</v>
      </c>
      <c r="Q108" s="45"/>
      <c r="R108" s="45"/>
      <c r="S108" s="45"/>
      <c r="T108" s="45"/>
      <c r="U108" s="45"/>
      <c r="V108" s="45"/>
    </row>
    <row r="109" spans="1:22" hidden="1" outlineLevel="1">
      <c r="A109" s="15">
        <v>43525</v>
      </c>
      <c r="B109" s="124">
        <v>30576.906627560002</v>
      </c>
      <c r="C109" s="45">
        <v>335.19630983000002</v>
      </c>
      <c r="D109" s="124">
        <v>246.17125766000004</v>
      </c>
      <c r="E109" s="124">
        <v>89.025052170000009</v>
      </c>
      <c r="F109" s="124">
        <v>741.53369644999998</v>
      </c>
      <c r="G109" s="124">
        <v>385.78952017</v>
      </c>
      <c r="H109" s="124">
        <v>355.74417627999998</v>
      </c>
      <c r="I109" s="124">
        <v>7402.2255707000004</v>
      </c>
      <c r="J109" s="124">
        <v>643.11380006999991</v>
      </c>
      <c r="K109" s="124">
        <v>6759.1117706299992</v>
      </c>
      <c r="L109" s="124">
        <v>22097.951050580003</v>
      </c>
      <c r="M109" s="124">
        <v>21770.845448660002</v>
      </c>
      <c r="N109" s="124">
        <v>327.10560192000003</v>
      </c>
      <c r="O109" s="124">
        <v>-7.2064217499999996</v>
      </c>
      <c r="P109" s="124">
        <v>69.526147500000008</v>
      </c>
      <c r="Q109" s="45"/>
      <c r="R109" s="45"/>
      <c r="S109" s="45"/>
      <c r="T109" s="45"/>
      <c r="U109" s="45"/>
      <c r="V109" s="45"/>
    </row>
    <row r="110" spans="1:22" hidden="1" outlineLevel="1">
      <c r="A110" s="15">
        <v>43556</v>
      </c>
      <c r="B110" s="124">
        <v>30480.920876240001</v>
      </c>
      <c r="C110" s="45">
        <v>352.56302311000002</v>
      </c>
      <c r="D110" s="124">
        <v>252.68010917999999</v>
      </c>
      <c r="E110" s="124">
        <v>99.882913929999987</v>
      </c>
      <c r="F110" s="124">
        <v>723.62696173000006</v>
      </c>
      <c r="G110" s="124">
        <v>372.563084</v>
      </c>
      <c r="H110" s="124">
        <v>351.06387773</v>
      </c>
      <c r="I110" s="124">
        <v>7264.0270110599995</v>
      </c>
      <c r="J110" s="124">
        <v>618.70620345999998</v>
      </c>
      <c r="K110" s="124">
        <v>6645.320807600001</v>
      </c>
      <c r="L110" s="124">
        <v>22140.703880339999</v>
      </c>
      <c r="M110" s="124">
        <v>21803.436044859998</v>
      </c>
      <c r="N110" s="124">
        <v>337.26783548000003</v>
      </c>
      <c r="O110" s="124">
        <v>-20.920845159999999</v>
      </c>
      <c r="P110" s="124">
        <v>69.670067610000004</v>
      </c>
      <c r="Q110" s="45"/>
      <c r="R110" s="45"/>
      <c r="S110" s="45"/>
      <c r="T110" s="45"/>
      <c r="U110" s="45"/>
      <c r="V110" s="45"/>
    </row>
    <row r="111" spans="1:22" hidden="1" outlineLevel="1">
      <c r="A111" s="15">
        <v>43586</v>
      </c>
      <c r="B111" s="124">
        <v>29980.36286067</v>
      </c>
      <c r="C111" s="45">
        <v>341.74478636000003</v>
      </c>
      <c r="D111" s="124">
        <v>253.20420833000003</v>
      </c>
      <c r="E111" s="124">
        <v>88.540578029999992</v>
      </c>
      <c r="F111" s="124">
        <v>735.96675908000009</v>
      </c>
      <c r="G111" s="124">
        <v>357.97562994999998</v>
      </c>
      <c r="H111" s="124">
        <v>377.99112912999999</v>
      </c>
      <c r="I111" s="124">
        <v>6880.750830859999</v>
      </c>
      <c r="J111" s="124">
        <v>661.78946877999988</v>
      </c>
      <c r="K111" s="124">
        <v>6218.961362080001</v>
      </c>
      <c r="L111" s="124">
        <v>22021.900484370002</v>
      </c>
      <c r="M111" s="124">
        <v>21685.11899173</v>
      </c>
      <c r="N111" s="124">
        <v>336.78149264000001</v>
      </c>
      <c r="O111" s="124">
        <v>-8.7097533399999989</v>
      </c>
      <c r="P111" s="124">
        <v>61.960451030000002</v>
      </c>
      <c r="Q111" s="45"/>
      <c r="R111" s="45"/>
      <c r="S111" s="45"/>
      <c r="T111" s="45"/>
      <c r="U111" s="45"/>
      <c r="V111" s="45"/>
    </row>
    <row r="112" spans="1:22" hidden="1" outlineLevel="1">
      <c r="A112" s="15">
        <v>43617</v>
      </c>
      <c r="B112" s="124">
        <v>30517.681981360001</v>
      </c>
      <c r="C112" s="45">
        <v>396.83866365000006</v>
      </c>
      <c r="D112" s="124">
        <v>318.08487781999997</v>
      </c>
      <c r="E112" s="124">
        <v>78.753785830000012</v>
      </c>
      <c r="F112" s="124">
        <v>641.71240909000005</v>
      </c>
      <c r="G112" s="124">
        <v>332.93828119</v>
      </c>
      <c r="H112" s="124">
        <v>308.7741279</v>
      </c>
      <c r="I112" s="124">
        <v>6788.9130080699997</v>
      </c>
      <c r="J112" s="124">
        <v>572.87242850999996</v>
      </c>
      <c r="K112" s="124">
        <v>6216.0405795599991</v>
      </c>
      <c r="L112" s="124">
        <v>22690.21790055</v>
      </c>
      <c r="M112" s="124">
        <v>22355.686378099999</v>
      </c>
      <c r="N112" s="124">
        <v>334.53152244999995</v>
      </c>
      <c r="O112" s="124">
        <v>-16.18327893</v>
      </c>
      <c r="P112" s="124">
        <v>57.385904089999997</v>
      </c>
      <c r="Q112" s="45"/>
      <c r="R112" s="45"/>
      <c r="S112" s="45"/>
      <c r="T112" s="45"/>
      <c r="U112" s="45"/>
      <c r="V112" s="45"/>
    </row>
    <row r="113" spans="1:22" hidden="1" outlineLevel="1">
      <c r="A113" s="15">
        <v>43647</v>
      </c>
      <c r="B113" s="124">
        <v>31155.3767835</v>
      </c>
      <c r="C113" s="45">
        <v>416.50638065999999</v>
      </c>
      <c r="D113" s="124">
        <v>311.52348928999999</v>
      </c>
      <c r="E113" s="124">
        <v>104.98289136999999</v>
      </c>
      <c r="F113" s="124">
        <v>544.03335035999999</v>
      </c>
      <c r="G113" s="124">
        <v>324.48622835000003</v>
      </c>
      <c r="H113" s="124">
        <v>219.54712201000001</v>
      </c>
      <c r="I113" s="124">
        <v>7994.5998961699988</v>
      </c>
      <c r="J113" s="124">
        <v>589.45995367</v>
      </c>
      <c r="K113" s="124">
        <v>7405.1399425</v>
      </c>
      <c r="L113" s="124">
        <v>22200.237156310002</v>
      </c>
      <c r="M113" s="124">
        <v>21866.917862729999</v>
      </c>
      <c r="N113" s="124">
        <v>333.31929357999996</v>
      </c>
      <c r="O113" s="124">
        <v>-8.2625221300000007</v>
      </c>
      <c r="P113" s="124">
        <v>87.26049261</v>
      </c>
      <c r="Q113" s="45"/>
      <c r="R113" s="45"/>
      <c r="S113" s="45"/>
      <c r="T113" s="45"/>
      <c r="U113" s="45"/>
      <c r="V113" s="45"/>
    </row>
    <row r="114" spans="1:22" hidden="1" outlineLevel="1">
      <c r="A114" s="15">
        <v>43678</v>
      </c>
      <c r="B114" s="124">
        <v>31282.48918733</v>
      </c>
      <c r="C114" s="45">
        <v>422.45800852000002</v>
      </c>
      <c r="D114" s="124">
        <v>331.21113266999998</v>
      </c>
      <c r="E114" s="124">
        <v>91.246875849999995</v>
      </c>
      <c r="F114" s="124">
        <v>576.66470249999998</v>
      </c>
      <c r="G114" s="124">
        <v>351.81385948000002</v>
      </c>
      <c r="H114" s="124">
        <v>224.85084302000001</v>
      </c>
      <c r="I114" s="124">
        <v>7644.9441733900003</v>
      </c>
      <c r="J114" s="124">
        <v>595.58460851999996</v>
      </c>
      <c r="K114" s="124">
        <v>7049.3595648700002</v>
      </c>
      <c r="L114" s="124">
        <v>22638.42230292</v>
      </c>
      <c r="M114" s="124">
        <v>22312.38575193</v>
      </c>
      <c r="N114" s="124">
        <v>326.03655099000002</v>
      </c>
      <c r="O114" s="124">
        <v>-7.3909623600000005</v>
      </c>
      <c r="P114" s="124">
        <v>93.355291469999997</v>
      </c>
      <c r="Q114" s="45"/>
      <c r="R114" s="45"/>
      <c r="S114" s="45"/>
      <c r="T114" s="45"/>
      <c r="U114" s="45"/>
      <c r="V114" s="45"/>
    </row>
    <row r="115" spans="1:22" hidden="1" outlineLevel="1">
      <c r="A115" s="15">
        <v>43709</v>
      </c>
      <c r="B115" s="124">
        <v>30867.402930020002</v>
      </c>
      <c r="C115" s="45">
        <v>428.80239884000002</v>
      </c>
      <c r="D115" s="124">
        <v>296.81386608000003</v>
      </c>
      <c r="E115" s="124">
        <v>131.98853276</v>
      </c>
      <c r="F115" s="124">
        <v>588.33369919999996</v>
      </c>
      <c r="G115" s="124">
        <v>384.75826867000001</v>
      </c>
      <c r="H115" s="124">
        <v>203.57543053000001</v>
      </c>
      <c r="I115" s="124">
        <v>7559.2135177099999</v>
      </c>
      <c r="J115" s="124">
        <v>652.71159224000007</v>
      </c>
      <c r="K115" s="124">
        <v>6906.501925470001</v>
      </c>
      <c r="L115" s="124">
        <v>22291.053314270001</v>
      </c>
      <c r="M115" s="124">
        <v>21960.391278579998</v>
      </c>
      <c r="N115" s="124">
        <v>330.66203568999998</v>
      </c>
      <c r="O115" s="124">
        <v>-8.9790621900000005</v>
      </c>
      <c r="P115" s="124">
        <v>102.02649538</v>
      </c>
      <c r="Q115" s="45"/>
      <c r="R115" s="45"/>
      <c r="S115" s="45"/>
      <c r="T115" s="45"/>
      <c r="U115" s="45"/>
      <c r="V115" s="45"/>
    </row>
    <row r="116" spans="1:22" hidden="1" outlineLevel="1">
      <c r="A116" s="15">
        <v>43739</v>
      </c>
      <c r="B116" s="124">
        <v>31865.437039650002</v>
      </c>
      <c r="C116" s="45">
        <v>422.32824794000004</v>
      </c>
      <c r="D116" s="124">
        <v>317.13304490999997</v>
      </c>
      <c r="E116" s="124">
        <v>105.19520303</v>
      </c>
      <c r="F116" s="124">
        <v>634.26102028999992</v>
      </c>
      <c r="G116" s="124">
        <v>429.89703067000005</v>
      </c>
      <c r="H116" s="124">
        <v>204.36398961999998</v>
      </c>
      <c r="I116" s="124">
        <v>7761.8927616500005</v>
      </c>
      <c r="J116" s="124">
        <v>576.39201833000004</v>
      </c>
      <c r="K116" s="124">
        <v>7185.5007433199999</v>
      </c>
      <c r="L116" s="124">
        <v>23046.955009770001</v>
      </c>
      <c r="M116" s="124">
        <v>22699.759391810003</v>
      </c>
      <c r="N116" s="124">
        <v>347.19561796000005</v>
      </c>
      <c r="O116" s="124">
        <v>-4.3181464299999996</v>
      </c>
      <c r="P116" s="124">
        <v>97.774034040000004</v>
      </c>
      <c r="Q116" s="45"/>
      <c r="R116" s="45"/>
      <c r="S116" s="45"/>
      <c r="T116" s="45"/>
      <c r="U116" s="45"/>
      <c r="V116" s="45"/>
    </row>
    <row r="117" spans="1:22" hidden="1" outlineLevel="1">
      <c r="A117" s="15">
        <v>43770</v>
      </c>
      <c r="B117" s="124">
        <v>32189.949477850001</v>
      </c>
      <c r="C117" s="45">
        <v>408.91967055999999</v>
      </c>
      <c r="D117" s="124">
        <v>295.12455392999999</v>
      </c>
      <c r="E117" s="124">
        <v>113.79511663</v>
      </c>
      <c r="F117" s="124">
        <v>651.53236990999994</v>
      </c>
      <c r="G117" s="124">
        <v>434.94748354000001</v>
      </c>
      <c r="H117" s="124">
        <v>216.58488637000002</v>
      </c>
      <c r="I117" s="124">
        <v>7869.1529462299995</v>
      </c>
      <c r="J117" s="124">
        <v>834.31111305000013</v>
      </c>
      <c r="K117" s="124">
        <v>7034.8418331800003</v>
      </c>
      <c r="L117" s="124">
        <v>23260.344491149997</v>
      </c>
      <c r="M117" s="124">
        <v>22906.288555070001</v>
      </c>
      <c r="N117" s="124">
        <v>354.05593607999998</v>
      </c>
      <c r="O117" s="124">
        <v>-9.3721141100000001</v>
      </c>
      <c r="P117" s="124">
        <v>107.91277825</v>
      </c>
      <c r="Q117" s="45"/>
      <c r="R117" s="45"/>
      <c r="S117" s="45"/>
      <c r="T117" s="45"/>
      <c r="U117" s="45"/>
      <c r="V117" s="45"/>
    </row>
    <row r="118" spans="1:22" hidden="1" outlineLevel="1">
      <c r="A118" s="15">
        <v>43800</v>
      </c>
      <c r="B118" s="124">
        <v>32746.19482054</v>
      </c>
      <c r="C118" s="45">
        <v>417.64143607000005</v>
      </c>
      <c r="D118" s="124">
        <v>290.95879398</v>
      </c>
      <c r="E118" s="124">
        <v>126.68264209000002</v>
      </c>
      <c r="F118" s="124">
        <v>281.64448107999999</v>
      </c>
      <c r="G118" s="124">
        <v>232.37862448999999</v>
      </c>
      <c r="H118" s="124">
        <v>49.265856590000006</v>
      </c>
      <c r="I118" s="124">
        <v>8419.29305871</v>
      </c>
      <c r="J118" s="124">
        <v>814.09688285000004</v>
      </c>
      <c r="K118" s="124">
        <v>7605.19617586</v>
      </c>
      <c r="L118" s="124">
        <v>23627.615844680004</v>
      </c>
      <c r="M118" s="124">
        <v>23290.80810663</v>
      </c>
      <c r="N118" s="124">
        <v>336.80773804999995</v>
      </c>
      <c r="O118" s="124">
        <v>30.810092649999998</v>
      </c>
      <c r="P118" s="124">
        <v>112.50176789999999</v>
      </c>
      <c r="Q118" s="45"/>
      <c r="R118" s="45"/>
      <c r="S118" s="45"/>
      <c r="T118" s="45"/>
      <c r="U118" s="45"/>
      <c r="V118" s="45"/>
    </row>
    <row r="119" spans="1:22" hidden="1" outlineLevel="1">
      <c r="A119" s="15">
        <v>43831</v>
      </c>
      <c r="B119" s="124">
        <v>34005.185719599998</v>
      </c>
      <c r="C119" s="45">
        <v>485.41982246999999</v>
      </c>
      <c r="D119" s="124">
        <v>312.25334792000001</v>
      </c>
      <c r="E119" s="124">
        <v>173.16647455</v>
      </c>
      <c r="F119" s="124">
        <v>535.41902111000002</v>
      </c>
      <c r="G119" s="124">
        <v>464.19600696999998</v>
      </c>
      <c r="H119" s="124">
        <v>71.223014140000018</v>
      </c>
      <c r="I119" s="124">
        <v>8724.9013321799994</v>
      </c>
      <c r="J119" s="124">
        <v>902.53818481999997</v>
      </c>
      <c r="K119" s="124">
        <v>7822.3631473599999</v>
      </c>
      <c r="L119" s="124">
        <v>24259.44554384</v>
      </c>
      <c r="M119" s="124">
        <v>23905.46407342</v>
      </c>
      <c r="N119" s="124">
        <v>353.98147041999999</v>
      </c>
      <c r="O119" s="124">
        <v>-8.0385481299999988</v>
      </c>
      <c r="P119" s="124">
        <v>125.8964436</v>
      </c>
      <c r="Q119" s="45"/>
      <c r="R119" s="45"/>
      <c r="S119" s="45"/>
      <c r="T119" s="45"/>
      <c r="U119" s="45"/>
      <c r="V119" s="45"/>
    </row>
    <row r="120" spans="1:22" hidden="1" outlineLevel="1">
      <c r="A120" s="15">
        <v>43862</v>
      </c>
      <c r="B120" s="124">
        <v>34787.928828880002</v>
      </c>
      <c r="C120" s="45">
        <v>458.65888419000004</v>
      </c>
      <c r="D120" s="124">
        <v>313.99203804000001</v>
      </c>
      <c r="E120" s="124">
        <v>144.66684615</v>
      </c>
      <c r="F120" s="124">
        <v>694.32918527000004</v>
      </c>
      <c r="G120" s="124">
        <v>460.5154162</v>
      </c>
      <c r="H120" s="124">
        <v>233.81376907000001</v>
      </c>
      <c r="I120" s="124">
        <v>8992.4129348099996</v>
      </c>
      <c r="J120" s="124">
        <v>834.10817008000004</v>
      </c>
      <c r="K120" s="124">
        <v>8158.30476473</v>
      </c>
      <c r="L120" s="124">
        <v>24642.527824610002</v>
      </c>
      <c r="M120" s="124">
        <v>24258.674161520001</v>
      </c>
      <c r="N120" s="124">
        <v>383.85366309000005</v>
      </c>
      <c r="O120" s="124">
        <v>-6.8521373799999994</v>
      </c>
      <c r="P120" s="124">
        <v>129.15090494999998</v>
      </c>
      <c r="Q120" s="45"/>
      <c r="R120" s="45"/>
      <c r="S120" s="45"/>
      <c r="T120" s="45"/>
      <c r="U120" s="45"/>
      <c r="V120" s="45"/>
    </row>
    <row r="121" spans="1:22" hidden="1" outlineLevel="1">
      <c r="A121" s="15">
        <v>43891</v>
      </c>
      <c r="B121" s="124">
        <v>36722.447536159998</v>
      </c>
      <c r="C121" s="45">
        <v>483.22434972999997</v>
      </c>
      <c r="D121" s="124">
        <v>338.73340844000001</v>
      </c>
      <c r="E121" s="124">
        <v>144.49094128999999</v>
      </c>
      <c r="F121" s="124">
        <v>797.87945904000003</v>
      </c>
      <c r="G121" s="124">
        <v>555.06126219999999</v>
      </c>
      <c r="H121" s="124">
        <v>242.81819684000001</v>
      </c>
      <c r="I121" s="124">
        <v>9685.3867132200012</v>
      </c>
      <c r="J121" s="124">
        <v>841.66039238000008</v>
      </c>
      <c r="K121" s="124">
        <v>8843.72632084</v>
      </c>
      <c r="L121" s="124">
        <v>25755.957014169999</v>
      </c>
      <c r="M121" s="124">
        <v>25391.65365982</v>
      </c>
      <c r="N121" s="124">
        <v>364.30335435000006</v>
      </c>
      <c r="O121" s="124">
        <v>-10.267530349999999</v>
      </c>
      <c r="P121" s="124">
        <v>147.02732818999999</v>
      </c>
      <c r="Q121" s="45"/>
      <c r="R121" s="45"/>
      <c r="S121" s="45"/>
      <c r="T121" s="45"/>
      <c r="U121" s="45"/>
      <c r="V121" s="45"/>
    </row>
    <row r="122" spans="1:22" hidden="1" outlineLevel="1">
      <c r="A122" s="15">
        <v>43922</v>
      </c>
      <c r="B122" s="124">
        <v>37044.508192280002</v>
      </c>
      <c r="C122" s="45">
        <v>470.73123297000001</v>
      </c>
      <c r="D122" s="124">
        <v>327.35573848000001</v>
      </c>
      <c r="E122" s="124">
        <v>143.37549448999999</v>
      </c>
      <c r="F122" s="124">
        <v>769.50545903000011</v>
      </c>
      <c r="G122" s="124">
        <v>562.89828411999997</v>
      </c>
      <c r="H122" s="124">
        <v>206.60717491</v>
      </c>
      <c r="I122" s="124">
        <v>9803.8083717900008</v>
      </c>
      <c r="J122" s="124">
        <v>867.51992403999998</v>
      </c>
      <c r="K122" s="124">
        <v>8936.2884477500011</v>
      </c>
      <c r="L122" s="124">
        <v>26000.463128490002</v>
      </c>
      <c r="M122" s="124">
        <v>25625.12452782</v>
      </c>
      <c r="N122" s="124">
        <v>375.33860066999995</v>
      </c>
      <c r="O122" s="124">
        <v>-11.43217402</v>
      </c>
      <c r="P122" s="124">
        <v>136.48708780999999</v>
      </c>
      <c r="Q122" s="45"/>
      <c r="R122" s="45"/>
      <c r="S122" s="45"/>
      <c r="T122" s="45"/>
      <c r="U122" s="45"/>
      <c r="V122" s="45"/>
    </row>
    <row r="123" spans="1:22" hidden="1" outlineLevel="1">
      <c r="A123" s="15">
        <v>43952</v>
      </c>
      <c r="B123" s="124">
        <v>36766.580397359998</v>
      </c>
      <c r="C123" s="45">
        <v>455.11419947999997</v>
      </c>
      <c r="D123" s="124">
        <v>330.83069247999998</v>
      </c>
      <c r="E123" s="124">
        <v>124.28350699999999</v>
      </c>
      <c r="F123" s="124">
        <v>818.52358595999999</v>
      </c>
      <c r="G123" s="124">
        <v>563.18108290999999</v>
      </c>
      <c r="H123" s="124">
        <v>255.34250305000003</v>
      </c>
      <c r="I123" s="124">
        <v>9264.0634993900003</v>
      </c>
      <c r="J123" s="124">
        <v>818.89244800999995</v>
      </c>
      <c r="K123" s="124">
        <v>8445.171051379999</v>
      </c>
      <c r="L123" s="124">
        <v>26228.879112530001</v>
      </c>
      <c r="M123" s="124">
        <v>25826.822454749999</v>
      </c>
      <c r="N123" s="124">
        <v>402.05665778000002</v>
      </c>
      <c r="O123" s="124">
        <v>-71.054976940000003</v>
      </c>
      <c r="P123" s="124">
        <v>160.12792281</v>
      </c>
      <c r="Q123" s="45"/>
      <c r="R123" s="45"/>
      <c r="S123" s="45"/>
      <c r="T123" s="45"/>
      <c r="U123" s="45"/>
      <c r="V123" s="45"/>
    </row>
    <row r="124" spans="1:22" hidden="1" outlineLevel="1">
      <c r="A124" s="15">
        <v>43983</v>
      </c>
      <c r="B124" s="124">
        <v>37223.364167690001</v>
      </c>
      <c r="C124" s="45">
        <v>442.06702419999999</v>
      </c>
      <c r="D124" s="124">
        <v>312.09686629999999</v>
      </c>
      <c r="E124" s="124">
        <v>129.9701579</v>
      </c>
      <c r="F124" s="124">
        <v>782.22241272999997</v>
      </c>
      <c r="G124" s="124">
        <v>522.24201217999996</v>
      </c>
      <c r="H124" s="124">
        <v>259.98040055000001</v>
      </c>
      <c r="I124" s="124">
        <v>9604.9823905100002</v>
      </c>
      <c r="J124" s="124">
        <v>998.57459030999996</v>
      </c>
      <c r="K124" s="124">
        <v>8606.4078001999987</v>
      </c>
      <c r="L124" s="124">
        <v>26394.092340250001</v>
      </c>
      <c r="M124" s="124">
        <v>25998.36541685</v>
      </c>
      <c r="N124" s="124">
        <v>395.72692339999998</v>
      </c>
      <c r="O124" s="124">
        <v>-22.263555960000001</v>
      </c>
      <c r="P124" s="124">
        <v>142.01247119999999</v>
      </c>
      <c r="Q124" s="45"/>
      <c r="R124" s="45"/>
      <c r="S124" s="45"/>
      <c r="T124" s="45"/>
      <c r="U124" s="45"/>
      <c r="V124" s="45"/>
    </row>
    <row r="125" spans="1:22" hidden="1" outlineLevel="1">
      <c r="A125" s="15">
        <v>44013</v>
      </c>
      <c r="B125" s="124">
        <v>38076.902862659997</v>
      </c>
      <c r="C125" s="45">
        <v>493.85875060000001</v>
      </c>
      <c r="D125" s="124">
        <v>347.43519990999999</v>
      </c>
      <c r="E125" s="124">
        <v>146.42355068999998</v>
      </c>
      <c r="F125" s="124">
        <v>813.71102603999998</v>
      </c>
      <c r="G125" s="124">
        <v>510.64679101000002</v>
      </c>
      <c r="H125" s="124">
        <v>303.06423503000002</v>
      </c>
      <c r="I125" s="124">
        <v>9767.7246609499998</v>
      </c>
      <c r="J125" s="124">
        <v>894.11819197</v>
      </c>
      <c r="K125" s="124">
        <v>8873.6064689800005</v>
      </c>
      <c r="L125" s="124">
        <v>27001.608425070001</v>
      </c>
      <c r="M125" s="124">
        <v>26582.215085760003</v>
      </c>
      <c r="N125" s="124">
        <v>419.39333930999999</v>
      </c>
      <c r="O125" s="124">
        <v>-21.211261569999998</v>
      </c>
      <c r="P125" s="124">
        <v>130.4060657</v>
      </c>
      <c r="Q125" s="45"/>
      <c r="R125" s="45"/>
      <c r="S125" s="45"/>
      <c r="T125" s="45"/>
      <c r="U125" s="45"/>
      <c r="V125" s="45"/>
    </row>
    <row r="126" spans="1:22" hidden="1" outlineLevel="1">
      <c r="A126" s="15">
        <v>44044</v>
      </c>
      <c r="B126" s="124">
        <v>38502.05426348</v>
      </c>
      <c r="C126" s="45">
        <v>485.20464865999998</v>
      </c>
      <c r="D126" s="124">
        <v>353.02267836999999</v>
      </c>
      <c r="E126" s="124">
        <v>132.18197029000004</v>
      </c>
      <c r="F126" s="124">
        <v>857.41999779000002</v>
      </c>
      <c r="G126" s="124">
        <v>511.68267200000003</v>
      </c>
      <c r="H126" s="124">
        <v>345.73732579</v>
      </c>
      <c r="I126" s="124">
        <v>10240.816518690001</v>
      </c>
      <c r="J126" s="124">
        <v>988.36623952000014</v>
      </c>
      <c r="K126" s="124">
        <v>9252.4502791699997</v>
      </c>
      <c r="L126" s="124">
        <v>26918.61309834</v>
      </c>
      <c r="M126" s="124">
        <v>26503.031559180003</v>
      </c>
      <c r="N126" s="124">
        <v>415.58153915999998</v>
      </c>
      <c r="O126" s="124">
        <v>-19.352892749999999</v>
      </c>
      <c r="P126" s="124">
        <v>141.78760248999998</v>
      </c>
      <c r="Q126" s="45"/>
      <c r="R126" s="45"/>
      <c r="S126" s="45"/>
      <c r="T126" s="45"/>
      <c r="U126" s="45"/>
      <c r="V126" s="45"/>
    </row>
    <row r="127" spans="1:22" hidden="1" outlineLevel="1">
      <c r="A127" s="15">
        <v>44075</v>
      </c>
      <c r="B127" s="124">
        <v>41065.04389655</v>
      </c>
      <c r="C127" s="45">
        <v>444.78370385999995</v>
      </c>
      <c r="D127" s="124">
        <v>322.20003012999996</v>
      </c>
      <c r="E127" s="124">
        <v>122.58367373</v>
      </c>
      <c r="F127" s="124">
        <v>968.30105306000019</v>
      </c>
      <c r="G127" s="124">
        <v>564.31838364999999</v>
      </c>
      <c r="H127" s="124">
        <v>403.98266941000003</v>
      </c>
      <c r="I127" s="124">
        <v>12219.594076009998</v>
      </c>
      <c r="J127" s="124">
        <v>1390.0335993200001</v>
      </c>
      <c r="K127" s="124">
        <v>10829.56047669</v>
      </c>
      <c r="L127" s="124">
        <v>27432.365063620004</v>
      </c>
      <c r="M127" s="124">
        <v>27002.975571799998</v>
      </c>
      <c r="N127" s="124">
        <v>429.38949181999993</v>
      </c>
      <c r="O127" s="124">
        <v>-16.935225000000003</v>
      </c>
      <c r="P127" s="124">
        <v>182.54655973999999</v>
      </c>
      <c r="Q127" s="45"/>
      <c r="R127" s="45"/>
      <c r="S127" s="45"/>
      <c r="T127" s="45"/>
      <c r="U127" s="45"/>
      <c r="V127" s="45"/>
    </row>
    <row r="128" spans="1:22" hidden="1" outlineLevel="1">
      <c r="A128" s="15">
        <v>44105</v>
      </c>
      <c r="B128" s="124">
        <v>41922.43231204</v>
      </c>
      <c r="C128" s="45">
        <v>409.34736333000001</v>
      </c>
      <c r="D128" s="124">
        <v>276.96555859</v>
      </c>
      <c r="E128" s="124">
        <v>132.38180473999998</v>
      </c>
      <c r="F128" s="124">
        <v>1072.10345874</v>
      </c>
      <c r="G128" s="124">
        <v>642.65858324999999</v>
      </c>
      <c r="H128" s="124">
        <v>429.44487548999996</v>
      </c>
      <c r="I128" s="124">
        <v>12576.273897399999</v>
      </c>
      <c r="J128" s="124">
        <v>1274.4995305100001</v>
      </c>
      <c r="K128" s="124">
        <v>11301.77436689</v>
      </c>
      <c r="L128" s="124">
        <v>27864.707592569997</v>
      </c>
      <c r="M128" s="124">
        <v>27434.36072384</v>
      </c>
      <c r="N128" s="124">
        <v>430.34686873000004</v>
      </c>
      <c r="O128" s="124">
        <v>-7.1415570299999995</v>
      </c>
      <c r="P128" s="124">
        <v>217.02173550000001</v>
      </c>
      <c r="Q128" s="45"/>
      <c r="R128" s="45"/>
      <c r="S128" s="45"/>
      <c r="T128" s="45"/>
      <c r="U128" s="45"/>
      <c r="V128" s="45"/>
    </row>
    <row r="129" spans="1:22" hidden="1" outlineLevel="1">
      <c r="A129" s="15">
        <v>44136</v>
      </c>
      <c r="B129" s="124">
        <v>40935.096633599998</v>
      </c>
      <c r="C129" s="45">
        <v>395.76328719999992</v>
      </c>
      <c r="D129" s="124">
        <v>270.70713724999996</v>
      </c>
      <c r="E129" s="124">
        <v>125.05614995000001</v>
      </c>
      <c r="F129" s="124">
        <v>1025.7061039</v>
      </c>
      <c r="G129" s="124">
        <v>615.60504007000009</v>
      </c>
      <c r="H129" s="124">
        <v>410.10106382999993</v>
      </c>
      <c r="I129" s="124">
        <v>11669.159277629999</v>
      </c>
      <c r="J129" s="124">
        <v>1104.8462985900001</v>
      </c>
      <c r="K129" s="124">
        <v>10564.312979040002</v>
      </c>
      <c r="L129" s="124">
        <v>27844.467964869997</v>
      </c>
      <c r="M129" s="124">
        <v>27385.283803320002</v>
      </c>
      <c r="N129" s="124">
        <v>459.18416154999994</v>
      </c>
      <c r="O129" s="124">
        <v>-13.157035010000001</v>
      </c>
      <c r="P129" s="124">
        <v>216.75971018000001</v>
      </c>
      <c r="Q129" s="45"/>
      <c r="R129" s="45"/>
      <c r="S129" s="45"/>
      <c r="T129" s="45"/>
      <c r="U129" s="45"/>
      <c r="V129" s="45"/>
    </row>
    <row r="130" spans="1:22" hidden="1" outlineLevel="1">
      <c r="A130" s="15">
        <v>44166</v>
      </c>
      <c r="B130" s="124">
        <v>43270.098492199999</v>
      </c>
      <c r="C130" s="45">
        <v>341.94298794000008</v>
      </c>
      <c r="D130" s="124">
        <v>195.01322567</v>
      </c>
      <c r="E130" s="124">
        <v>146.92976227</v>
      </c>
      <c r="F130" s="124">
        <v>601.73511628999995</v>
      </c>
      <c r="G130" s="124">
        <v>317.57272197999998</v>
      </c>
      <c r="H130" s="124">
        <v>284.16239431000002</v>
      </c>
      <c r="I130" s="124">
        <v>13897.774074990002</v>
      </c>
      <c r="J130" s="124">
        <v>1899.7803951999999</v>
      </c>
      <c r="K130" s="124">
        <v>11997.993679790001</v>
      </c>
      <c r="L130" s="124">
        <v>28428.646312979996</v>
      </c>
      <c r="M130" s="124">
        <v>27992.335377039999</v>
      </c>
      <c r="N130" s="124">
        <v>436.31093593999998</v>
      </c>
      <c r="O130" s="124">
        <v>-7.815635180000001</v>
      </c>
      <c r="P130" s="124">
        <v>203.27746209999998</v>
      </c>
      <c r="Q130" s="45"/>
      <c r="R130" s="45"/>
      <c r="S130" s="45"/>
      <c r="T130" s="45"/>
      <c r="U130" s="45"/>
      <c r="V130" s="45"/>
    </row>
    <row r="131" spans="1:22" hidden="1" outlineLevel="1">
      <c r="A131" s="15">
        <v>44197</v>
      </c>
      <c r="B131" s="124">
        <v>43416.420516140002</v>
      </c>
      <c r="C131" s="45">
        <v>335.01745309</v>
      </c>
      <c r="D131" s="124">
        <v>183.15675704999998</v>
      </c>
      <c r="E131" s="124">
        <v>151.86069603999999</v>
      </c>
      <c r="F131" s="124">
        <v>763.39651780999998</v>
      </c>
      <c r="G131" s="124">
        <v>492.67636985000001</v>
      </c>
      <c r="H131" s="124">
        <v>270.72014795999996</v>
      </c>
      <c r="I131" s="124">
        <v>13632.520269529999</v>
      </c>
      <c r="J131" s="124">
        <v>1850.2913664600001</v>
      </c>
      <c r="K131" s="124">
        <v>11782.228903070001</v>
      </c>
      <c r="L131" s="124">
        <v>28685.486275709998</v>
      </c>
      <c r="M131" s="124">
        <v>28217.78621428</v>
      </c>
      <c r="N131" s="124">
        <v>467.70006143000001</v>
      </c>
      <c r="O131" s="124">
        <v>3.4592862200000001</v>
      </c>
      <c r="P131" s="124">
        <v>204.08561018</v>
      </c>
      <c r="Q131" s="45"/>
      <c r="R131" s="45"/>
      <c r="S131" s="45"/>
      <c r="T131" s="45"/>
      <c r="U131" s="45"/>
      <c r="V131" s="45"/>
    </row>
    <row r="132" spans="1:22" hidden="1" outlineLevel="1">
      <c r="A132" s="15">
        <v>44228</v>
      </c>
      <c r="B132" s="124">
        <v>44213.717503319996</v>
      </c>
      <c r="C132" s="45">
        <v>356.40586126000005</v>
      </c>
      <c r="D132" s="124">
        <v>187.81538720999998</v>
      </c>
      <c r="E132" s="124">
        <v>168.59047404999998</v>
      </c>
      <c r="F132" s="124">
        <v>1140.9895930999999</v>
      </c>
      <c r="G132" s="124">
        <v>571.17420231999995</v>
      </c>
      <c r="H132" s="124">
        <v>569.81539078000003</v>
      </c>
      <c r="I132" s="124">
        <v>13848.35651462</v>
      </c>
      <c r="J132" s="124">
        <v>1800.33841304</v>
      </c>
      <c r="K132" s="124">
        <v>12048.018101580001</v>
      </c>
      <c r="L132" s="124">
        <v>28867.965534340001</v>
      </c>
      <c r="M132" s="124">
        <v>28364.768288139996</v>
      </c>
      <c r="N132" s="124">
        <v>503.1972462</v>
      </c>
      <c r="O132" s="124">
        <v>-13.19011985</v>
      </c>
      <c r="P132" s="124">
        <v>200.55464394000001</v>
      </c>
      <c r="Q132" s="45"/>
      <c r="R132" s="45"/>
      <c r="S132" s="45"/>
      <c r="T132" s="45"/>
      <c r="U132" s="45"/>
      <c r="V132" s="45"/>
    </row>
    <row r="133" spans="1:22" hidden="1" outlineLevel="1">
      <c r="A133" s="15">
        <v>44256</v>
      </c>
      <c r="B133" s="124">
        <v>43731.709179489997</v>
      </c>
      <c r="C133" s="45">
        <v>304.64558665999994</v>
      </c>
      <c r="D133" s="124">
        <v>182.97037871999999</v>
      </c>
      <c r="E133" s="124">
        <v>121.67520793999999</v>
      </c>
      <c r="F133" s="124">
        <v>1159.0314509499999</v>
      </c>
      <c r="G133" s="124">
        <v>593.04748475999997</v>
      </c>
      <c r="H133" s="124">
        <v>565.98396619000005</v>
      </c>
      <c r="I133" s="124">
        <v>13711.276561090002</v>
      </c>
      <c r="J133" s="124">
        <v>1587.73279918</v>
      </c>
      <c r="K133" s="124">
        <v>12123.543761910001</v>
      </c>
      <c r="L133" s="124">
        <v>28556.755580789999</v>
      </c>
      <c r="M133" s="124">
        <v>28059.583284929999</v>
      </c>
      <c r="N133" s="124">
        <v>497.17229586000002</v>
      </c>
      <c r="O133" s="124">
        <v>7.9196431299999999</v>
      </c>
      <c r="P133" s="124">
        <v>197.94571458999999</v>
      </c>
      <c r="Q133" s="45"/>
      <c r="R133" s="45"/>
      <c r="S133" s="45"/>
      <c r="T133" s="45"/>
      <c r="U133" s="45"/>
      <c r="V133" s="45"/>
    </row>
    <row r="134" spans="1:22" hidden="1" outlineLevel="1">
      <c r="A134" s="15">
        <v>44287</v>
      </c>
      <c r="B134" s="124">
        <v>44357.396145940002</v>
      </c>
      <c r="C134" s="45">
        <v>333.97847050000001</v>
      </c>
      <c r="D134" s="124">
        <v>183.47524476999999</v>
      </c>
      <c r="E134" s="124">
        <v>150.50322573</v>
      </c>
      <c r="F134" s="124">
        <v>1006.36438345</v>
      </c>
      <c r="G134" s="124">
        <v>600.10558332999994</v>
      </c>
      <c r="H134" s="124">
        <v>406.25880011999999</v>
      </c>
      <c r="I134" s="124">
        <v>14378.79584993</v>
      </c>
      <c r="J134" s="124">
        <v>1465.4181292400001</v>
      </c>
      <c r="K134" s="124">
        <v>12913.377720690001</v>
      </c>
      <c r="L134" s="124">
        <v>28638.257442059999</v>
      </c>
      <c r="M134" s="124">
        <v>28140.254805929999</v>
      </c>
      <c r="N134" s="124">
        <v>498.00263613000004</v>
      </c>
      <c r="O134" s="124">
        <v>-7.0621861100000007</v>
      </c>
      <c r="P134" s="124">
        <v>206.95573941000001</v>
      </c>
      <c r="Q134" s="45"/>
      <c r="R134" s="45"/>
      <c r="S134" s="45"/>
      <c r="T134" s="45"/>
      <c r="U134" s="45"/>
      <c r="V134" s="45"/>
    </row>
    <row r="135" spans="1:22" hidden="1" outlineLevel="1">
      <c r="A135" s="15">
        <v>44317</v>
      </c>
      <c r="B135" s="124">
        <v>43096.777427939996</v>
      </c>
      <c r="C135" s="45">
        <v>314.22157761</v>
      </c>
      <c r="D135" s="124">
        <v>183.06688459999998</v>
      </c>
      <c r="E135" s="124">
        <v>131.15469301000002</v>
      </c>
      <c r="F135" s="124">
        <v>1031.2013188699998</v>
      </c>
      <c r="G135" s="124">
        <v>603.47711050999999</v>
      </c>
      <c r="H135" s="124">
        <v>427.72420836000003</v>
      </c>
      <c r="I135" s="124">
        <v>13241.11484529</v>
      </c>
      <c r="J135" s="124">
        <v>1271.7682058999999</v>
      </c>
      <c r="K135" s="124">
        <v>11969.34663939</v>
      </c>
      <c r="L135" s="124">
        <v>28510.23968617</v>
      </c>
      <c r="M135" s="124">
        <v>28002.31745807</v>
      </c>
      <c r="N135" s="124">
        <v>507.92222809999998</v>
      </c>
      <c r="O135" s="124">
        <v>-18.454418010000001</v>
      </c>
      <c r="P135" s="124">
        <v>206.96525917</v>
      </c>
      <c r="Q135" s="45"/>
      <c r="R135" s="45"/>
      <c r="S135" s="45"/>
      <c r="T135" s="45"/>
      <c r="U135" s="45"/>
      <c r="V135" s="45"/>
    </row>
    <row r="136" spans="1:22" hidden="1" outlineLevel="1">
      <c r="A136" s="15">
        <v>44348</v>
      </c>
      <c r="B136" s="124">
        <v>44065.45528219</v>
      </c>
      <c r="C136" s="45">
        <v>329.33169800999997</v>
      </c>
      <c r="D136" s="124">
        <v>179.8838604</v>
      </c>
      <c r="E136" s="124">
        <v>149.44783760999999</v>
      </c>
      <c r="F136" s="124">
        <v>942.36976832000005</v>
      </c>
      <c r="G136" s="124">
        <v>531.64939136999999</v>
      </c>
      <c r="H136" s="124">
        <v>410.72037695</v>
      </c>
      <c r="I136" s="124">
        <v>14011.165557960001</v>
      </c>
      <c r="J136" s="124">
        <v>1325.5860388999999</v>
      </c>
      <c r="K136" s="124">
        <v>12685.579519059998</v>
      </c>
      <c r="L136" s="124">
        <v>28782.588257900003</v>
      </c>
      <c r="M136" s="124">
        <v>28281.956350339999</v>
      </c>
      <c r="N136" s="124">
        <v>500.63190756000006</v>
      </c>
      <c r="O136" s="124">
        <v>8.6891730100000011</v>
      </c>
      <c r="P136" s="124">
        <v>223.69104709999999</v>
      </c>
      <c r="Q136" s="45"/>
      <c r="R136" s="45"/>
      <c r="S136" s="45"/>
      <c r="T136" s="45"/>
      <c r="U136" s="45"/>
      <c r="V136" s="45"/>
    </row>
    <row r="137" spans="1:22" hidden="1" outlineLevel="1">
      <c r="A137" s="15">
        <v>44378</v>
      </c>
      <c r="B137" s="124">
        <v>44770.881053450001</v>
      </c>
      <c r="C137" s="45">
        <v>363.11938151999999</v>
      </c>
      <c r="D137" s="124">
        <v>177.06493647999997</v>
      </c>
      <c r="E137" s="124">
        <v>186.05444503999999</v>
      </c>
      <c r="F137" s="124">
        <v>968.94577609999999</v>
      </c>
      <c r="G137" s="124">
        <v>547.83323488999997</v>
      </c>
      <c r="H137" s="124">
        <v>421.11254121000002</v>
      </c>
      <c r="I137" s="124">
        <v>14985.635047489999</v>
      </c>
      <c r="J137" s="124">
        <v>1783.75753753</v>
      </c>
      <c r="K137" s="124">
        <v>13201.877509960001</v>
      </c>
      <c r="L137" s="124">
        <v>28453.180848340002</v>
      </c>
      <c r="M137" s="124">
        <v>27952.000899670002</v>
      </c>
      <c r="N137" s="124">
        <v>501.17994867000004</v>
      </c>
      <c r="O137" s="124">
        <v>11.711738590000001</v>
      </c>
      <c r="P137" s="124">
        <v>210.88190939</v>
      </c>
      <c r="Q137" s="45"/>
      <c r="R137" s="45"/>
      <c r="S137" s="45"/>
      <c r="T137" s="45"/>
      <c r="U137" s="45"/>
      <c r="V137" s="45"/>
    </row>
    <row r="138" spans="1:22" hidden="1" outlineLevel="1">
      <c r="A138" s="15">
        <v>44409</v>
      </c>
      <c r="B138" s="124">
        <v>43470.17936057</v>
      </c>
      <c r="C138" s="45">
        <v>376.93633041000004</v>
      </c>
      <c r="D138" s="124">
        <v>176.25796725000001</v>
      </c>
      <c r="E138" s="124">
        <v>200.67836316</v>
      </c>
      <c r="F138" s="124">
        <v>985.14436977000003</v>
      </c>
      <c r="G138" s="124">
        <v>535.46462881999992</v>
      </c>
      <c r="H138" s="124">
        <v>449.67974095</v>
      </c>
      <c r="I138" s="124">
        <v>13800.61668915</v>
      </c>
      <c r="J138" s="124">
        <v>1596.6306424099998</v>
      </c>
      <c r="K138" s="124">
        <v>12203.986046740001</v>
      </c>
      <c r="L138" s="124">
        <v>28307.481971239999</v>
      </c>
      <c r="M138" s="124">
        <v>27808.880795609999</v>
      </c>
      <c r="N138" s="124">
        <v>498.60117563</v>
      </c>
      <c r="O138" s="124">
        <v>19.15044417</v>
      </c>
      <c r="P138" s="124">
        <v>220.75427457000001</v>
      </c>
      <c r="Q138" s="45"/>
      <c r="R138" s="45"/>
      <c r="S138" s="45"/>
      <c r="T138" s="45"/>
      <c r="U138" s="45"/>
      <c r="V138" s="45"/>
    </row>
    <row r="139" spans="1:22" hidden="1" outlineLevel="1">
      <c r="A139" s="15">
        <v>44440</v>
      </c>
      <c r="B139" s="124">
        <v>44946.163702719998</v>
      </c>
      <c r="C139" s="45">
        <v>364.56275390999997</v>
      </c>
      <c r="D139" s="124">
        <v>183.09716685000001</v>
      </c>
      <c r="E139" s="124">
        <v>181.46558706000002</v>
      </c>
      <c r="F139" s="124">
        <v>1035.2889461999998</v>
      </c>
      <c r="G139" s="124">
        <v>570.83670944000005</v>
      </c>
      <c r="H139" s="124">
        <v>464.45223676000001</v>
      </c>
      <c r="I139" s="124">
        <v>15357.770614069999</v>
      </c>
      <c r="J139" s="124">
        <v>1570.4477659700001</v>
      </c>
      <c r="K139" s="124">
        <v>13787.322848099999</v>
      </c>
      <c r="L139" s="124">
        <v>28188.541388539998</v>
      </c>
      <c r="M139" s="124">
        <v>27690.49779496</v>
      </c>
      <c r="N139" s="124">
        <v>498.04359357999999</v>
      </c>
      <c r="O139" s="124">
        <v>0.11092577999999964</v>
      </c>
      <c r="P139" s="124">
        <v>313.17031041999996</v>
      </c>
      <c r="Q139" s="45"/>
      <c r="R139" s="45"/>
      <c r="S139" s="45"/>
      <c r="T139" s="45"/>
      <c r="U139" s="45"/>
      <c r="V139" s="45"/>
    </row>
    <row r="140" spans="1:22" hidden="1" outlineLevel="1">
      <c r="A140" s="15">
        <v>44470</v>
      </c>
      <c r="B140" s="124">
        <v>44757.083942999998</v>
      </c>
      <c r="C140" s="45">
        <v>381.71560101</v>
      </c>
      <c r="D140" s="124">
        <v>201.54303708999998</v>
      </c>
      <c r="E140" s="124">
        <v>180.17256391999999</v>
      </c>
      <c r="F140" s="124">
        <v>1034.7523723900001</v>
      </c>
      <c r="G140" s="124">
        <v>597.70250428999998</v>
      </c>
      <c r="H140" s="124">
        <v>437.04986810000003</v>
      </c>
      <c r="I140" s="124">
        <v>15089.037506949999</v>
      </c>
      <c r="J140" s="124">
        <v>1379.48294659</v>
      </c>
      <c r="K140" s="124">
        <v>13709.554560359999</v>
      </c>
      <c r="L140" s="124">
        <v>28251.578462650003</v>
      </c>
      <c r="M140" s="124">
        <v>27753.721207449998</v>
      </c>
      <c r="N140" s="124">
        <v>497.85725519999994</v>
      </c>
      <c r="O140" s="124">
        <v>16.43144049</v>
      </c>
      <c r="P140" s="124">
        <v>309.01924563</v>
      </c>
      <c r="Q140" s="45"/>
      <c r="R140" s="45"/>
      <c r="S140" s="45"/>
      <c r="T140" s="45"/>
      <c r="U140" s="45"/>
      <c r="V140" s="45"/>
    </row>
    <row r="141" spans="1:22" hidden="1" outlineLevel="1">
      <c r="A141" s="15">
        <v>44501</v>
      </c>
      <c r="B141" s="124">
        <v>44983.7630909</v>
      </c>
      <c r="C141" s="45">
        <v>378.17163392999998</v>
      </c>
      <c r="D141" s="124">
        <v>198.73845954999996</v>
      </c>
      <c r="E141" s="124">
        <v>179.43317437999997</v>
      </c>
      <c r="F141" s="124">
        <v>1069.13509135</v>
      </c>
      <c r="G141" s="124">
        <v>605.00250946999995</v>
      </c>
      <c r="H141" s="124">
        <v>464.13258187999998</v>
      </c>
      <c r="I141" s="124">
        <v>14957.177651230002</v>
      </c>
      <c r="J141" s="124">
        <v>1412.8128566199998</v>
      </c>
      <c r="K141" s="124">
        <v>13544.364794609999</v>
      </c>
      <c r="L141" s="124">
        <v>28579.278714389999</v>
      </c>
      <c r="M141" s="124">
        <v>28065.488084230004</v>
      </c>
      <c r="N141" s="124">
        <v>513.79063015999998</v>
      </c>
      <c r="O141" s="124">
        <v>-5.9700273299999997</v>
      </c>
      <c r="P141" s="124">
        <v>319.73427395000004</v>
      </c>
      <c r="Q141" s="45"/>
      <c r="R141" s="45"/>
      <c r="S141" s="45"/>
      <c r="T141" s="45"/>
      <c r="U141" s="45"/>
      <c r="V141" s="45"/>
    </row>
    <row r="142" spans="1:22" hidden="1" outlineLevel="1">
      <c r="A142" s="15">
        <v>44531</v>
      </c>
      <c r="B142" s="124">
        <v>46795.018362809999</v>
      </c>
      <c r="C142" s="45">
        <v>398.62572654999997</v>
      </c>
      <c r="D142" s="124">
        <v>190.10317798000003</v>
      </c>
      <c r="E142" s="124">
        <v>208.52254857</v>
      </c>
      <c r="F142" s="124">
        <v>580.24775354999997</v>
      </c>
      <c r="G142" s="124">
        <v>322.54471419000004</v>
      </c>
      <c r="H142" s="124">
        <v>257.70303936000005</v>
      </c>
      <c r="I142" s="124">
        <v>16220.185924959998</v>
      </c>
      <c r="J142" s="124">
        <v>1567.11608884</v>
      </c>
      <c r="K142" s="124">
        <v>14653.069836119999</v>
      </c>
      <c r="L142" s="124">
        <v>29595.958957749997</v>
      </c>
      <c r="M142" s="124">
        <v>29101.129153999998</v>
      </c>
      <c r="N142" s="124">
        <v>494.82980375000005</v>
      </c>
      <c r="O142" s="124">
        <v>16.124309289999999</v>
      </c>
      <c r="P142" s="124">
        <v>321.63798255999995</v>
      </c>
      <c r="Q142" s="45"/>
      <c r="R142" s="45"/>
      <c r="S142" s="45"/>
      <c r="T142" s="45"/>
      <c r="U142" s="45"/>
      <c r="V142" s="45"/>
    </row>
    <row r="143" spans="1:22" hidden="1" outlineLevel="1">
      <c r="A143" s="15">
        <v>44562</v>
      </c>
      <c r="B143" s="124">
        <v>46160.091519989997</v>
      </c>
      <c r="C143" s="45">
        <v>409.44557510000004</v>
      </c>
      <c r="D143" s="124">
        <v>209.14666886000001</v>
      </c>
      <c r="E143" s="124">
        <v>200.29890624000001</v>
      </c>
      <c r="F143" s="124">
        <v>949.21350976999997</v>
      </c>
      <c r="G143" s="124">
        <v>558.15786696999999</v>
      </c>
      <c r="H143" s="124">
        <v>391.05564279999999</v>
      </c>
      <c r="I143" s="124">
        <v>15712.34853614</v>
      </c>
      <c r="J143" s="124">
        <v>1718.4308402199999</v>
      </c>
      <c r="K143" s="124">
        <v>13993.917695919998</v>
      </c>
      <c r="L143" s="124">
        <v>29089.083898980003</v>
      </c>
      <c r="M143" s="124">
        <v>28563.825379570004</v>
      </c>
      <c r="N143" s="124">
        <v>525.25851940999996</v>
      </c>
      <c r="O143" s="124">
        <v>-6.0873778400000003</v>
      </c>
      <c r="P143" s="124">
        <v>324.63752292000004</v>
      </c>
      <c r="Q143" s="45"/>
      <c r="R143" s="45"/>
      <c r="S143" s="45"/>
      <c r="T143" s="45"/>
      <c r="U143" s="45"/>
      <c r="V143" s="45"/>
    </row>
    <row r="144" spans="1:22" hidden="1" outlineLevel="1">
      <c r="A144" s="15">
        <v>44593</v>
      </c>
      <c r="B144" s="124">
        <v>46453.602979720003</v>
      </c>
      <c r="C144" s="45">
        <v>424.49109684000001</v>
      </c>
      <c r="D144" s="124">
        <v>209.78676029999997</v>
      </c>
      <c r="E144" s="124">
        <v>214.70433653999999</v>
      </c>
      <c r="F144" s="124">
        <v>1152.040475</v>
      </c>
      <c r="G144" s="124">
        <v>575.37617157</v>
      </c>
      <c r="H144" s="124">
        <v>576.6643034299999</v>
      </c>
      <c r="I144" s="124">
        <v>15942.68391795</v>
      </c>
      <c r="J144" s="124">
        <v>2062.30065797</v>
      </c>
      <c r="K144" s="124">
        <v>13880.383259980001</v>
      </c>
      <c r="L144" s="124">
        <v>28934.387489929999</v>
      </c>
      <c r="M144" s="124">
        <v>28296.38027161</v>
      </c>
      <c r="N144" s="124">
        <v>638.00721831999999</v>
      </c>
      <c r="O144" s="124">
        <v>-59.760381990000006</v>
      </c>
      <c r="P144" s="124">
        <v>315.57118457999997</v>
      </c>
      <c r="Q144" s="45"/>
      <c r="R144" s="45"/>
      <c r="S144" s="45"/>
      <c r="T144" s="45"/>
      <c r="U144" s="45"/>
      <c r="V144" s="45"/>
    </row>
    <row r="145" spans="1:22" hidden="1" outlineLevel="1">
      <c r="A145" s="15">
        <v>44621</v>
      </c>
      <c r="B145" s="124">
        <v>47201.398113850002</v>
      </c>
      <c r="C145" s="45">
        <v>399.02560627999998</v>
      </c>
      <c r="D145" s="124">
        <v>201.12519356000001</v>
      </c>
      <c r="E145" s="124">
        <v>197.90041271999996</v>
      </c>
      <c r="F145" s="124">
        <v>1101.1275546100001</v>
      </c>
      <c r="G145" s="124">
        <v>573.82025821000002</v>
      </c>
      <c r="H145" s="124">
        <v>527.30729640000004</v>
      </c>
      <c r="I145" s="124">
        <v>14685.5692113</v>
      </c>
      <c r="J145" s="124">
        <v>1872.1169555699998</v>
      </c>
      <c r="K145" s="124">
        <v>12813.452255729999</v>
      </c>
      <c r="L145" s="124">
        <v>31015.675741660001</v>
      </c>
      <c r="M145" s="124">
        <v>30354.132205319998</v>
      </c>
      <c r="N145" s="124">
        <v>661.54353634000006</v>
      </c>
      <c r="O145" s="124">
        <v>-5.4725214300000005</v>
      </c>
      <c r="P145" s="124">
        <v>315.40331250999998</v>
      </c>
      <c r="Q145" s="45"/>
      <c r="R145" s="45"/>
      <c r="S145" s="45"/>
      <c r="T145" s="45"/>
      <c r="U145" s="45"/>
      <c r="V145" s="45"/>
    </row>
    <row r="146" spans="1:22" hidden="1" outlineLevel="1">
      <c r="A146" s="15">
        <v>44652</v>
      </c>
      <c r="B146" s="124">
        <v>47068.165089009999</v>
      </c>
      <c r="C146" s="45">
        <v>394.8699256000001</v>
      </c>
      <c r="D146" s="124">
        <v>200.62498255</v>
      </c>
      <c r="E146" s="124">
        <v>194.24494305000002</v>
      </c>
      <c r="F146" s="124">
        <v>1100.4624313200002</v>
      </c>
      <c r="G146" s="124">
        <v>568.84974054999998</v>
      </c>
      <c r="H146" s="124">
        <v>531.61269076999997</v>
      </c>
      <c r="I146" s="124">
        <v>13532.944639680001</v>
      </c>
      <c r="J146" s="124">
        <v>1660.7300194299999</v>
      </c>
      <c r="K146" s="124">
        <v>11872.214620250001</v>
      </c>
      <c r="L146" s="124">
        <v>32039.888092409998</v>
      </c>
      <c r="M146" s="124">
        <v>31349.850173220002</v>
      </c>
      <c r="N146" s="124">
        <v>690.03791918999991</v>
      </c>
      <c r="O146" s="124">
        <v>-2.9127281300000001</v>
      </c>
      <c r="P146" s="124">
        <v>301.67893370999997</v>
      </c>
      <c r="Q146" s="45"/>
      <c r="R146" s="45"/>
      <c r="S146" s="45"/>
      <c r="T146" s="45"/>
      <c r="U146" s="45"/>
      <c r="V146" s="45"/>
    </row>
    <row r="147" spans="1:22" hidden="1" outlineLevel="1">
      <c r="A147" s="15">
        <v>44682</v>
      </c>
      <c r="B147" s="124">
        <v>47124.210833780002</v>
      </c>
      <c r="C147" s="45">
        <v>384.27934627999997</v>
      </c>
      <c r="D147" s="124">
        <v>194.12150453000001</v>
      </c>
      <c r="E147" s="124">
        <v>190.15784175000002</v>
      </c>
      <c r="F147" s="124">
        <v>1150.81272517</v>
      </c>
      <c r="G147" s="124">
        <v>607.42937943000004</v>
      </c>
      <c r="H147" s="124">
        <v>543.38334573999998</v>
      </c>
      <c r="I147" s="124">
        <v>13677.00824012</v>
      </c>
      <c r="J147" s="124">
        <v>1626.9880187399999</v>
      </c>
      <c r="K147" s="124">
        <v>12050.02022138</v>
      </c>
      <c r="L147" s="124">
        <v>31912.110522210001</v>
      </c>
      <c r="M147" s="124">
        <v>31244.92088193</v>
      </c>
      <c r="N147" s="124">
        <v>667.18964028000005</v>
      </c>
      <c r="O147" s="124">
        <v>-16.370874449999999</v>
      </c>
      <c r="P147" s="124">
        <v>300.05215702999999</v>
      </c>
      <c r="Q147" s="45"/>
      <c r="R147" s="45"/>
      <c r="S147" s="45"/>
      <c r="T147" s="45"/>
      <c r="U147" s="45"/>
      <c r="V147" s="45"/>
    </row>
    <row r="148" spans="1:22" hidden="1" outlineLevel="1">
      <c r="A148" s="15">
        <v>44713</v>
      </c>
      <c r="B148" s="124">
        <v>48452.14776231</v>
      </c>
      <c r="C148" s="45">
        <v>384.39495120999999</v>
      </c>
      <c r="D148" s="124">
        <v>199.33812719999997</v>
      </c>
      <c r="E148" s="124">
        <v>185.05682400999999</v>
      </c>
      <c r="F148" s="124">
        <v>1092.13410217</v>
      </c>
      <c r="G148" s="124">
        <v>566.68660090000003</v>
      </c>
      <c r="H148" s="124">
        <v>525.44750127000009</v>
      </c>
      <c r="I148" s="124">
        <v>13733.109932340001</v>
      </c>
      <c r="J148" s="124">
        <v>1681.8230018699999</v>
      </c>
      <c r="K148" s="124">
        <v>12051.28693047</v>
      </c>
      <c r="L148" s="124">
        <v>33242.508776589995</v>
      </c>
      <c r="M148" s="124">
        <v>32460.026199849999</v>
      </c>
      <c r="N148" s="124">
        <v>782.4825767399999</v>
      </c>
      <c r="O148" s="124">
        <v>3.8922707400000003</v>
      </c>
      <c r="P148" s="124">
        <v>295.32030686999997</v>
      </c>
      <c r="Q148" s="45"/>
      <c r="R148" s="45"/>
      <c r="S148" s="45"/>
      <c r="T148" s="45"/>
      <c r="U148" s="45"/>
      <c r="V148" s="45"/>
    </row>
    <row r="149" spans="1:22" hidden="1" outlineLevel="1">
      <c r="A149" s="15">
        <v>44743</v>
      </c>
      <c r="B149" s="124">
        <v>50429.600351319998</v>
      </c>
      <c r="C149" s="45">
        <v>378.04506111000001</v>
      </c>
      <c r="D149" s="124">
        <v>203.80571539000002</v>
      </c>
      <c r="E149" s="124">
        <v>174.23934572000002</v>
      </c>
      <c r="F149" s="124">
        <v>1139.0885750899999</v>
      </c>
      <c r="G149" s="124">
        <v>636.93292646999998</v>
      </c>
      <c r="H149" s="124">
        <v>502.15564861999997</v>
      </c>
      <c r="I149" s="124">
        <v>13665.972508259998</v>
      </c>
      <c r="J149" s="124">
        <v>1652.6807160000001</v>
      </c>
      <c r="K149" s="124">
        <v>12013.291792259999</v>
      </c>
      <c r="L149" s="124">
        <v>35246.494206859999</v>
      </c>
      <c r="M149" s="124">
        <v>34442.430593090001</v>
      </c>
      <c r="N149" s="124">
        <v>804.06361376999996</v>
      </c>
      <c r="O149" s="124">
        <v>-0.80220825000000007</v>
      </c>
      <c r="P149" s="124">
        <v>285.86357325</v>
      </c>
      <c r="Q149" s="45"/>
      <c r="R149" s="45"/>
      <c r="S149" s="45"/>
      <c r="T149" s="45"/>
      <c r="U149" s="45"/>
      <c r="V149" s="45"/>
    </row>
    <row r="150" spans="1:22" hidden="1" outlineLevel="1">
      <c r="A150" s="15">
        <v>44774</v>
      </c>
      <c r="B150" s="124">
        <v>50326.122466660003</v>
      </c>
      <c r="C150" s="45">
        <v>359.48422600999999</v>
      </c>
      <c r="D150" s="124">
        <v>202.01988091999999</v>
      </c>
      <c r="E150" s="124">
        <v>157.46434509000002</v>
      </c>
      <c r="F150" s="124">
        <v>1132.40362865</v>
      </c>
      <c r="G150" s="124">
        <v>628.32418759999996</v>
      </c>
      <c r="H150" s="124">
        <v>504.07944105000001</v>
      </c>
      <c r="I150" s="124">
        <v>12948.449608179999</v>
      </c>
      <c r="J150" s="124">
        <v>1713.0998244400002</v>
      </c>
      <c r="K150" s="124">
        <v>11235.349783739999</v>
      </c>
      <c r="L150" s="124">
        <v>35885.785003820005</v>
      </c>
      <c r="M150" s="124">
        <v>35104.941010189999</v>
      </c>
      <c r="N150" s="124">
        <v>780.84399363</v>
      </c>
      <c r="O150" s="124">
        <v>12.583786099999999</v>
      </c>
      <c r="P150" s="124">
        <v>278.32003280000004</v>
      </c>
      <c r="Q150" s="45"/>
      <c r="R150" s="45"/>
      <c r="S150" s="45"/>
      <c r="T150" s="45"/>
      <c r="U150" s="45"/>
      <c r="V150" s="45"/>
    </row>
    <row r="151" spans="1:22" hidden="1" outlineLevel="1">
      <c r="A151" s="15">
        <v>44805</v>
      </c>
      <c r="B151" s="124">
        <v>51706.719925079997</v>
      </c>
      <c r="C151" s="45">
        <v>371.18286310999997</v>
      </c>
      <c r="D151" s="124">
        <v>206.28151114999997</v>
      </c>
      <c r="E151" s="124">
        <v>164.90135196000003</v>
      </c>
      <c r="F151" s="124">
        <v>1186.2590198399998</v>
      </c>
      <c r="G151" s="124">
        <v>643.43874135999999</v>
      </c>
      <c r="H151" s="124">
        <v>542.82027847999996</v>
      </c>
      <c r="I151" s="124">
        <v>13960.17204705</v>
      </c>
      <c r="J151" s="124">
        <v>1691.43999334</v>
      </c>
      <c r="K151" s="124">
        <v>12268.73205371</v>
      </c>
      <c r="L151" s="124">
        <v>36189.105995080005</v>
      </c>
      <c r="M151" s="124">
        <v>35374.539962750001</v>
      </c>
      <c r="N151" s="124">
        <v>814.56603232999998</v>
      </c>
      <c r="O151" s="124">
        <v>1.9644388699999999</v>
      </c>
      <c r="P151" s="124">
        <v>314.01671391000002</v>
      </c>
      <c r="Q151" s="45"/>
      <c r="R151" s="45"/>
      <c r="S151" s="45"/>
      <c r="T151" s="45"/>
      <c r="U151" s="45"/>
      <c r="V151" s="45"/>
    </row>
    <row r="152" spans="1:22" hidden="1" outlineLevel="1">
      <c r="A152" s="15">
        <v>44835</v>
      </c>
      <c r="B152" s="124">
        <v>52406.614997019999</v>
      </c>
      <c r="C152" s="45">
        <v>405.25084341000002</v>
      </c>
      <c r="D152" s="124">
        <v>205.62853674999999</v>
      </c>
      <c r="E152" s="124">
        <v>199.62230665999999</v>
      </c>
      <c r="F152" s="124">
        <v>1254.1858525600001</v>
      </c>
      <c r="G152" s="124">
        <v>679.77535972999999</v>
      </c>
      <c r="H152" s="124">
        <v>574.41049282999995</v>
      </c>
      <c r="I152" s="124">
        <v>13809.185322739999</v>
      </c>
      <c r="J152" s="124">
        <v>1666.2297662199999</v>
      </c>
      <c r="K152" s="124">
        <v>12142.955556519999</v>
      </c>
      <c r="L152" s="124">
        <v>36937.992978310001</v>
      </c>
      <c r="M152" s="124">
        <v>36132.152658790001</v>
      </c>
      <c r="N152" s="124">
        <v>805.84031951999998</v>
      </c>
      <c r="O152" s="124">
        <v>-0.48134831999999994</v>
      </c>
      <c r="P152" s="124">
        <v>266.29881852</v>
      </c>
      <c r="Q152" s="45"/>
      <c r="R152" s="45"/>
      <c r="S152" s="45"/>
      <c r="T152" s="45"/>
      <c r="U152" s="45"/>
      <c r="V152" s="45"/>
    </row>
    <row r="153" spans="1:22" hidden="1" outlineLevel="1">
      <c r="A153" s="15">
        <v>44866</v>
      </c>
      <c r="B153" s="124">
        <v>52064.076617389997</v>
      </c>
      <c r="C153" s="45">
        <v>347.89009318000001</v>
      </c>
      <c r="D153" s="124">
        <v>200.75709798000003</v>
      </c>
      <c r="E153" s="124">
        <v>147.13299520000004</v>
      </c>
      <c r="F153" s="124">
        <v>1231.2591585199998</v>
      </c>
      <c r="G153" s="124">
        <v>702.45997067999997</v>
      </c>
      <c r="H153" s="124">
        <v>528.79918783999995</v>
      </c>
      <c r="I153" s="124">
        <v>12404.130144979998</v>
      </c>
      <c r="J153" s="124">
        <v>1452.50715949</v>
      </c>
      <c r="K153" s="124">
        <v>10951.622985490001</v>
      </c>
      <c r="L153" s="124">
        <v>38080.797220709996</v>
      </c>
      <c r="M153" s="124">
        <v>37250.7926295</v>
      </c>
      <c r="N153" s="124">
        <v>830.00459120999994</v>
      </c>
      <c r="O153" s="124">
        <v>4.1010221300000005</v>
      </c>
      <c r="P153" s="124">
        <v>321.99033836000001</v>
      </c>
      <c r="Q153" s="45"/>
      <c r="R153" s="45"/>
      <c r="S153" s="45"/>
      <c r="T153" s="45"/>
      <c r="U153" s="45"/>
      <c r="V153" s="45"/>
    </row>
    <row r="154" spans="1:22" hidden="1" outlineLevel="1">
      <c r="A154" s="15">
        <v>44896</v>
      </c>
      <c r="B154" s="124">
        <v>53810.483506470002</v>
      </c>
      <c r="C154" s="45">
        <v>341.83944309999998</v>
      </c>
      <c r="D154" s="124">
        <v>188.09373384999998</v>
      </c>
      <c r="E154" s="124">
        <v>153.74570925000003</v>
      </c>
      <c r="F154" s="124">
        <v>811.69230026000002</v>
      </c>
      <c r="G154" s="124">
        <v>531.58455241000001</v>
      </c>
      <c r="H154" s="124">
        <v>280.10774785000001</v>
      </c>
      <c r="I154" s="124">
        <v>13300.33832587</v>
      </c>
      <c r="J154" s="124">
        <v>1519.6523772600001</v>
      </c>
      <c r="K154" s="124">
        <v>11780.68594861</v>
      </c>
      <c r="L154" s="124">
        <v>39356.613437240005</v>
      </c>
      <c r="M154" s="124">
        <v>38481.957586210003</v>
      </c>
      <c r="N154" s="124">
        <v>874.65585103000001</v>
      </c>
      <c r="O154" s="124">
        <v>1.3154621200000001</v>
      </c>
      <c r="P154" s="124">
        <v>308.93251939000004</v>
      </c>
      <c r="Q154" s="45"/>
      <c r="R154" s="45"/>
      <c r="S154" s="45"/>
      <c r="T154" s="45"/>
      <c r="U154" s="45"/>
      <c r="V154" s="45"/>
    </row>
    <row r="155" spans="1:22" hidden="1" outlineLevel="1">
      <c r="A155" s="15">
        <v>44927</v>
      </c>
      <c r="B155" s="124">
        <v>53397.174529010001</v>
      </c>
      <c r="C155" s="45">
        <v>328.69673947000001</v>
      </c>
      <c r="D155" s="124">
        <v>187.86150959000003</v>
      </c>
      <c r="E155" s="124">
        <v>140.83522988000001</v>
      </c>
      <c r="F155" s="124">
        <v>823.86192101999995</v>
      </c>
      <c r="G155" s="124">
        <v>570.70317979000004</v>
      </c>
      <c r="H155" s="124">
        <v>253.15874123</v>
      </c>
      <c r="I155" s="124">
        <v>12827.59682766</v>
      </c>
      <c r="J155" s="124">
        <v>1327.0028246000002</v>
      </c>
      <c r="K155" s="124">
        <v>11500.59400306</v>
      </c>
      <c r="L155" s="124">
        <v>39417.019040860003</v>
      </c>
      <c r="M155" s="124">
        <v>38581.747222800004</v>
      </c>
      <c r="N155" s="124">
        <v>835.27181805999976</v>
      </c>
      <c r="O155" s="124">
        <v>-1.2915363800000002</v>
      </c>
      <c r="P155" s="124">
        <v>324.02666155000003</v>
      </c>
      <c r="Q155" s="45"/>
      <c r="R155" s="45"/>
      <c r="S155" s="45"/>
      <c r="T155" s="45"/>
      <c r="U155" s="45"/>
      <c r="V155" s="45"/>
    </row>
    <row r="156" spans="1:22" hidden="1" outlineLevel="1">
      <c r="A156" s="15">
        <v>44958</v>
      </c>
      <c r="B156" s="124">
        <v>54576.20526866</v>
      </c>
      <c r="C156" s="45">
        <v>410.93269223999999</v>
      </c>
      <c r="D156" s="124">
        <v>196.17815007000002</v>
      </c>
      <c r="E156" s="124">
        <v>214.75454217000001</v>
      </c>
      <c r="F156" s="124">
        <v>877.52432431</v>
      </c>
      <c r="G156" s="124">
        <v>563.75721257999999</v>
      </c>
      <c r="H156" s="124">
        <v>313.76711173000001</v>
      </c>
      <c r="I156" s="124">
        <v>13096.874152790002</v>
      </c>
      <c r="J156" s="124">
        <v>1562.85742992</v>
      </c>
      <c r="K156" s="124">
        <v>11534.016722869999</v>
      </c>
      <c r="L156" s="124">
        <v>40190.87409931999</v>
      </c>
      <c r="M156" s="124">
        <v>39387.222193859998</v>
      </c>
      <c r="N156" s="124">
        <v>803.65190546000008</v>
      </c>
      <c r="O156" s="124">
        <v>-0.19783602</v>
      </c>
      <c r="P156" s="124">
        <v>306.72539365</v>
      </c>
      <c r="Q156" s="45"/>
      <c r="R156" s="45"/>
      <c r="S156" s="45"/>
      <c r="T156" s="45"/>
      <c r="U156" s="45"/>
      <c r="V156" s="45"/>
    </row>
    <row r="157" spans="1:22" hidden="1" outlineLevel="1">
      <c r="A157" s="15">
        <v>44986</v>
      </c>
      <c r="B157" s="124">
        <v>55119.138146129997</v>
      </c>
      <c r="C157" s="45">
        <v>450.75685196999996</v>
      </c>
      <c r="D157" s="124">
        <v>202.54223596</v>
      </c>
      <c r="E157" s="124">
        <v>248.21461601000001</v>
      </c>
      <c r="F157" s="124">
        <v>822.08039431999998</v>
      </c>
      <c r="G157" s="124">
        <v>549.03500441999995</v>
      </c>
      <c r="H157" s="124">
        <v>273.04538990000003</v>
      </c>
      <c r="I157" s="124">
        <v>13814.809821260002</v>
      </c>
      <c r="J157" s="124">
        <v>1496.6017977000001</v>
      </c>
      <c r="K157" s="124">
        <v>12318.208023560001</v>
      </c>
      <c r="L157" s="124">
        <v>40031.491078579995</v>
      </c>
      <c r="M157" s="124">
        <v>39225.611004289996</v>
      </c>
      <c r="N157" s="124">
        <v>805.88007429000004</v>
      </c>
      <c r="O157" s="124">
        <v>-1.7416026499999999</v>
      </c>
      <c r="P157" s="124">
        <v>335.9379184</v>
      </c>
      <c r="Q157" s="45"/>
      <c r="R157" s="45"/>
      <c r="S157" s="45"/>
      <c r="T157" s="45"/>
      <c r="U157" s="45"/>
      <c r="V157" s="45"/>
    </row>
    <row r="158" spans="1:22" hidden="1" outlineLevel="1">
      <c r="A158" s="15">
        <v>45017</v>
      </c>
      <c r="B158" s="124">
        <v>56204.788738830001</v>
      </c>
      <c r="C158" s="45">
        <v>470.26287579000007</v>
      </c>
      <c r="D158" s="124">
        <v>190.07313932000002</v>
      </c>
      <c r="E158" s="124">
        <v>280.18973647000001</v>
      </c>
      <c r="F158" s="124">
        <v>840.45848088000002</v>
      </c>
      <c r="G158" s="124">
        <v>569.34540969</v>
      </c>
      <c r="H158" s="124">
        <v>271.11307118999997</v>
      </c>
      <c r="I158" s="124">
        <v>14311.159031470001</v>
      </c>
      <c r="J158" s="124">
        <v>1646.3790653100002</v>
      </c>
      <c r="K158" s="124">
        <v>12664.77996616</v>
      </c>
      <c r="L158" s="124">
        <v>40582.908350690006</v>
      </c>
      <c r="M158" s="124">
        <v>39785.310334670001</v>
      </c>
      <c r="N158" s="124">
        <v>797.59801602000016</v>
      </c>
      <c r="O158" s="124">
        <v>-17.076147800000001</v>
      </c>
      <c r="P158" s="124">
        <v>257.66364977000001</v>
      </c>
      <c r="Q158" s="45"/>
      <c r="R158" s="45"/>
      <c r="S158" s="45"/>
      <c r="T158" s="45"/>
      <c r="U158" s="45"/>
      <c r="V158" s="45"/>
    </row>
    <row r="159" spans="1:22" hidden="1" outlineLevel="1">
      <c r="A159" s="15">
        <v>45047</v>
      </c>
      <c r="B159" s="124">
        <v>56707.662527050001</v>
      </c>
      <c r="C159" s="45">
        <v>419.92563190000004</v>
      </c>
      <c r="D159" s="124">
        <v>189.04369726000002</v>
      </c>
      <c r="E159" s="124">
        <v>230.88193464</v>
      </c>
      <c r="F159" s="124">
        <v>850.15792248000002</v>
      </c>
      <c r="G159" s="124">
        <v>577.74051306000001</v>
      </c>
      <c r="H159" s="124">
        <v>272.41740941999996</v>
      </c>
      <c r="I159" s="124">
        <v>14820.014194300002</v>
      </c>
      <c r="J159" s="124">
        <v>2195.4289177600003</v>
      </c>
      <c r="K159" s="124">
        <v>12624.58527654</v>
      </c>
      <c r="L159" s="124">
        <v>40617.564778369997</v>
      </c>
      <c r="M159" s="124">
        <v>39798.117470249999</v>
      </c>
      <c r="N159" s="124">
        <v>819.44730812</v>
      </c>
      <c r="O159" s="124">
        <v>12.32906989</v>
      </c>
      <c r="P159" s="124">
        <v>253.06612287999999</v>
      </c>
      <c r="Q159" s="45"/>
      <c r="R159" s="45"/>
      <c r="S159" s="45"/>
      <c r="T159" s="45"/>
      <c r="U159" s="45"/>
      <c r="V159" s="45"/>
    </row>
    <row r="160" spans="1:22" hidden="1" outlineLevel="1">
      <c r="A160" s="15">
        <v>45078</v>
      </c>
      <c r="B160" s="124">
        <v>57888.698148039999</v>
      </c>
      <c r="C160" s="45">
        <v>424.58562045999997</v>
      </c>
      <c r="D160" s="124">
        <v>181.4595721</v>
      </c>
      <c r="E160" s="124">
        <v>243.12604836</v>
      </c>
      <c r="F160" s="124">
        <v>810.6084109200001</v>
      </c>
      <c r="G160" s="124">
        <v>579.20550680999997</v>
      </c>
      <c r="H160" s="124">
        <v>231.40290411000001</v>
      </c>
      <c r="I160" s="124">
        <v>14895.397636310001</v>
      </c>
      <c r="J160" s="124">
        <v>2046.45729041</v>
      </c>
      <c r="K160" s="124">
        <v>12848.940345900002</v>
      </c>
      <c r="L160" s="124">
        <v>41758.106480350005</v>
      </c>
      <c r="M160" s="124">
        <v>40885.709641330002</v>
      </c>
      <c r="N160" s="124">
        <v>872.3968390199999</v>
      </c>
      <c r="O160" s="124">
        <v>-2.7164269399999998</v>
      </c>
      <c r="P160" s="124">
        <v>258.82764650000001</v>
      </c>
      <c r="Q160" s="45"/>
      <c r="R160" s="45"/>
      <c r="S160" s="45"/>
      <c r="T160" s="45"/>
      <c r="U160" s="45"/>
      <c r="V160" s="45"/>
    </row>
    <row r="161" spans="1:22" hidden="1" outlineLevel="1">
      <c r="A161" s="15">
        <v>45108</v>
      </c>
      <c r="B161" s="124">
        <v>58133.677459860002</v>
      </c>
      <c r="C161" s="45">
        <v>345.14360725</v>
      </c>
      <c r="D161" s="124">
        <v>173.02283654000001</v>
      </c>
      <c r="E161" s="124">
        <v>172.12077071000002</v>
      </c>
      <c r="F161" s="124">
        <v>785.14903200999993</v>
      </c>
      <c r="G161" s="124">
        <v>571.69976541000005</v>
      </c>
      <c r="H161" s="124">
        <v>213.44926660000002</v>
      </c>
      <c r="I161" s="124">
        <v>14742.27854888</v>
      </c>
      <c r="J161" s="124">
        <v>1784.3801832100003</v>
      </c>
      <c r="K161" s="124">
        <v>12957.89836567</v>
      </c>
      <c r="L161" s="124">
        <v>42261.106271720004</v>
      </c>
      <c r="M161" s="124">
        <v>41352.991205040002</v>
      </c>
      <c r="N161" s="124">
        <v>908.11506667999993</v>
      </c>
      <c r="O161" s="124">
        <v>1.49430862</v>
      </c>
      <c r="P161" s="124">
        <v>254.71739350000001</v>
      </c>
      <c r="Q161" s="45"/>
      <c r="R161" s="45"/>
      <c r="S161" s="45"/>
      <c r="T161" s="45"/>
      <c r="U161" s="45"/>
      <c r="V161" s="45"/>
    </row>
    <row r="162" spans="1:22" hidden="1" outlineLevel="1">
      <c r="A162" s="15">
        <v>45139</v>
      </c>
      <c r="B162" s="124">
        <v>58905.629605050002</v>
      </c>
      <c r="C162" s="45">
        <v>353.30278822000002</v>
      </c>
      <c r="D162" s="124">
        <v>169.99555641000001</v>
      </c>
      <c r="E162" s="124">
        <v>183.30723180999999</v>
      </c>
      <c r="F162" s="124">
        <v>820.13136084999996</v>
      </c>
      <c r="G162" s="124">
        <v>581.89201861000004</v>
      </c>
      <c r="H162" s="124">
        <v>238.23934223999998</v>
      </c>
      <c r="I162" s="124">
        <v>15239.39002766</v>
      </c>
      <c r="J162" s="124">
        <v>1612.0798833100002</v>
      </c>
      <c r="K162" s="124">
        <v>13627.310144349998</v>
      </c>
      <c r="L162" s="124">
        <v>42492.805428320004</v>
      </c>
      <c r="M162" s="124">
        <v>41484.952353630004</v>
      </c>
      <c r="N162" s="124">
        <v>1007.85307469</v>
      </c>
      <c r="O162" s="124">
        <v>3.3524374400000001</v>
      </c>
      <c r="P162" s="124">
        <v>255.70237668999999</v>
      </c>
      <c r="Q162" s="45"/>
      <c r="R162" s="45"/>
      <c r="S162" s="45"/>
      <c r="T162" s="45"/>
      <c r="U162" s="45"/>
      <c r="V162" s="45"/>
    </row>
    <row r="163" spans="1:22" hidden="1" outlineLevel="1">
      <c r="A163" s="15">
        <v>45170</v>
      </c>
      <c r="B163" s="124">
        <v>59199.427106399999</v>
      </c>
      <c r="C163" s="45">
        <v>329.65019726000003</v>
      </c>
      <c r="D163" s="124">
        <v>161.53361758999998</v>
      </c>
      <c r="E163" s="124">
        <v>168.11657966999999</v>
      </c>
      <c r="F163" s="124">
        <v>833.24982537000005</v>
      </c>
      <c r="G163" s="124">
        <v>584.81766003999996</v>
      </c>
      <c r="H163" s="124">
        <v>248.43216533</v>
      </c>
      <c r="I163" s="124">
        <v>15041.762576750001</v>
      </c>
      <c r="J163" s="124">
        <v>1599.24015702</v>
      </c>
      <c r="K163" s="124">
        <v>13442.522419730001</v>
      </c>
      <c r="L163" s="124">
        <v>42994.764507019994</v>
      </c>
      <c r="M163" s="124">
        <v>41895.719239719998</v>
      </c>
      <c r="N163" s="124">
        <v>1099.0452673</v>
      </c>
      <c r="O163" s="124">
        <v>-5.3618178299999997</v>
      </c>
      <c r="P163" s="124">
        <v>268.23316219999998</v>
      </c>
      <c r="Q163" s="45"/>
      <c r="R163" s="45"/>
      <c r="S163" s="45"/>
      <c r="T163" s="45"/>
      <c r="U163" s="45"/>
      <c r="V163" s="45"/>
    </row>
    <row r="164" spans="1:22" hidden="1" outlineLevel="1">
      <c r="A164" s="15">
        <v>45200</v>
      </c>
      <c r="B164" s="124">
        <v>59089.744929679997</v>
      </c>
      <c r="C164" s="45">
        <v>366.55408240999998</v>
      </c>
      <c r="D164" s="124">
        <v>144.99918245000001</v>
      </c>
      <c r="E164" s="124">
        <v>221.55489996</v>
      </c>
      <c r="F164" s="124">
        <v>830.89882028</v>
      </c>
      <c r="G164" s="124">
        <v>591.03794637999999</v>
      </c>
      <c r="H164" s="124">
        <v>239.86087390000003</v>
      </c>
      <c r="I164" s="124">
        <v>14823.604861909997</v>
      </c>
      <c r="J164" s="124">
        <v>1388.1077750300001</v>
      </c>
      <c r="K164" s="124">
        <v>13435.497086880001</v>
      </c>
      <c r="L164" s="124">
        <v>43068.687165080002</v>
      </c>
      <c r="M164" s="124">
        <v>41976.155266080001</v>
      </c>
      <c r="N164" s="124">
        <v>1092.5318990000001</v>
      </c>
      <c r="O164" s="124">
        <v>6.9791081899999998</v>
      </c>
      <c r="P164" s="124">
        <v>294.34735458</v>
      </c>
      <c r="Q164" s="45"/>
      <c r="R164" s="45"/>
      <c r="S164" s="45"/>
      <c r="T164" s="45"/>
      <c r="U164" s="45"/>
      <c r="V164" s="45"/>
    </row>
    <row r="165" spans="1:22" hidden="1" outlineLevel="1">
      <c r="A165" s="15">
        <v>45231</v>
      </c>
      <c r="B165" s="124">
        <v>60118.502752339999</v>
      </c>
      <c r="C165" s="45">
        <v>320.73607321999998</v>
      </c>
      <c r="D165" s="124">
        <v>140.72474575999999</v>
      </c>
      <c r="E165" s="124">
        <v>180.01132745999999</v>
      </c>
      <c r="F165" s="124">
        <v>902.58046933000003</v>
      </c>
      <c r="G165" s="124">
        <v>619.59549142000003</v>
      </c>
      <c r="H165" s="124">
        <v>282.98497790999994</v>
      </c>
      <c r="I165" s="124">
        <v>15565.5392768</v>
      </c>
      <c r="J165" s="124">
        <v>1442.0674789699999</v>
      </c>
      <c r="K165" s="124">
        <v>14123.471797830001</v>
      </c>
      <c r="L165" s="124">
        <v>43329.646932990006</v>
      </c>
      <c r="M165" s="124">
        <v>42263.869268919996</v>
      </c>
      <c r="N165" s="124">
        <v>1065.7776640699999</v>
      </c>
      <c r="O165" s="124">
        <v>4.2293081299999997</v>
      </c>
      <c r="P165" s="124">
        <v>385.79272383</v>
      </c>
      <c r="Q165" s="45"/>
      <c r="R165" s="45"/>
      <c r="S165" s="45"/>
      <c r="T165" s="45"/>
      <c r="U165" s="45"/>
      <c r="V165" s="45"/>
    </row>
    <row r="166" spans="1:22" hidden="1" outlineLevel="1">
      <c r="A166" s="15">
        <v>45261</v>
      </c>
      <c r="B166" s="124">
        <v>65768.359616920003</v>
      </c>
      <c r="C166" s="45">
        <v>318.01395465000002</v>
      </c>
      <c r="D166" s="124">
        <v>133.28646064999998</v>
      </c>
      <c r="E166" s="124">
        <v>184.72749400000001</v>
      </c>
      <c r="F166" s="124">
        <v>881.21664645999999</v>
      </c>
      <c r="G166" s="124">
        <v>641.61471879999999</v>
      </c>
      <c r="H166" s="124">
        <v>239.60192766</v>
      </c>
      <c r="I166" s="124">
        <v>19744.742612739999</v>
      </c>
      <c r="J166" s="124">
        <v>1453.3230718600003</v>
      </c>
      <c r="K166" s="124">
        <v>18291.419540880001</v>
      </c>
      <c r="L166" s="124">
        <v>44824.386403069999</v>
      </c>
      <c r="M166" s="124">
        <v>43762.605674569997</v>
      </c>
      <c r="N166" s="124">
        <v>1061.7807284999999</v>
      </c>
      <c r="O166" s="124">
        <v>-19.988382269999999</v>
      </c>
      <c r="P166" s="124">
        <v>315.93479432999999</v>
      </c>
      <c r="Q166" s="45"/>
      <c r="R166" s="45"/>
      <c r="S166" s="45"/>
      <c r="T166" s="45"/>
      <c r="U166" s="45"/>
      <c r="V166" s="45"/>
    </row>
    <row r="167" spans="1:22" hidden="1" outlineLevel="1">
      <c r="A167" s="15">
        <v>45292</v>
      </c>
      <c r="B167" s="124">
        <v>64046.559220540003</v>
      </c>
      <c r="C167" s="45">
        <v>373.56166256999995</v>
      </c>
      <c r="D167" s="124">
        <v>124.53258585999998</v>
      </c>
      <c r="E167" s="124">
        <v>249.02907671</v>
      </c>
      <c r="F167" s="124">
        <v>807.71888842999999</v>
      </c>
      <c r="G167" s="124">
        <v>632.08288161999997</v>
      </c>
      <c r="H167" s="124">
        <v>175.63600680999997</v>
      </c>
      <c r="I167" s="124">
        <v>19111.015764489999</v>
      </c>
      <c r="J167" s="124">
        <v>1180.22616711</v>
      </c>
      <c r="K167" s="124">
        <v>17930.789597379997</v>
      </c>
      <c r="L167" s="124">
        <v>43754.262905050004</v>
      </c>
      <c r="M167" s="124">
        <v>42721.482374460007</v>
      </c>
      <c r="N167" s="124">
        <v>1032.7805305900001</v>
      </c>
      <c r="O167" s="124">
        <v>11.429501279999998</v>
      </c>
      <c r="P167" s="124">
        <v>321.21060173000001</v>
      </c>
      <c r="Q167" s="45"/>
      <c r="R167" s="45"/>
      <c r="S167" s="45"/>
      <c r="T167" s="45"/>
      <c r="U167" s="45"/>
      <c r="V167" s="45"/>
    </row>
    <row r="168" spans="1:22" hidden="1" outlineLevel="1">
      <c r="A168" s="15">
        <v>45323</v>
      </c>
      <c r="B168" s="124">
        <v>64742.606560879998</v>
      </c>
      <c r="C168" s="45">
        <v>296.35749612999996</v>
      </c>
      <c r="D168" s="124">
        <v>105.37126382</v>
      </c>
      <c r="E168" s="124">
        <v>190.98623230999999</v>
      </c>
      <c r="F168" s="124">
        <v>921.74651747999997</v>
      </c>
      <c r="G168" s="124">
        <v>664.50892895999993</v>
      </c>
      <c r="H168" s="124">
        <v>257.23758852000003</v>
      </c>
      <c r="I168" s="124">
        <v>19391.968882899997</v>
      </c>
      <c r="J168" s="124">
        <v>1366.9990769200001</v>
      </c>
      <c r="K168" s="124">
        <v>18024.969805979999</v>
      </c>
      <c r="L168" s="124">
        <v>44132.533664369999</v>
      </c>
      <c r="M168" s="124">
        <v>43083.321501689999</v>
      </c>
      <c r="N168" s="124">
        <v>1049.2121626799999</v>
      </c>
      <c r="O168" s="124">
        <v>195.42860899999999</v>
      </c>
      <c r="P168" s="124">
        <v>294.67305173</v>
      </c>
      <c r="Q168" s="45"/>
      <c r="R168" s="45"/>
      <c r="S168" s="45"/>
      <c r="T168" s="45"/>
      <c r="U168" s="45"/>
      <c r="V168" s="45"/>
    </row>
    <row r="169" spans="1:22" hidden="1" outlineLevel="1">
      <c r="A169" s="15">
        <v>45352</v>
      </c>
      <c r="B169" s="124">
        <v>64372.483638539998</v>
      </c>
      <c r="C169" s="45">
        <v>295.43882130000003</v>
      </c>
      <c r="D169" s="124">
        <v>101.49909129</v>
      </c>
      <c r="E169" s="124">
        <v>193.93973001000001</v>
      </c>
      <c r="F169" s="124">
        <v>984.66233635000003</v>
      </c>
      <c r="G169" s="124">
        <v>668.67293080000002</v>
      </c>
      <c r="H169" s="124">
        <v>315.98940555000001</v>
      </c>
      <c r="I169" s="124">
        <v>18452.56818247</v>
      </c>
      <c r="J169" s="124">
        <v>1424.3300791000001</v>
      </c>
      <c r="K169" s="124">
        <v>17028.23810337</v>
      </c>
      <c r="L169" s="124">
        <v>44639.814298420002</v>
      </c>
      <c r="M169" s="124">
        <v>43651.173210089997</v>
      </c>
      <c r="N169" s="124">
        <v>988.64108833000012</v>
      </c>
      <c r="O169" s="124">
        <v>62.766179499999993</v>
      </c>
      <c r="P169" s="124">
        <v>419.69426073</v>
      </c>
      <c r="Q169" s="45"/>
      <c r="R169" s="45"/>
      <c r="S169" s="45"/>
      <c r="T169" s="45"/>
      <c r="U169" s="45"/>
      <c r="V169" s="45"/>
    </row>
    <row r="170" spans="1:22" hidden="1" outlineLevel="1">
      <c r="A170" s="15">
        <v>45383</v>
      </c>
      <c r="B170" s="124">
        <v>63905.230318939997</v>
      </c>
      <c r="C170" s="45">
        <v>278.32314693000001</v>
      </c>
      <c r="D170" s="124">
        <v>99.992379310000018</v>
      </c>
      <c r="E170" s="124">
        <v>178.33076761999999</v>
      </c>
      <c r="F170" s="124">
        <v>989.88158698999996</v>
      </c>
      <c r="G170" s="124">
        <v>690.78818591999993</v>
      </c>
      <c r="H170" s="124">
        <v>299.09340107000003</v>
      </c>
      <c r="I170" s="124">
        <v>17355.411401519999</v>
      </c>
      <c r="J170" s="124">
        <v>1510.3895545499997</v>
      </c>
      <c r="K170" s="124">
        <v>15845.021846969998</v>
      </c>
      <c r="L170" s="124">
        <v>45281.614183500002</v>
      </c>
      <c r="M170" s="124">
        <v>44193.83775708</v>
      </c>
      <c r="N170" s="124">
        <v>1087.77642642</v>
      </c>
      <c r="O170" s="124">
        <v>3.1077993400000001</v>
      </c>
      <c r="P170" s="124">
        <v>365.80073049000003</v>
      </c>
      <c r="Q170" s="45"/>
      <c r="R170" s="45"/>
      <c r="S170" s="45"/>
      <c r="T170" s="45"/>
      <c r="U170" s="45"/>
      <c r="V170" s="45"/>
    </row>
    <row r="171" spans="1:22" hidden="1" outlineLevel="1">
      <c r="A171" s="15">
        <v>45413</v>
      </c>
      <c r="B171" s="124">
        <v>65346.101518210002</v>
      </c>
      <c r="C171" s="45">
        <v>289.72014649999994</v>
      </c>
      <c r="D171" s="124">
        <v>100.74822477000001</v>
      </c>
      <c r="E171" s="124">
        <v>188.97192172999999</v>
      </c>
      <c r="F171" s="124">
        <v>1036.5711876999999</v>
      </c>
      <c r="G171" s="124">
        <v>700.28322728000001</v>
      </c>
      <c r="H171" s="124">
        <v>336.28796042000005</v>
      </c>
      <c r="I171" s="124">
        <v>17952.591967379998</v>
      </c>
      <c r="J171" s="124">
        <v>1310.37541751</v>
      </c>
      <c r="K171" s="124">
        <v>16642.216549870001</v>
      </c>
      <c r="L171" s="124">
        <v>46067.218216629997</v>
      </c>
      <c r="M171" s="124">
        <v>44849.509458649998</v>
      </c>
      <c r="N171" s="124">
        <v>1217.70875798</v>
      </c>
      <c r="O171" s="124">
        <v>83.481062010000002</v>
      </c>
      <c r="P171" s="124">
        <v>265.60592298</v>
      </c>
      <c r="Q171" s="45"/>
      <c r="R171" s="45"/>
      <c r="S171" s="45"/>
      <c r="T171" s="45"/>
      <c r="U171" s="45"/>
      <c r="V171" s="45"/>
    </row>
    <row r="172" spans="1:22" hidden="1" outlineLevel="1">
      <c r="A172" s="15">
        <v>45444</v>
      </c>
      <c r="B172" s="124">
        <v>65772.407663329999</v>
      </c>
      <c r="C172" s="45">
        <v>340.00659997000002</v>
      </c>
      <c r="D172" s="124">
        <v>99.484496729999989</v>
      </c>
      <c r="E172" s="124">
        <v>240.52210324000001</v>
      </c>
      <c r="F172" s="124">
        <v>1059.3805645500001</v>
      </c>
      <c r="G172" s="124">
        <v>680.39043277000007</v>
      </c>
      <c r="H172" s="124">
        <v>378.99013178000001</v>
      </c>
      <c r="I172" s="124">
        <v>17229.309459470001</v>
      </c>
      <c r="J172" s="124">
        <v>1153.8343730699999</v>
      </c>
      <c r="K172" s="124">
        <v>16075.475086400002</v>
      </c>
      <c r="L172" s="124">
        <v>47143.711039340007</v>
      </c>
      <c r="M172" s="124">
        <v>45804.562704060001</v>
      </c>
      <c r="N172" s="124">
        <v>1339.1483352800001</v>
      </c>
      <c r="O172" s="124">
        <v>-18.28791292</v>
      </c>
      <c r="P172" s="124">
        <v>227.34787675999999</v>
      </c>
      <c r="Q172" s="45"/>
      <c r="R172" s="45"/>
      <c r="S172" s="45"/>
      <c r="T172" s="45"/>
      <c r="U172" s="45"/>
      <c r="V172" s="45"/>
    </row>
    <row r="173" spans="1:22" hidden="1" outlineLevel="1">
      <c r="A173" s="15">
        <v>45474</v>
      </c>
      <c r="B173" s="124">
        <v>65360.124491039998</v>
      </c>
      <c r="C173" s="45">
        <v>312.98959519999994</v>
      </c>
      <c r="D173" s="124">
        <v>96.441179640000001</v>
      </c>
      <c r="E173" s="124">
        <v>216.54841556000002</v>
      </c>
      <c r="F173" s="124">
        <v>1093.1639589500001</v>
      </c>
      <c r="G173" s="124">
        <v>675.89396399999998</v>
      </c>
      <c r="H173" s="124">
        <v>417.26999495000001</v>
      </c>
      <c r="I173" s="124">
        <v>17775.10483643</v>
      </c>
      <c r="J173" s="124">
        <v>1161.91745973</v>
      </c>
      <c r="K173" s="124">
        <v>16613.1873767</v>
      </c>
      <c r="L173" s="124">
        <v>46178.86610046</v>
      </c>
      <c r="M173" s="124">
        <v>44834.5668104</v>
      </c>
      <c r="N173" s="124">
        <v>1344.2992900600002</v>
      </c>
      <c r="O173" s="124">
        <v>1.4116563000000002</v>
      </c>
      <c r="P173" s="124">
        <v>222.11752522</v>
      </c>
      <c r="Q173" s="45"/>
      <c r="R173" s="45"/>
      <c r="S173" s="45"/>
      <c r="T173" s="45"/>
      <c r="U173" s="45"/>
      <c r="V173" s="45"/>
    </row>
    <row r="174" spans="1:22" hidden="1" outlineLevel="1">
      <c r="A174" s="15">
        <v>45505</v>
      </c>
      <c r="B174" s="124">
        <v>65723.853544450001</v>
      </c>
      <c r="C174" s="45">
        <v>333.09617043999998</v>
      </c>
      <c r="D174" s="124">
        <v>94.89331043</v>
      </c>
      <c r="E174" s="124">
        <v>238.20286000999999</v>
      </c>
      <c r="F174" s="124">
        <v>1132.3723162199999</v>
      </c>
      <c r="G174" s="124">
        <v>684.15806141999997</v>
      </c>
      <c r="H174" s="124">
        <v>448.21425479999999</v>
      </c>
      <c r="I174" s="124">
        <v>18169.027832240001</v>
      </c>
      <c r="J174" s="124">
        <v>1144.1126480099999</v>
      </c>
      <c r="K174" s="124">
        <v>17024.915184230002</v>
      </c>
      <c r="L174" s="124">
        <v>46089.357225549997</v>
      </c>
      <c r="M174" s="124">
        <v>44851.91041289</v>
      </c>
      <c r="N174" s="124">
        <v>1237.44681266</v>
      </c>
      <c r="O174" s="124">
        <v>30.260607530000001</v>
      </c>
      <c r="P174" s="124">
        <v>248.01846107</v>
      </c>
      <c r="Q174" s="45"/>
      <c r="R174" s="45"/>
      <c r="S174" s="45"/>
      <c r="T174" s="45"/>
      <c r="U174" s="45"/>
      <c r="V174" s="45"/>
    </row>
    <row r="175" spans="1:22" hidden="1" outlineLevel="1">
      <c r="A175" s="15">
        <v>45536</v>
      </c>
      <c r="B175" s="124">
        <v>65929.403147029996</v>
      </c>
      <c r="C175" s="45">
        <v>315.00036771999999</v>
      </c>
      <c r="D175" s="124">
        <v>95.855968970000006</v>
      </c>
      <c r="E175" s="124">
        <v>219.14439874999999</v>
      </c>
      <c r="F175" s="124">
        <v>1022.47446327</v>
      </c>
      <c r="G175" s="124">
        <v>687.69686354999999</v>
      </c>
      <c r="H175" s="124">
        <v>334.77759972000001</v>
      </c>
      <c r="I175" s="124">
        <v>18035.700383089999</v>
      </c>
      <c r="J175" s="124">
        <v>1220.3292781599998</v>
      </c>
      <c r="K175" s="124">
        <v>16815.37110493</v>
      </c>
      <c r="L175" s="124">
        <v>46556.227932949994</v>
      </c>
      <c r="M175" s="124">
        <v>45307.501875799993</v>
      </c>
      <c r="N175" s="124">
        <v>1248.7260571500001</v>
      </c>
      <c r="O175" s="124">
        <v>3.4321541500000001</v>
      </c>
      <c r="P175" s="124">
        <v>306.31733155000001</v>
      </c>
      <c r="Q175" s="45"/>
      <c r="R175" s="45"/>
      <c r="S175" s="45"/>
      <c r="T175" s="45"/>
      <c r="U175" s="45"/>
      <c r="V175" s="45"/>
    </row>
    <row r="176" spans="1:22" hidden="1" outlineLevel="1">
      <c r="A176" s="15">
        <v>45566</v>
      </c>
      <c r="B176" s="124">
        <v>67836.995405850001</v>
      </c>
      <c r="C176" s="45">
        <v>292.69652077000006</v>
      </c>
      <c r="D176" s="124">
        <v>70.490762109999991</v>
      </c>
      <c r="E176" s="124">
        <v>222.20575866000001</v>
      </c>
      <c r="F176" s="124">
        <v>1095.45533626</v>
      </c>
      <c r="G176" s="124">
        <v>695.73754982000003</v>
      </c>
      <c r="H176" s="124">
        <v>399.71778644000005</v>
      </c>
      <c r="I176" s="124">
        <v>19718.662147519997</v>
      </c>
      <c r="J176" s="124">
        <v>1588.0818290099999</v>
      </c>
      <c r="K176" s="124">
        <v>18130.580318510001</v>
      </c>
      <c r="L176" s="124">
        <v>46730.181401299997</v>
      </c>
      <c r="M176" s="124">
        <v>45487.403820310006</v>
      </c>
      <c r="N176" s="124">
        <v>1242.7775809899999</v>
      </c>
      <c r="O176" s="124">
        <v>2.38005953</v>
      </c>
      <c r="P176" s="124">
        <v>263.30928287</v>
      </c>
      <c r="Q176" s="45"/>
      <c r="R176" s="45"/>
      <c r="S176" s="45"/>
      <c r="T176" s="45"/>
      <c r="U176" s="45"/>
      <c r="V176" s="45"/>
    </row>
    <row r="177" spans="1:22">
      <c r="A177" s="15">
        <v>45597</v>
      </c>
      <c r="B177" s="124">
        <v>68864.889140640007</v>
      </c>
      <c r="C177" s="45">
        <v>333.13435724999999</v>
      </c>
      <c r="D177" s="124">
        <v>69.309713139999999</v>
      </c>
      <c r="E177" s="124">
        <v>263.82464411000001</v>
      </c>
      <c r="F177" s="124">
        <v>1137.17155007</v>
      </c>
      <c r="G177" s="124">
        <v>686.81788308</v>
      </c>
      <c r="H177" s="124">
        <v>450.35366699000002</v>
      </c>
      <c r="I177" s="124">
        <v>20377.4706142</v>
      </c>
      <c r="J177" s="124">
        <v>1361.1837524000002</v>
      </c>
      <c r="K177" s="124">
        <v>19016.286861799999</v>
      </c>
      <c r="L177" s="124">
        <v>47017.112619120002</v>
      </c>
      <c r="M177" s="124">
        <v>45892.108143490004</v>
      </c>
      <c r="N177" s="124">
        <v>1125.0044756300001</v>
      </c>
      <c r="O177" s="124">
        <v>-0.19421964999999997</v>
      </c>
      <c r="P177" s="124">
        <v>243.34755347999999</v>
      </c>
      <c r="Q177" s="45"/>
      <c r="R177" s="45"/>
      <c r="S177" s="45"/>
      <c r="T177" s="45"/>
      <c r="U177" s="45"/>
      <c r="V177" s="45"/>
    </row>
    <row r="178" spans="1:22">
      <c r="A178" s="15">
        <v>45627</v>
      </c>
      <c r="B178" s="124">
        <v>72421.569213380004</v>
      </c>
      <c r="C178" s="45">
        <v>585.01806279000004</v>
      </c>
      <c r="D178" s="124">
        <v>96.646482349999999</v>
      </c>
      <c r="E178" s="124">
        <v>488.37158044</v>
      </c>
      <c r="F178" s="124">
        <v>1050.6118353300001</v>
      </c>
      <c r="G178" s="124">
        <v>683.90596115999995</v>
      </c>
      <c r="H178" s="124">
        <v>366.70587416999996</v>
      </c>
      <c r="I178" s="124">
        <v>23000.042832879997</v>
      </c>
      <c r="J178" s="124">
        <v>1878.00967371</v>
      </c>
      <c r="K178" s="124">
        <v>21122.033159170001</v>
      </c>
      <c r="L178" s="124">
        <v>47785.896482379998</v>
      </c>
      <c r="M178" s="124">
        <v>46681.921817490002</v>
      </c>
      <c r="N178" s="124">
        <v>1103.97466489</v>
      </c>
      <c r="O178" s="124">
        <v>3.4618327400000002</v>
      </c>
      <c r="P178" s="124">
        <v>252.95452888</v>
      </c>
      <c r="Q178" s="45"/>
      <c r="R178" s="45"/>
      <c r="S178" s="45"/>
      <c r="T178" s="45"/>
      <c r="U178" s="45"/>
      <c r="V178" s="45"/>
    </row>
    <row r="179" spans="1:22">
      <c r="A179" s="15">
        <v>45658</v>
      </c>
      <c r="B179" s="124">
        <v>69261.011915690004</v>
      </c>
      <c r="C179" s="45">
        <v>438.53869049999997</v>
      </c>
      <c r="D179" s="124">
        <v>65.419840459999989</v>
      </c>
      <c r="E179" s="124">
        <v>373.11885003999998</v>
      </c>
      <c r="F179" s="124">
        <v>982.95284929000002</v>
      </c>
      <c r="G179" s="124">
        <v>673.85116325000001</v>
      </c>
      <c r="H179" s="124">
        <v>309.10168604</v>
      </c>
      <c r="I179" s="124">
        <v>20810.14424121</v>
      </c>
      <c r="J179" s="124">
        <v>1484.0678838399999</v>
      </c>
      <c r="K179" s="124">
        <v>19326.076357370002</v>
      </c>
      <c r="L179" s="124">
        <v>47029.376134689999</v>
      </c>
      <c r="M179" s="124">
        <v>45959.627920049999</v>
      </c>
      <c r="N179" s="124">
        <v>1069.74821464</v>
      </c>
      <c r="O179" s="124">
        <v>1.9761567199999999</v>
      </c>
      <c r="P179" s="124">
        <v>231.96374243000002</v>
      </c>
      <c r="Q179" s="45"/>
      <c r="R179" s="45"/>
      <c r="S179" s="45"/>
      <c r="T179" s="45"/>
      <c r="U179" s="45"/>
      <c r="V179" s="45"/>
    </row>
    <row r="180" spans="1:22">
      <c r="A180" s="15">
        <v>45689</v>
      </c>
      <c r="B180" s="124">
        <v>69517.676950289999</v>
      </c>
      <c r="C180" s="45">
        <v>359.31880850000005</v>
      </c>
      <c r="D180" s="124">
        <v>65.444596520000005</v>
      </c>
      <c r="E180" s="124">
        <v>293.87421198000004</v>
      </c>
      <c r="F180" s="124">
        <v>1057.7574046099999</v>
      </c>
      <c r="G180" s="124">
        <v>690.32006174999992</v>
      </c>
      <c r="H180" s="124">
        <v>367.43734286</v>
      </c>
      <c r="I180" s="124">
        <v>20523.639501869999</v>
      </c>
      <c r="J180" s="124">
        <v>1618.5092979900001</v>
      </c>
      <c r="K180" s="124">
        <v>18905.130203879999</v>
      </c>
      <c r="L180" s="124">
        <v>47576.961235310002</v>
      </c>
      <c r="M180" s="124">
        <v>46546.18966371</v>
      </c>
      <c r="N180" s="124">
        <v>1030.7715715999998</v>
      </c>
      <c r="O180" s="124">
        <v>50.943849659999998</v>
      </c>
      <c r="P180" s="124">
        <v>246.66639863</v>
      </c>
      <c r="Q180" s="45"/>
      <c r="R180" s="45"/>
      <c r="S180" s="45"/>
      <c r="T180" s="45"/>
      <c r="U180" s="45"/>
      <c r="V180" s="45"/>
    </row>
    <row r="181" spans="1:22">
      <c r="A181" s="15">
        <v>45717</v>
      </c>
      <c r="B181" s="124">
        <v>69811.816489200006</v>
      </c>
      <c r="C181" s="45">
        <v>406.80309383999997</v>
      </c>
      <c r="D181" s="124">
        <v>56.569664410000001</v>
      </c>
      <c r="E181" s="124">
        <v>350.23342943</v>
      </c>
      <c r="F181" s="124">
        <v>1110.68740086</v>
      </c>
      <c r="G181" s="124">
        <v>677.65123977999997</v>
      </c>
      <c r="H181" s="124">
        <v>433.03616108</v>
      </c>
      <c r="I181" s="124">
        <v>20985.18557546</v>
      </c>
      <c r="J181" s="124">
        <v>1424.6124438300001</v>
      </c>
      <c r="K181" s="124">
        <v>19560.573131630001</v>
      </c>
      <c r="L181" s="124">
        <v>47309.140419039992</v>
      </c>
      <c r="M181" s="124">
        <v>46291.683162380003</v>
      </c>
      <c r="N181" s="124">
        <v>1017.45725666</v>
      </c>
      <c r="O181" s="124">
        <v>1.3875938699999999</v>
      </c>
      <c r="P181" s="124">
        <v>256.21577908</v>
      </c>
      <c r="Q181" s="45"/>
      <c r="R181" s="45"/>
      <c r="S181" s="45"/>
      <c r="T181" s="45"/>
      <c r="U181" s="45"/>
      <c r="V181" s="45"/>
    </row>
    <row r="182" spans="1:22">
      <c r="A182" s="15">
        <v>45748</v>
      </c>
      <c r="B182" s="124">
        <v>71500.555819989997</v>
      </c>
      <c r="C182" s="45">
        <v>525.26377444999991</v>
      </c>
      <c r="D182" s="124">
        <v>59.819723170000003</v>
      </c>
      <c r="E182" s="124">
        <v>465.44405127999994</v>
      </c>
      <c r="F182" s="124">
        <v>1238.4171955700001</v>
      </c>
      <c r="G182" s="124">
        <v>681.07742141000006</v>
      </c>
      <c r="H182" s="124">
        <v>557.33977416000005</v>
      </c>
      <c r="I182" s="124">
        <v>21774.88515749</v>
      </c>
      <c r="J182" s="124">
        <v>1801.5860537600001</v>
      </c>
      <c r="K182" s="124">
        <v>19973.299103730002</v>
      </c>
      <c r="L182" s="124">
        <v>47961.989692479998</v>
      </c>
      <c r="M182" s="124">
        <v>46955.043858589997</v>
      </c>
      <c r="N182" s="124">
        <v>1006.94583389</v>
      </c>
      <c r="O182" s="124">
        <v>9.3750399499999997</v>
      </c>
      <c r="P182" s="124">
        <v>190.82502658999999</v>
      </c>
      <c r="Q182" s="45"/>
      <c r="R182" s="45"/>
      <c r="S182" s="45"/>
      <c r="T182" s="45"/>
      <c r="U182" s="45"/>
      <c r="V182" s="45"/>
    </row>
    <row r="183" spans="1:22">
      <c r="A183" s="15">
        <v>45778</v>
      </c>
      <c r="B183" s="124">
        <v>71039.862788650003</v>
      </c>
      <c r="C183" s="45">
        <v>488.75440384000001</v>
      </c>
      <c r="D183" s="124">
        <v>55.874403369999996</v>
      </c>
      <c r="E183" s="124">
        <v>432.88000046999997</v>
      </c>
      <c r="F183" s="124">
        <v>1276.7601626000001</v>
      </c>
      <c r="G183" s="124">
        <v>675.45453485000007</v>
      </c>
      <c r="H183" s="124">
        <v>601.30562774999999</v>
      </c>
      <c r="I183" s="124">
        <v>20540.416795649999</v>
      </c>
      <c r="J183" s="124">
        <v>1562.3495529099998</v>
      </c>
      <c r="K183" s="124">
        <v>18978.067242739999</v>
      </c>
      <c r="L183" s="124">
        <v>48733.931426560004</v>
      </c>
      <c r="M183" s="124">
        <v>47642.28201481</v>
      </c>
      <c r="N183" s="124">
        <v>1091.6494117499999</v>
      </c>
      <c r="O183" s="124">
        <v>-8.7086452899999998</v>
      </c>
      <c r="P183" s="124">
        <v>205.90408249000001</v>
      </c>
      <c r="Q183" s="45"/>
      <c r="R183" s="45"/>
      <c r="S183" s="45"/>
      <c r="T183" s="45"/>
      <c r="U183" s="45"/>
      <c r="V183" s="45"/>
    </row>
    <row r="184" spans="1:22">
      <c r="A184" s="15">
        <v>45809</v>
      </c>
      <c r="B184" s="124">
        <v>72839.148834649997</v>
      </c>
      <c r="C184" s="45">
        <v>589.29988470000001</v>
      </c>
      <c r="D184" s="124">
        <v>55.639691780000007</v>
      </c>
      <c r="E184" s="124">
        <v>533.66019291999999</v>
      </c>
      <c r="F184" s="124">
        <v>1251.1317727599999</v>
      </c>
      <c r="G184" s="124">
        <v>662.02107146000003</v>
      </c>
      <c r="H184" s="124">
        <v>589.11070130000007</v>
      </c>
      <c r="I184" s="124">
        <v>21584.048476240001</v>
      </c>
      <c r="J184" s="124">
        <v>1839.5173123800002</v>
      </c>
      <c r="K184" s="124">
        <v>19744.531163860003</v>
      </c>
      <c r="L184" s="124">
        <v>49414.668700949995</v>
      </c>
      <c r="M184" s="124">
        <v>48298.378143620008</v>
      </c>
      <c r="N184" s="124">
        <v>1116.29055733</v>
      </c>
      <c r="O184" s="124">
        <v>1.4225199099999999</v>
      </c>
      <c r="P184" s="124">
        <v>177.49988939999997</v>
      </c>
      <c r="Q184" s="45"/>
      <c r="R184" s="45"/>
      <c r="S184" s="45"/>
      <c r="T184" s="45"/>
      <c r="U184" s="45"/>
      <c r="V184" s="45"/>
    </row>
    <row r="185" spans="1:22">
      <c r="A185" s="15">
        <v>45839</v>
      </c>
      <c r="B185" s="124">
        <v>73554.999499800004</v>
      </c>
      <c r="C185" s="45">
        <v>573.37343711999995</v>
      </c>
      <c r="D185" s="124">
        <v>55.931687589999996</v>
      </c>
      <c r="E185" s="124">
        <v>517.44174953000004</v>
      </c>
      <c r="F185" s="124">
        <v>1240.87699084</v>
      </c>
      <c r="G185" s="124">
        <v>659.72958199000004</v>
      </c>
      <c r="H185" s="124">
        <v>581.14740885000003</v>
      </c>
      <c r="I185" s="124">
        <v>21902.16664259</v>
      </c>
      <c r="J185" s="124">
        <v>2504.3005481800001</v>
      </c>
      <c r="K185" s="124">
        <v>19397.866094410001</v>
      </c>
      <c r="L185" s="124">
        <v>49838.582429250004</v>
      </c>
      <c r="M185" s="124">
        <v>48728.324035510006</v>
      </c>
      <c r="N185" s="124">
        <v>1110.25839374</v>
      </c>
      <c r="O185" s="124">
        <v>2.2193050100000002</v>
      </c>
      <c r="P185" s="124">
        <v>185.86873825000001</v>
      </c>
      <c r="Q185" s="45"/>
      <c r="R185" s="45"/>
      <c r="S185" s="45"/>
      <c r="T185" s="45"/>
      <c r="U185" s="45"/>
      <c r="V185" s="45"/>
    </row>
    <row r="186" spans="1:22">
      <c r="A186" s="15">
        <v>45870</v>
      </c>
      <c r="B186" s="124">
        <v>73431.690128219998</v>
      </c>
      <c r="C186" s="45">
        <v>675.18607553999993</v>
      </c>
      <c r="D186" s="124">
        <v>54.428347930000001</v>
      </c>
      <c r="E186" s="124">
        <v>620.75772760999996</v>
      </c>
      <c r="F186" s="124">
        <v>1228.2446118399998</v>
      </c>
      <c r="G186" s="124">
        <v>656.8310620499999</v>
      </c>
      <c r="H186" s="124">
        <v>571.41354979000005</v>
      </c>
      <c r="I186" s="124">
        <v>21281.441234649999</v>
      </c>
      <c r="J186" s="124">
        <v>2043.6024164299999</v>
      </c>
      <c r="K186" s="124">
        <v>19237.83881822</v>
      </c>
      <c r="L186" s="124">
        <v>50246.818206190001</v>
      </c>
      <c r="M186" s="124">
        <v>49161.968537979999</v>
      </c>
      <c r="N186" s="124">
        <v>1084.8496682099999</v>
      </c>
      <c r="O186" s="124">
        <v>-16.19424669</v>
      </c>
      <c r="P186" s="124">
        <v>194.86650406000001</v>
      </c>
      <c r="Q186" s="45"/>
      <c r="R186" s="45"/>
      <c r="S186" s="45"/>
      <c r="T186" s="45"/>
      <c r="U186" s="45"/>
      <c r="V186" s="45"/>
    </row>
    <row r="187" spans="1:22">
      <c r="A187" s="15">
        <v>45901</v>
      </c>
      <c r="B187" s="124">
        <v>74240.208076940005</v>
      </c>
      <c r="C187" s="45">
        <v>653.29777191999995</v>
      </c>
      <c r="D187" s="124">
        <v>48.460981419999996</v>
      </c>
      <c r="E187" s="124">
        <v>604.83679049999989</v>
      </c>
      <c r="F187" s="124">
        <v>1270.7683088199999</v>
      </c>
      <c r="G187" s="124">
        <v>665.23465556999997</v>
      </c>
      <c r="H187" s="124">
        <v>605.53365324999993</v>
      </c>
      <c r="I187" s="124">
        <v>21404.633571120001</v>
      </c>
      <c r="J187" s="124">
        <v>2585.4558489600004</v>
      </c>
      <c r="K187" s="124">
        <v>18819.177722159999</v>
      </c>
      <c r="L187" s="124">
        <v>50911.508425080006</v>
      </c>
      <c r="M187" s="124">
        <v>49809.669614419996</v>
      </c>
      <c r="N187" s="124">
        <v>1101.8388106599998</v>
      </c>
      <c r="O187" s="124">
        <v>2.1456572999999999</v>
      </c>
      <c r="P187" s="124">
        <v>212.65257034000001</v>
      </c>
      <c r="Q187" s="45"/>
      <c r="R187" s="45"/>
      <c r="S187" s="45"/>
      <c r="T187" s="45"/>
      <c r="U187" s="45"/>
      <c r="V187" s="45"/>
    </row>
    <row r="188" spans="1:22">
      <c r="A188" s="15">
        <v>45931</v>
      </c>
      <c r="B188" s="124">
        <v>75489.290655949997</v>
      </c>
      <c r="C188" s="45">
        <v>594.95805935999988</v>
      </c>
      <c r="D188" s="124">
        <v>48.74529897</v>
      </c>
      <c r="E188" s="124">
        <v>546.21276038999997</v>
      </c>
      <c r="F188" s="124">
        <v>1346.3175025599999</v>
      </c>
      <c r="G188" s="124">
        <v>679.11710814999992</v>
      </c>
      <c r="H188" s="124">
        <v>667.20039440999994</v>
      </c>
      <c r="I188" s="124">
        <v>21965.994078209998</v>
      </c>
      <c r="J188" s="124">
        <v>2365.7743759499999</v>
      </c>
      <c r="K188" s="124">
        <v>19600.219702260001</v>
      </c>
      <c r="L188" s="124">
        <v>51582.021015820006</v>
      </c>
      <c r="M188" s="124">
        <v>50436.142622439998</v>
      </c>
      <c r="N188" s="124">
        <v>1145.87839338</v>
      </c>
      <c r="O188" s="124">
        <v>4.0964809999999998</v>
      </c>
      <c r="P188" s="124">
        <v>221.32945451000001</v>
      </c>
      <c r="Q188" s="45"/>
      <c r="R188" s="45"/>
      <c r="S188" s="45"/>
      <c r="T188" s="45"/>
      <c r="U188" s="45"/>
      <c r="V188" s="45"/>
    </row>
    <row r="189" spans="1:22">
      <c r="A189" s="15">
        <v>45962</v>
      </c>
      <c r="B189" s="124">
        <v>76977.688641650006</v>
      </c>
      <c r="C189" s="45">
        <v>571.29522316999999</v>
      </c>
      <c r="D189" s="124">
        <v>49.524876079999999</v>
      </c>
      <c r="E189" s="124">
        <v>521.77034708999997</v>
      </c>
      <c r="F189" s="124">
        <v>1332.7249707399999</v>
      </c>
      <c r="G189" s="124">
        <v>681.57833192999999</v>
      </c>
      <c r="H189" s="124">
        <v>651.1466388099999</v>
      </c>
      <c r="I189" s="124">
        <v>22992.164875609997</v>
      </c>
      <c r="J189" s="124">
        <v>2266.5083822399997</v>
      </c>
      <c r="K189" s="124">
        <v>20725.656493369999</v>
      </c>
      <c r="L189" s="124">
        <v>52081.503572130001</v>
      </c>
      <c r="M189" s="124">
        <v>50833.167500669995</v>
      </c>
      <c r="N189" s="124">
        <v>1248.3360714600001</v>
      </c>
      <c r="O189" s="124">
        <v>-14.335151919999999</v>
      </c>
      <c r="P189" s="124">
        <v>225.88903489</v>
      </c>
      <c r="Q189" s="45"/>
      <c r="R189" s="45"/>
      <c r="S189" s="45"/>
      <c r="T189" s="45"/>
      <c r="U189" s="45"/>
      <c r="V189" s="45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2016-06-24T11:30:54Z</cp:lastPrinted>
  <dcterms:created xsi:type="dcterms:W3CDTF">2015-11-02T12:52:14Z</dcterms:created>
  <dcterms:modified xsi:type="dcterms:W3CDTF">2025-12-25T12:54:47Z</dcterms:modified>
</cp:coreProperties>
</file>